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-15" yWindow="-15" windowWidth="7680" windowHeight="9435" tabRatio="745"/>
  </bookViews>
  <sheets>
    <sheet name="Menu" sheetId="9" r:id="rId1"/>
    <sheet name="1st Nine Weeks" sheetId="8" r:id="rId2"/>
    <sheet name="2nd Nine Weeks" sheetId="6" r:id="rId3"/>
    <sheet name="3rd Nine Weeks" sheetId="7" r:id="rId4"/>
    <sheet name="4th Nine Weeks" sheetId="4" r:id="rId5"/>
    <sheet name="Report Crd Averages" sheetId="15" r:id="rId6"/>
    <sheet name="Report Crd Attendance" sheetId="16" r:id="rId7"/>
    <sheet name="Avg by Subject" sheetId="14" r:id="rId8"/>
    <sheet name="Averages" sheetId="5" r:id="rId9"/>
    <sheet name="Instructions" sheetId="11" r:id="rId10"/>
    <sheet name="Student List" sheetId="10" r:id="rId11"/>
  </sheets>
  <calcPr calcId="125725"/>
</workbook>
</file>

<file path=xl/calcChain.xml><?xml version="1.0" encoding="utf-8"?>
<calcChain xmlns="http://schemas.openxmlformats.org/spreadsheetml/2006/main">
  <c r="E26" i="4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E26" i="7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E26" i="6"/>
  <c r="B26" s="1"/>
  <c r="D26"/>
  <c r="C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B19" s="1"/>
  <c r="R18" i="16" s="1"/>
  <c r="D19" i="6"/>
  <c r="C19"/>
  <c r="E18"/>
  <c r="B18" s="1"/>
  <c r="R12" i="16" s="1"/>
  <c r="D18" i="6"/>
  <c r="C18"/>
  <c r="E17"/>
  <c r="B17" s="1"/>
  <c r="R6" i="16" s="1"/>
  <c r="D17" i="6"/>
  <c r="C17"/>
  <c r="E16"/>
  <c r="B16" s="1"/>
  <c r="D16"/>
  <c r="C16"/>
  <c r="E15"/>
  <c r="B15" s="1"/>
  <c r="D15"/>
  <c r="C15"/>
  <c r="E14"/>
  <c r="D14"/>
  <c r="C14"/>
  <c r="B14"/>
  <c r="E13"/>
  <c r="D13"/>
  <c r="C13"/>
  <c r="B13"/>
  <c r="E12"/>
  <c r="D12"/>
  <c r="C12"/>
  <c r="B12"/>
  <c r="E11"/>
  <c r="D11"/>
  <c r="C11"/>
  <c r="B11"/>
  <c r="E10"/>
  <c r="B10" s="1"/>
  <c r="D36" i="16" s="1"/>
  <c r="D10" i="6"/>
  <c r="C10"/>
  <c r="E9"/>
  <c r="B9" s="1"/>
  <c r="D30" i="16" s="1"/>
  <c r="D9" i="6"/>
  <c r="C9"/>
  <c r="E8"/>
  <c r="B8" s="1"/>
  <c r="D24" i="16" s="1"/>
  <c r="D8" i="6"/>
  <c r="C8"/>
  <c r="E7"/>
  <c r="B7" s="1"/>
  <c r="D18" i="16" s="1"/>
  <c r="D7" i="6"/>
  <c r="C7"/>
  <c r="E6"/>
  <c r="B6" s="1"/>
  <c r="D12" i="16" s="1"/>
  <c r="D6" i="6"/>
  <c r="C6"/>
  <c r="E5"/>
  <c r="D5"/>
  <c r="C5"/>
  <c r="B5"/>
  <c r="D6" i="8"/>
  <c r="C13" i="16" s="1"/>
  <c r="D7" i="8"/>
  <c r="C19" i="16" s="1"/>
  <c r="D8" i="8"/>
  <c r="C25" i="16" s="1"/>
  <c r="D9" i="8"/>
  <c r="C31" i="16" s="1"/>
  <c r="D10" i="8"/>
  <c r="C37" i="16" s="1"/>
  <c r="D11" i="8"/>
  <c r="J7" i="16" s="1"/>
  <c r="D12" i="8"/>
  <c r="J13" i="16" s="1"/>
  <c r="D13" i="8"/>
  <c r="J19" i="16" s="1"/>
  <c r="D14" i="8"/>
  <c r="J25" i="16" s="1"/>
  <c r="D15" i="8"/>
  <c r="J31" i="16" s="1"/>
  <c r="D16" i="8"/>
  <c r="J37" i="16" s="1"/>
  <c r="D17" i="8"/>
  <c r="Q7" i="16" s="1"/>
  <c r="D18" i="8"/>
  <c r="Q13" i="16" s="1"/>
  <c r="D19" i="8"/>
  <c r="Q19" i="16" s="1"/>
  <c r="D20" i="8"/>
  <c r="Q25" i="16" s="1"/>
  <c r="D21" i="8"/>
  <c r="Q31" i="16" s="1"/>
  <c r="D22" i="8"/>
  <c r="D23"/>
  <c r="X7" i="16" s="1"/>
  <c r="D24" i="8"/>
  <c r="X13" i="16" s="1"/>
  <c r="D25" i="8"/>
  <c r="D26"/>
  <c r="X25" i="16" s="1"/>
  <c r="D5" i="8"/>
  <c r="C7" i="16" s="1"/>
  <c r="G7" s="1"/>
  <c r="C6" i="8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5"/>
  <c r="E6"/>
  <c r="B6" s="1"/>
  <c r="E7"/>
  <c r="B7" s="1"/>
  <c r="C18" i="16" s="1"/>
  <c r="E8" i="8"/>
  <c r="B8" s="1"/>
  <c r="C24" i="16" s="1"/>
  <c r="E9" i="8"/>
  <c r="C32" i="16" s="1"/>
  <c r="E10" i="8"/>
  <c r="B10" s="1"/>
  <c r="E11"/>
  <c r="B11" s="1"/>
  <c r="E12"/>
  <c r="B12" s="1"/>
  <c r="J12" i="16" s="1"/>
  <c r="E13" i="8"/>
  <c r="B13" s="1"/>
  <c r="E14"/>
  <c r="J26" i="16" s="1"/>
  <c r="E15" i="8"/>
  <c r="B15" s="1"/>
  <c r="J30" i="16" s="1"/>
  <c r="E16" i="8"/>
  <c r="B16" s="1"/>
  <c r="J36" i="16" s="1"/>
  <c r="E17" i="8"/>
  <c r="B17" s="1"/>
  <c r="E18"/>
  <c r="B18" s="1"/>
  <c r="Q12" i="16" s="1"/>
  <c r="E19" i="8"/>
  <c r="B19" s="1"/>
  <c r="Q18" i="16" s="1"/>
  <c r="E20" i="8"/>
  <c r="B20" s="1"/>
  <c r="Q24" i="16" s="1"/>
  <c r="E21" i="8"/>
  <c r="B21" s="1"/>
  <c r="Q30" i="16" s="1"/>
  <c r="E22" i="8"/>
  <c r="B22" s="1"/>
  <c r="E23"/>
  <c r="B23" s="1"/>
  <c r="X6" i="16" s="1"/>
  <c r="E24" i="8"/>
  <c r="X14" i="16" s="1"/>
  <c r="E25" i="8"/>
  <c r="B25" s="1"/>
  <c r="E26"/>
  <c r="B26" s="1"/>
  <c r="E5"/>
  <c r="B5" s="1"/>
  <c r="T38" i="16"/>
  <c r="S38"/>
  <c r="R38"/>
  <c r="M38"/>
  <c r="L38"/>
  <c r="K38"/>
  <c r="F38"/>
  <c r="E38"/>
  <c r="D38"/>
  <c r="T37"/>
  <c r="S37"/>
  <c r="R37"/>
  <c r="Q37"/>
  <c r="U37" s="1"/>
  <c r="M37"/>
  <c r="L37"/>
  <c r="K37"/>
  <c r="F37"/>
  <c r="E37"/>
  <c r="D37"/>
  <c r="T36"/>
  <c r="S36"/>
  <c r="R36"/>
  <c r="M36"/>
  <c r="L36"/>
  <c r="F36"/>
  <c r="E36"/>
  <c r="T32"/>
  <c r="S32"/>
  <c r="R32"/>
  <c r="M32"/>
  <c r="L32"/>
  <c r="K32"/>
  <c r="F32"/>
  <c r="E32"/>
  <c r="D32"/>
  <c r="T31"/>
  <c r="S31"/>
  <c r="R31"/>
  <c r="M31"/>
  <c r="L31"/>
  <c r="K31"/>
  <c r="F31"/>
  <c r="E31"/>
  <c r="D31"/>
  <c r="T30"/>
  <c r="S30"/>
  <c r="R30"/>
  <c r="M30"/>
  <c r="L30"/>
  <c r="F30"/>
  <c r="E30"/>
  <c r="AA26"/>
  <c r="Z26"/>
  <c r="Y26"/>
  <c r="T26"/>
  <c r="S26"/>
  <c r="R26"/>
  <c r="M26"/>
  <c r="L26"/>
  <c r="K26"/>
  <c r="F26"/>
  <c r="E26"/>
  <c r="D26"/>
  <c r="AA25"/>
  <c r="Z25"/>
  <c r="Y25"/>
  <c r="T25"/>
  <c r="S25"/>
  <c r="R25"/>
  <c r="M25"/>
  <c r="L25"/>
  <c r="K25"/>
  <c r="F25"/>
  <c r="E25"/>
  <c r="D25"/>
  <c r="AA24"/>
  <c r="Z24"/>
  <c r="T24"/>
  <c r="S24"/>
  <c r="R24"/>
  <c r="M24"/>
  <c r="L24"/>
  <c r="K24"/>
  <c r="F24"/>
  <c r="E24"/>
  <c r="AA20"/>
  <c r="Z20"/>
  <c r="Y20"/>
  <c r="T20"/>
  <c r="S20"/>
  <c r="R20"/>
  <c r="M20"/>
  <c r="L20"/>
  <c r="K20"/>
  <c r="F20"/>
  <c r="E20"/>
  <c r="D20"/>
  <c r="AA19"/>
  <c r="Z19"/>
  <c r="Y19"/>
  <c r="X19"/>
  <c r="T19"/>
  <c r="S19"/>
  <c r="R19"/>
  <c r="M19"/>
  <c r="L19"/>
  <c r="K19"/>
  <c r="F19"/>
  <c r="E19"/>
  <c r="D19"/>
  <c r="AA18"/>
  <c r="Z18"/>
  <c r="Y18"/>
  <c r="T18"/>
  <c r="S18"/>
  <c r="M18"/>
  <c r="L18"/>
  <c r="K18"/>
  <c r="F18"/>
  <c r="E18"/>
  <c r="AA14"/>
  <c r="Z14"/>
  <c r="Y14"/>
  <c r="T14"/>
  <c r="S14"/>
  <c r="R14"/>
  <c r="M14"/>
  <c r="L14"/>
  <c r="K14"/>
  <c r="F14"/>
  <c r="E14"/>
  <c r="D14"/>
  <c r="AA13"/>
  <c r="Z13"/>
  <c r="Y13"/>
  <c r="T13"/>
  <c r="S13"/>
  <c r="R13"/>
  <c r="M13"/>
  <c r="L13"/>
  <c r="K13"/>
  <c r="F13"/>
  <c r="E13"/>
  <c r="D13"/>
  <c r="AA12"/>
  <c r="Z12"/>
  <c r="Y12"/>
  <c r="T12"/>
  <c r="S12"/>
  <c r="M12"/>
  <c r="L12"/>
  <c r="K12"/>
  <c r="F12"/>
  <c r="E12"/>
  <c r="AA8"/>
  <c r="Z8"/>
  <c r="Y8"/>
  <c r="T8"/>
  <c r="S8"/>
  <c r="R8"/>
  <c r="Q8"/>
  <c r="M8"/>
  <c r="L8"/>
  <c r="K8"/>
  <c r="F8"/>
  <c r="E8"/>
  <c r="D8"/>
  <c r="AA7"/>
  <c r="Z7"/>
  <c r="Y7"/>
  <c r="T7"/>
  <c r="S7"/>
  <c r="R7"/>
  <c r="M7"/>
  <c r="L7"/>
  <c r="K7"/>
  <c r="F7"/>
  <c r="E7"/>
  <c r="D7"/>
  <c r="AA6"/>
  <c r="Z6"/>
  <c r="Y6"/>
  <c r="T6"/>
  <c r="S6"/>
  <c r="M6"/>
  <c r="L6"/>
  <c r="K6"/>
  <c r="F6"/>
  <c r="E6"/>
  <c r="D6"/>
  <c r="D18" i="15"/>
  <c r="D34"/>
  <c r="D50"/>
  <c r="D66"/>
  <c r="D82"/>
  <c r="D98"/>
  <c r="D102"/>
  <c r="F18"/>
  <c r="F34"/>
  <c r="F50"/>
  <c r="F66"/>
  <c r="F82"/>
  <c r="F98"/>
  <c r="F102"/>
  <c r="H18"/>
  <c r="H34"/>
  <c r="H50"/>
  <c r="H66"/>
  <c r="H82"/>
  <c r="H98"/>
  <c r="H102"/>
  <c r="J18"/>
  <c r="J34"/>
  <c r="J50"/>
  <c r="J66"/>
  <c r="J82"/>
  <c r="J98"/>
  <c r="J102"/>
  <c r="L18"/>
  <c r="L34"/>
  <c r="L50"/>
  <c r="L66"/>
  <c r="L82"/>
  <c r="L98"/>
  <c r="L102"/>
  <c r="P18"/>
  <c r="R18"/>
  <c r="T18"/>
  <c r="V18"/>
  <c r="X18"/>
  <c r="AB18"/>
  <c r="AD18"/>
  <c r="AF18"/>
  <c r="AH18"/>
  <c r="AJ18"/>
  <c r="AN18"/>
  <c r="AP18"/>
  <c r="AR18"/>
  <c r="AT18"/>
  <c r="AV18"/>
  <c r="X34"/>
  <c r="X50"/>
  <c r="X66"/>
  <c r="X82"/>
  <c r="X98"/>
  <c r="V34"/>
  <c r="V50"/>
  <c r="V66"/>
  <c r="V82"/>
  <c r="V98"/>
  <c r="T34"/>
  <c r="T50"/>
  <c r="T66"/>
  <c r="T82"/>
  <c r="T98"/>
  <c r="R34"/>
  <c r="R50"/>
  <c r="R66"/>
  <c r="R82"/>
  <c r="R98"/>
  <c r="P34"/>
  <c r="P50"/>
  <c r="P66"/>
  <c r="P82"/>
  <c r="P98"/>
  <c r="AV34"/>
  <c r="AV50"/>
  <c r="AV66"/>
  <c r="AT34"/>
  <c r="AT50"/>
  <c r="AT66"/>
  <c r="AR34"/>
  <c r="AR50"/>
  <c r="AR66"/>
  <c r="AP34"/>
  <c r="AP50"/>
  <c r="AP66"/>
  <c r="AN34"/>
  <c r="AN50"/>
  <c r="AN66"/>
  <c r="AJ34"/>
  <c r="AJ50"/>
  <c r="AJ66"/>
  <c r="AJ82"/>
  <c r="AJ98"/>
  <c r="AH34"/>
  <c r="AH50"/>
  <c r="AH66"/>
  <c r="AH82"/>
  <c r="AH98"/>
  <c r="AF34"/>
  <c r="AF50"/>
  <c r="AF66"/>
  <c r="AF82"/>
  <c r="AF98"/>
  <c r="AD34"/>
  <c r="AD50"/>
  <c r="AD66"/>
  <c r="AD82"/>
  <c r="AD98"/>
  <c r="AB34"/>
  <c r="AB50"/>
  <c r="AB66"/>
  <c r="AB82"/>
  <c r="AB98"/>
  <c r="C102"/>
  <c r="E102"/>
  <c r="G102"/>
  <c r="I102"/>
  <c r="K102"/>
  <c r="M102"/>
  <c r="N102"/>
  <c r="O102"/>
  <c r="G26" i="4"/>
  <c r="BG26" s="1"/>
  <c r="F26"/>
  <c r="G25"/>
  <c r="BG25" s="1"/>
  <c r="F25"/>
  <c r="G24"/>
  <c r="BG24" s="1"/>
  <c r="F24"/>
  <c r="G23"/>
  <c r="BG23" s="1"/>
  <c r="F23"/>
  <c r="G22"/>
  <c r="BG22" s="1"/>
  <c r="F22"/>
  <c r="BG21"/>
  <c r="G21"/>
  <c r="F21"/>
  <c r="G20"/>
  <c r="BG20" s="1"/>
  <c r="F20"/>
  <c r="G19"/>
  <c r="BG19" s="1"/>
  <c r="F19"/>
  <c r="G18"/>
  <c r="BG18" s="1"/>
  <c r="F18"/>
  <c r="G17"/>
  <c r="BG17" s="1"/>
  <c r="F17"/>
  <c r="G16"/>
  <c r="BG16" s="1"/>
  <c r="F16"/>
  <c r="G15"/>
  <c r="BG15" s="1"/>
  <c r="F15"/>
  <c r="G14"/>
  <c r="BG14" s="1"/>
  <c r="F14"/>
  <c r="BG13"/>
  <c r="G13"/>
  <c r="F13"/>
  <c r="G12"/>
  <c r="BG12" s="1"/>
  <c r="F12"/>
  <c r="G11"/>
  <c r="BG11" s="1"/>
  <c r="F11"/>
  <c r="G10"/>
  <c r="BG10" s="1"/>
  <c r="F10"/>
  <c r="G9"/>
  <c r="BG9" s="1"/>
  <c r="F9"/>
  <c r="G8"/>
  <c r="BG8" s="1"/>
  <c r="F8"/>
  <c r="G7"/>
  <c r="BG7" s="1"/>
  <c r="F7"/>
  <c r="G6"/>
  <c r="BG6" s="1"/>
  <c r="F6"/>
  <c r="BG5"/>
  <c r="G5"/>
  <c r="F5"/>
  <c r="AM1"/>
  <c r="AC1"/>
  <c r="F1"/>
  <c r="G26" i="7"/>
  <c r="BG26" s="1"/>
  <c r="F26"/>
  <c r="G25"/>
  <c r="BG25" s="1"/>
  <c r="F25"/>
  <c r="BG24"/>
  <c r="G24"/>
  <c r="F24"/>
  <c r="G23"/>
  <c r="BG23" s="1"/>
  <c r="F23"/>
  <c r="G22"/>
  <c r="BG22" s="1"/>
  <c r="F22"/>
  <c r="G21"/>
  <c r="BG21" s="1"/>
  <c r="F21"/>
  <c r="G20"/>
  <c r="BG20" s="1"/>
  <c r="F20"/>
  <c r="G19"/>
  <c r="BG19" s="1"/>
  <c r="F19"/>
  <c r="G18"/>
  <c r="BG18" s="1"/>
  <c r="F18"/>
  <c r="G17"/>
  <c r="BG17" s="1"/>
  <c r="F17"/>
  <c r="G16"/>
  <c r="BG16" s="1"/>
  <c r="F16"/>
  <c r="G15"/>
  <c r="BG15" s="1"/>
  <c r="F15"/>
  <c r="G14"/>
  <c r="BG14" s="1"/>
  <c r="F14"/>
  <c r="G13"/>
  <c r="BG13" s="1"/>
  <c r="F13"/>
  <c r="G12"/>
  <c r="BG12" s="1"/>
  <c r="F12"/>
  <c r="G11"/>
  <c r="BG11" s="1"/>
  <c r="F11"/>
  <c r="G10"/>
  <c r="BG10" s="1"/>
  <c r="F10"/>
  <c r="G9"/>
  <c r="BG9" s="1"/>
  <c r="F9"/>
  <c r="BG8"/>
  <c r="G8"/>
  <c r="F8"/>
  <c r="G7"/>
  <c r="BG7" s="1"/>
  <c r="F7"/>
  <c r="G6"/>
  <c r="BG6" s="1"/>
  <c r="F6"/>
  <c r="G5"/>
  <c r="BG5" s="1"/>
  <c r="F5"/>
  <c r="AM1"/>
  <c r="AC1"/>
  <c r="F1"/>
  <c r="G26" i="6"/>
  <c r="BG26" s="1"/>
  <c r="F26"/>
  <c r="G25"/>
  <c r="BG25" s="1"/>
  <c r="F25"/>
  <c r="G24"/>
  <c r="BG24" s="1"/>
  <c r="F24"/>
  <c r="G23"/>
  <c r="BG23" s="1"/>
  <c r="F23"/>
  <c r="BG22"/>
  <c r="G22"/>
  <c r="F22"/>
  <c r="G21"/>
  <c r="BG21" s="1"/>
  <c r="F21"/>
  <c r="G20"/>
  <c r="BG20" s="1"/>
  <c r="F20"/>
  <c r="G19"/>
  <c r="BG19" s="1"/>
  <c r="F19"/>
  <c r="BG18"/>
  <c r="G18"/>
  <c r="F18"/>
  <c r="G17"/>
  <c r="BG17" s="1"/>
  <c r="F17"/>
  <c r="G16"/>
  <c r="BG16" s="1"/>
  <c r="F16"/>
  <c r="G15"/>
  <c r="BG15" s="1"/>
  <c r="F15"/>
  <c r="G14"/>
  <c r="BG14" s="1"/>
  <c r="F14"/>
  <c r="G13"/>
  <c r="BG13" s="1"/>
  <c r="F13"/>
  <c r="G12"/>
  <c r="BG12" s="1"/>
  <c r="F12"/>
  <c r="BG11"/>
  <c r="G11"/>
  <c r="F11"/>
  <c r="BG10"/>
  <c r="G10"/>
  <c r="F10"/>
  <c r="G9"/>
  <c r="BG9" s="1"/>
  <c r="F9"/>
  <c r="BG8"/>
  <c r="G8"/>
  <c r="F8"/>
  <c r="G7"/>
  <c r="BG7" s="1"/>
  <c r="F7"/>
  <c r="G6"/>
  <c r="BG6" s="1"/>
  <c r="F6"/>
  <c r="G5"/>
  <c r="BG5" s="1"/>
  <c r="F5"/>
  <c r="AM1"/>
  <c r="AC1"/>
  <c r="F1"/>
  <c r="F1" i="8"/>
  <c r="F28"/>
  <c r="G26"/>
  <c r="BG26" s="1"/>
  <c r="G25"/>
  <c r="G24"/>
  <c r="BG24" s="1"/>
  <c r="G23"/>
  <c r="G22"/>
  <c r="BG22" s="1"/>
  <c r="G21"/>
  <c r="G20"/>
  <c r="BG20" s="1"/>
  <c r="G19"/>
  <c r="G18"/>
  <c r="BG18" s="1"/>
  <c r="G17"/>
  <c r="G16"/>
  <c r="BG16" s="1"/>
  <c r="G15"/>
  <c r="G14"/>
  <c r="BG14" s="1"/>
  <c r="G13"/>
  <c r="G12"/>
  <c r="BG12" s="1"/>
  <c r="G11"/>
  <c r="G10"/>
  <c r="BG10" s="1"/>
  <c r="G9"/>
  <c r="G8"/>
  <c r="BG8" s="1"/>
  <c r="G7"/>
  <c r="G6"/>
  <c r="BG6" s="1"/>
  <c r="G5"/>
  <c r="AM1"/>
  <c r="B28"/>
  <c r="N354"/>
  <c r="M354"/>
  <c r="L354"/>
  <c r="K354"/>
  <c r="J354"/>
  <c r="I354"/>
  <c r="H354"/>
  <c r="G354"/>
  <c r="F354"/>
  <c r="E354"/>
  <c r="D354"/>
  <c r="C354"/>
  <c r="B354"/>
  <c r="G350"/>
  <c r="BU350" s="1"/>
  <c r="B350"/>
  <c r="C350"/>
  <c r="D350"/>
  <c r="G349"/>
  <c r="BG349" s="1"/>
  <c r="B349"/>
  <c r="C349"/>
  <c r="D349"/>
  <c r="G348"/>
  <c r="BU348" s="1"/>
  <c r="B348"/>
  <c r="C348"/>
  <c r="D348"/>
  <c r="G347"/>
  <c r="BG347" s="1"/>
  <c r="B347"/>
  <c r="C347"/>
  <c r="D347"/>
  <c r="A345" s="1"/>
  <c r="G346"/>
  <c r="BU346" s="1"/>
  <c r="B346"/>
  <c r="C346"/>
  <c r="D346"/>
  <c r="G345"/>
  <c r="BG345" s="1"/>
  <c r="B345"/>
  <c r="C345"/>
  <c r="D345"/>
  <c r="A343" s="1"/>
  <c r="E345" s="1"/>
  <c r="F345" s="1"/>
  <c r="G344"/>
  <c r="BU344" s="1"/>
  <c r="B344"/>
  <c r="C344"/>
  <c r="D344"/>
  <c r="G343"/>
  <c r="BG343" s="1"/>
  <c r="B343"/>
  <c r="C343"/>
  <c r="D343"/>
  <c r="G342"/>
  <c r="BI342" s="1"/>
  <c r="B342"/>
  <c r="C342"/>
  <c r="D342"/>
  <c r="G341"/>
  <c r="BG341" s="1"/>
  <c r="B341"/>
  <c r="C341"/>
  <c r="D341"/>
  <c r="A339" s="1"/>
  <c r="E341" s="1"/>
  <c r="G340"/>
  <c r="BU340" s="1"/>
  <c r="B340"/>
  <c r="C340"/>
  <c r="D340"/>
  <c r="G339"/>
  <c r="BG339" s="1"/>
  <c r="B339"/>
  <c r="C339"/>
  <c r="D339"/>
  <c r="A337" s="1"/>
  <c r="E339" s="1"/>
  <c r="O81" i="15" s="1"/>
  <c r="P81" s="1"/>
  <c r="G338" i="8"/>
  <c r="BU338" s="1"/>
  <c r="B338"/>
  <c r="C338"/>
  <c r="D338"/>
  <c r="G337"/>
  <c r="BG337" s="1"/>
  <c r="B337"/>
  <c r="C337"/>
  <c r="D337"/>
  <c r="G336"/>
  <c r="BI336" s="1"/>
  <c r="B336"/>
  <c r="C336"/>
  <c r="D336"/>
  <c r="G335"/>
  <c r="BG335" s="1"/>
  <c r="B335"/>
  <c r="C335"/>
  <c r="D335"/>
  <c r="A333" s="1"/>
  <c r="G334"/>
  <c r="BU334" s="1"/>
  <c r="B334"/>
  <c r="C334"/>
  <c r="D334"/>
  <c r="G333"/>
  <c r="BG333" s="1"/>
  <c r="B333"/>
  <c r="C333"/>
  <c r="D333"/>
  <c r="G332"/>
  <c r="BU332" s="1"/>
  <c r="B332"/>
  <c r="C332"/>
  <c r="D332"/>
  <c r="G331"/>
  <c r="BG331" s="1"/>
  <c r="B331"/>
  <c r="C331"/>
  <c r="D331"/>
  <c r="A329" s="1"/>
  <c r="G330"/>
  <c r="BU330" s="1"/>
  <c r="B330"/>
  <c r="C330"/>
  <c r="D330"/>
  <c r="G329"/>
  <c r="BG329" s="1"/>
  <c r="B329"/>
  <c r="C329"/>
  <c r="D329"/>
  <c r="A327" s="1"/>
  <c r="BX325"/>
  <c r="B325"/>
  <c r="AL65" i="15" s="1"/>
  <c r="BL325" i="8"/>
  <c r="AM325"/>
  <c r="F325"/>
  <c r="G323"/>
  <c r="BU323" s="1"/>
  <c r="B323"/>
  <c r="C323"/>
  <c r="D323"/>
  <c r="A321" s="1"/>
  <c r="G322"/>
  <c r="BG322" s="1"/>
  <c r="B322"/>
  <c r="C322"/>
  <c r="D322"/>
  <c r="A320" s="1"/>
  <c r="G321"/>
  <c r="BG321" s="1"/>
  <c r="B321"/>
  <c r="C321"/>
  <c r="D321"/>
  <c r="A319" s="1"/>
  <c r="G320"/>
  <c r="BG320" s="1"/>
  <c r="B320"/>
  <c r="C320"/>
  <c r="D320"/>
  <c r="A318" s="1"/>
  <c r="G319"/>
  <c r="BG319" s="1"/>
  <c r="B319"/>
  <c r="C319"/>
  <c r="D319"/>
  <c r="A317" s="1"/>
  <c r="G318"/>
  <c r="BI318" s="1"/>
  <c r="B318"/>
  <c r="C318"/>
  <c r="D318"/>
  <c r="A316" s="1"/>
  <c r="G317"/>
  <c r="BG317" s="1"/>
  <c r="B317"/>
  <c r="C317"/>
  <c r="D317"/>
  <c r="A315" s="1"/>
  <c r="G316"/>
  <c r="BU316" s="1"/>
  <c r="B316"/>
  <c r="C316"/>
  <c r="D316"/>
  <c r="A314" s="1"/>
  <c r="G315"/>
  <c r="BG315" s="1"/>
  <c r="B315"/>
  <c r="C315"/>
  <c r="D315"/>
  <c r="A313" s="1"/>
  <c r="G314"/>
  <c r="BI314" s="1"/>
  <c r="B314"/>
  <c r="C314"/>
  <c r="D314"/>
  <c r="A312" s="1"/>
  <c r="G313"/>
  <c r="BG313" s="1"/>
  <c r="B313"/>
  <c r="C313"/>
  <c r="D313"/>
  <c r="A311" s="1"/>
  <c r="G312"/>
  <c r="BI312" s="1"/>
  <c r="B312"/>
  <c r="C312"/>
  <c r="D312"/>
  <c r="A310" s="1"/>
  <c r="G311"/>
  <c r="BG311" s="1"/>
  <c r="B311"/>
  <c r="C311"/>
  <c r="D311"/>
  <c r="A309" s="1"/>
  <c r="G310"/>
  <c r="BI310" s="1"/>
  <c r="B310"/>
  <c r="C310"/>
  <c r="D310"/>
  <c r="A308" s="1"/>
  <c r="G309"/>
  <c r="BU309" s="1"/>
  <c r="B309"/>
  <c r="C309"/>
  <c r="D309"/>
  <c r="A307" s="1"/>
  <c r="G308"/>
  <c r="BU308" s="1"/>
  <c r="B308"/>
  <c r="C308"/>
  <c r="D308"/>
  <c r="A306" s="1"/>
  <c r="G307"/>
  <c r="BG307" s="1"/>
  <c r="B307"/>
  <c r="C307"/>
  <c r="D307"/>
  <c r="A305" s="1"/>
  <c r="G306"/>
  <c r="BG306" s="1"/>
  <c r="B306"/>
  <c r="C306"/>
  <c r="D306"/>
  <c r="A304" s="1"/>
  <c r="G305"/>
  <c r="BG305" s="1"/>
  <c r="B305"/>
  <c r="C305"/>
  <c r="D305"/>
  <c r="A303" s="1"/>
  <c r="G304"/>
  <c r="BU304" s="1"/>
  <c r="B304"/>
  <c r="C304"/>
  <c r="D304"/>
  <c r="A302" s="1"/>
  <c r="G303"/>
  <c r="BG303" s="1"/>
  <c r="B303"/>
  <c r="C303"/>
  <c r="D303"/>
  <c r="A301" s="1"/>
  <c r="G302"/>
  <c r="BI302" s="1"/>
  <c r="B302"/>
  <c r="C302"/>
  <c r="D302"/>
  <c r="A300" s="1"/>
  <c r="BX298"/>
  <c r="B298"/>
  <c r="B64" i="15" s="1"/>
  <c r="BL298" i="8"/>
  <c r="AM298"/>
  <c r="G296"/>
  <c r="BG296" s="1"/>
  <c r="B296"/>
  <c r="C296"/>
  <c r="D296"/>
  <c r="A294" s="1"/>
  <c r="G295"/>
  <c r="BI295" s="1"/>
  <c r="B295"/>
  <c r="C295"/>
  <c r="D295"/>
  <c r="A293" s="1"/>
  <c r="G294"/>
  <c r="BG294" s="1"/>
  <c r="B294"/>
  <c r="C294"/>
  <c r="D294"/>
  <c r="A292" s="1"/>
  <c r="G293"/>
  <c r="BU293" s="1"/>
  <c r="B293"/>
  <c r="C293"/>
  <c r="D293"/>
  <c r="A291" s="1"/>
  <c r="G292"/>
  <c r="BG292" s="1"/>
  <c r="B292"/>
  <c r="C292"/>
  <c r="D292"/>
  <c r="A290" s="1"/>
  <c r="G291"/>
  <c r="BI291" s="1"/>
  <c r="B291"/>
  <c r="C291"/>
  <c r="D291"/>
  <c r="A289" s="1"/>
  <c r="G290"/>
  <c r="BG290" s="1"/>
  <c r="B290"/>
  <c r="C290"/>
  <c r="D290"/>
  <c r="A288" s="1"/>
  <c r="G289"/>
  <c r="BG289" s="1"/>
  <c r="B289"/>
  <c r="C289"/>
  <c r="D289"/>
  <c r="A287" s="1"/>
  <c r="G288"/>
  <c r="BG288" s="1"/>
  <c r="B288"/>
  <c r="C288"/>
  <c r="D288"/>
  <c r="A286" s="1"/>
  <c r="G287"/>
  <c r="BI287" s="1"/>
  <c r="B287"/>
  <c r="C287"/>
  <c r="D287"/>
  <c r="A285" s="1"/>
  <c r="G286"/>
  <c r="BU286" s="1"/>
  <c r="B286"/>
  <c r="C286"/>
  <c r="D286"/>
  <c r="A284" s="1"/>
  <c r="G285"/>
  <c r="BU285" s="1"/>
  <c r="B285"/>
  <c r="C285"/>
  <c r="D285"/>
  <c r="A283" s="1"/>
  <c r="G284"/>
  <c r="BU284" s="1"/>
  <c r="B284"/>
  <c r="C284"/>
  <c r="D284"/>
  <c r="A282" s="1"/>
  <c r="G283"/>
  <c r="BG283" s="1"/>
  <c r="B283"/>
  <c r="C283"/>
  <c r="D283"/>
  <c r="A281" s="1"/>
  <c r="G282"/>
  <c r="BU282" s="1"/>
  <c r="B282"/>
  <c r="C282"/>
  <c r="D282"/>
  <c r="A280" s="1"/>
  <c r="G281"/>
  <c r="BG281" s="1"/>
  <c r="B281"/>
  <c r="C281"/>
  <c r="D281"/>
  <c r="A279" s="1"/>
  <c r="G280"/>
  <c r="BG280" s="1"/>
  <c r="B280"/>
  <c r="C280"/>
  <c r="D280"/>
  <c r="A278" s="1"/>
  <c r="G279"/>
  <c r="BI279" s="1"/>
  <c r="B279"/>
  <c r="C279"/>
  <c r="D279"/>
  <c r="A277" s="1"/>
  <c r="G278"/>
  <c r="BU278" s="1"/>
  <c r="B278"/>
  <c r="C278"/>
  <c r="D278"/>
  <c r="A276" s="1"/>
  <c r="G277"/>
  <c r="BI277" s="1"/>
  <c r="B277"/>
  <c r="C277"/>
  <c r="D277"/>
  <c r="A275" s="1"/>
  <c r="G276"/>
  <c r="BG276" s="1"/>
  <c r="B276"/>
  <c r="C276"/>
  <c r="D276"/>
  <c r="A274" s="1"/>
  <c r="G275"/>
  <c r="BG275" s="1"/>
  <c r="B275"/>
  <c r="C275"/>
  <c r="D275"/>
  <c r="A273" s="1"/>
  <c r="BX271"/>
  <c r="B271"/>
  <c r="Z79" i="15" s="1"/>
  <c r="BL271" i="8"/>
  <c r="AM271"/>
  <c r="F271"/>
  <c r="G269"/>
  <c r="BG269" s="1"/>
  <c r="B269"/>
  <c r="C269"/>
  <c r="D269"/>
  <c r="A267" s="1"/>
  <c r="G268"/>
  <c r="BI268" s="1"/>
  <c r="B268"/>
  <c r="C268"/>
  <c r="D268"/>
  <c r="A266" s="1"/>
  <c r="G267"/>
  <c r="BG267" s="1"/>
  <c r="B267"/>
  <c r="C267"/>
  <c r="D267"/>
  <c r="A265" s="1"/>
  <c r="G266"/>
  <c r="BI266" s="1"/>
  <c r="B266"/>
  <c r="C266"/>
  <c r="D266"/>
  <c r="A264" s="1"/>
  <c r="G265"/>
  <c r="BG265" s="1"/>
  <c r="B265"/>
  <c r="C265"/>
  <c r="D265"/>
  <c r="A263" s="1"/>
  <c r="G264"/>
  <c r="BI264" s="1"/>
  <c r="B264"/>
  <c r="C264"/>
  <c r="D264"/>
  <c r="A262" s="1"/>
  <c r="G263"/>
  <c r="BG263" s="1"/>
  <c r="B263"/>
  <c r="C263"/>
  <c r="D263"/>
  <c r="A261" s="1"/>
  <c r="G262"/>
  <c r="BU262" s="1"/>
  <c r="B262"/>
  <c r="C262"/>
  <c r="D262"/>
  <c r="A260" s="1"/>
  <c r="G261"/>
  <c r="BG261" s="1"/>
  <c r="B261"/>
  <c r="C261"/>
  <c r="D261"/>
  <c r="A259" s="1"/>
  <c r="G260"/>
  <c r="BI260" s="1"/>
  <c r="B260"/>
  <c r="C260"/>
  <c r="D260"/>
  <c r="A258" s="1"/>
  <c r="G259"/>
  <c r="BI259" s="1"/>
  <c r="B259"/>
  <c r="C259"/>
  <c r="D259"/>
  <c r="A257" s="1"/>
  <c r="G258"/>
  <c r="BI258" s="1"/>
  <c r="B258"/>
  <c r="C258"/>
  <c r="D258"/>
  <c r="A256" s="1"/>
  <c r="G257"/>
  <c r="BG257" s="1"/>
  <c r="B257"/>
  <c r="C257"/>
  <c r="D257"/>
  <c r="A255" s="1"/>
  <c r="G256"/>
  <c r="BI256" s="1"/>
  <c r="B256"/>
  <c r="C256"/>
  <c r="D256"/>
  <c r="A254" s="1"/>
  <c r="G255"/>
  <c r="BG255" s="1"/>
  <c r="B255"/>
  <c r="C255"/>
  <c r="D255"/>
  <c r="A253" s="1"/>
  <c r="G254"/>
  <c r="BI254" s="1"/>
  <c r="B254"/>
  <c r="C254"/>
  <c r="D254"/>
  <c r="A252" s="1"/>
  <c r="G253"/>
  <c r="BU253" s="1"/>
  <c r="B253"/>
  <c r="C253"/>
  <c r="D253"/>
  <c r="A251" s="1"/>
  <c r="G252"/>
  <c r="BI252" s="1"/>
  <c r="B252"/>
  <c r="C252"/>
  <c r="D252"/>
  <c r="A250" s="1"/>
  <c r="G251"/>
  <c r="B251"/>
  <c r="C251"/>
  <c r="D251"/>
  <c r="A249" s="1"/>
  <c r="G250"/>
  <c r="BI250" s="1"/>
  <c r="B250"/>
  <c r="C250"/>
  <c r="D250"/>
  <c r="A248" s="1"/>
  <c r="G249"/>
  <c r="BU249" s="1"/>
  <c r="B249"/>
  <c r="C249"/>
  <c r="D249"/>
  <c r="A247" s="1"/>
  <c r="E249" s="1"/>
  <c r="G248"/>
  <c r="BI248" s="1"/>
  <c r="B248"/>
  <c r="C248"/>
  <c r="D248"/>
  <c r="A246" s="1"/>
  <c r="BX244"/>
  <c r="B244"/>
  <c r="Z78" i="15" s="1"/>
  <c r="BL244" i="8"/>
  <c r="AM244"/>
  <c r="F244"/>
  <c r="G242"/>
  <c r="B242"/>
  <c r="C242"/>
  <c r="D242"/>
  <c r="A240" s="1"/>
  <c r="G241"/>
  <c r="BI241" s="1"/>
  <c r="B241"/>
  <c r="C241"/>
  <c r="D241"/>
  <c r="A239" s="1"/>
  <c r="G240"/>
  <c r="B240"/>
  <c r="C240"/>
  <c r="D240"/>
  <c r="A238" s="1"/>
  <c r="G239"/>
  <c r="BI239" s="1"/>
  <c r="B239"/>
  <c r="C239"/>
  <c r="D239"/>
  <c r="A237" s="1"/>
  <c r="G238"/>
  <c r="BU238" s="1"/>
  <c r="B238"/>
  <c r="C238"/>
  <c r="D238"/>
  <c r="A236" s="1"/>
  <c r="G237"/>
  <c r="BI237" s="1"/>
  <c r="B237"/>
  <c r="C237"/>
  <c r="D237"/>
  <c r="A235" s="1"/>
  <c r="G236"/>
  <c r="B236"/>
  <c r="C236"/>
  <c r="D236"/>
  <c r="A234" s="1"/>
  <c r="G235"/>
  <c r="BI235" s="1"/>
  <c r="B235"/>
  <c r="C235"/>
  <c r="D235"/>
  <c r="A233" s="1"/>
  <c r="G234"/>
  <c r="BU234" s="1"/>
  <c r="B234"/>
  <c r="C234"/>
  <c r="D234"/>
  <c r="A232" s="1"/>
  <c r="G233"/>
  <c r="BI233" s="1"/>
  <c r="B233"/>
  <c r="C233"/>
  <c r="D233"/>
  <c r="A231" s="1"/>
  <c r="G232"/>
  <c r="BU232" s="1"/>
  <c r="B232"/>
  <c r="C232"/>
  <c r="D232"/>
  <c r="A230" s="1"/>
  <c r="G231"/>
  <c r="BI231" s="1"/>
  <c r="B231"/>
  <c r="C231"/>
  <c r="D231"/>
  <c r="A229" s="1"/>
  <c r="G230"/>
  <c r="BU230" s="1"/>
  <c r="B230"/>
  <c r="C230"/>
  <c r="D230"/>
  <c r="A228" s="1"/>
  <c r="G229"/>
  <c r="BI229" s="1"/>
  <c r="B229"/>
  <c r="C229"/>
  <c r="D229"/>
  <c r="A227" s="1"/>
  <c r="G228"/>
  <c r="BI228" s="1"/>
  <c r="B228"/>
  <c r="C228"/>
  <c r="D228"/>
  <c r="A226" s="1"/>
  <c r="G227"/>
  <c r="BI227" s="1"/>
  <c r="B227"/>
  <c r="C227"/>
  <c r="D227"/>
  <c r="A225" s="1"/>
  <c r="G226"/>
  <c r="BG226" s="1"/>
  <c r="B226"/>
  <c r="C226"/>
  <c r="D226"/>
  <c r="A224" s="1"/>
  <c r="G225"/>
  <c r="BI225" s="1"/>
  <c r="B225"/>
  <c r="C225"/>
  <c r="D225"/>
  <c r="A223" s="1"/>
  <c r="G224"/>
  <c r="BG224" s="1"/>
  <c r="B224"/>
  <c r="C224"/>
  <c r="D224"/>
  <c r="A222" s="1"/>
  <c r="G223"/>
  <c r="BI223" s="1"/>
  <c r="B223"/>
  <c r="C223"/>
  <c r="D223"/>
  <c r="A221" s="1"/>
  <c r="G222"/>
  <c r="BU222" s="1"/>
  <c r="B222"/>
  <c r="C222"/>
  <c r="D222"/>
  <c r="A220" s="1"/>
  <c r="G221"/>
  <c r="B221"/>
  <c r="C221"/>
  <c r="D221"/>
  <c r="A219" s="1"/>
  <c r="BX217"/>
  <c r="B217"/>
  <c r="BL217"/>
  <c r="AM217"/>
  <c r="F217"/>
  <c r="G215"/>
  <c r="BU215" s="1"/>
  <c r="B215"/>
  <c r="C215"/>
  <c r="D215"/>
  <c r="A213" s="1"/>
  <c r="G214"/>
  <c r="B214"/>
  <c r="C214"/>
  <c r="D214"/>
  <c r="A212" s="1"/>
  <c r="G213"/>
  <c r="BI213" s="1"/>
  <c r="B213"/>
  <c r="C213"/>
  <c r="D213"/>
  <c r="A211" s="1"/>
  <c r="G212"/>
  <c r="B212"/>
  <c r="C212"/>
  <c r="D212"/>
  <c r="A210" s="1"/>
  <c r="G211"/>
  <c r="BU211" s="1"/>
  <c r="B211"/>
  <c r="C211"/>
  <c r="D211"/>
  <c r="A209" s="1"/>
  <c r="G210"/>
  <c r="B210"/>
  <c r="C210"/>
  <c r="D210"/>
  <c r="A208" s="1"/>
  <c r="G209"/>
  <c r="B209"/>
  <c r="C209"/>
  <c r="D209"/>
  <c r="A207" s="1"/>
  <c r="G208"/>
  <c r="B208"/>
  <c r="C208"/>
  <c r="D208"/>
  <c r="A206" s="1"/>
  <c r="G207"/>
  <c r="BU207" s="1"/>
  <c r="B207"/>
  <c r="C207"/>
  <c r="D207"/>
  <c r="A205" s="1"/>
  <c r="G206"/>
  <c r="B206"/>
  <c r="C206"/>
  <c r="D206"/>
  <c r="A204" s="1"/>
  <c r="G205"/>
  <c r="BG205" s="1"/>
  <c r="B205"/>
  <c r="C205"/>
  <c r="D205"/>
  <c r="A203" s="1"/>
  <c r="G204"/>
  <c r="B204"/>
  <c r="C204"/>
  <c r="D204"/>
  <c r="A202" s="1"/>
  <c r="G203"/>
  <c r="BU203" s="1"/>
  <c r="B203"/>
  <c r="C203"/>
  <c r="D203"/>
  <c r="A201" s="1"/>
  <c r="G202"/>
  <c r="B202"/>
  <c r="C202"/>
  <c r="D202"/>
  <c r="A200" s="1"/>
  <c r="G201"/>
  <c r="BU201" s="1"/>
  <c r="B201"/>
  <c r="C201"/>
  <c r="D201"/>
  <c r="A199" s="1"/>
  <c r="G200"/>
  <c r="B200"/>
  <c r="C200"/>
  <c r="D200"/>
  <c r="A198" s="1"/>
  <c r="G199"/>
  <c r="BU199" s="1"/>
  <c r="B199"/>
  <c r="C199"/>
  <c r="D199"/>
  <c r="A197" s="1"/>
  <c r="G198"/>
  <c r="B198"/>
  <c r="C198"/>
  <c r="D198"/>
  <c r="A196" s="1"/>
  <c r="G197"/>
  <c r="BG197" s="1"/>
  <c r="B197"/>
  <c r="C197"/>
  <c r="D197"/>
  <c r="A195" s="1"/>
  <c r="G196"/>
  <c r="B196"/>
  <c r="C196"/>
  <c r="D196"/>
  <c r="G195"/>
  <c r="B195"/>
  <c r="C195"/>
  <c r="D195"/>
  <c r="A193" s="1"/>
  <c r="G194"/>
  <c r="B194"/>
  <c r="C194"/>
  <c r="D194"/>
  <c r="A192" s="1"/>
  <c r="BX190"/>
  <c r="B190"/>
  <c r="B60" i="15" s="1"/>
  <c r="BL190" i="8"/>
  <c r="AM190"/>
  <c r="F190"/>
  <c r="G188"/>
  <c r="BU188" s="1"/>
  <c r="B188"/>
  <c r="C188"/>
  <c r="D188"/>
  <c r="A186" s="1"/>
  <c r="G187"/>
  <c r="B187"/>
  <c r="C187"/>
  <c r="D187"/>
  <c r="A185" s="1"/>
  <c r="G186"/>
  <c r="B186"/>
  <c r="C186"/>
  <c r="D186"/>
  <c r="A184" s="1"/>
  <c r="G185"/>
  <c r="B185"/>
  <c r="C185"/>
  <c r="D185"/>
  <c r="A183" s="1"/>
  <c r="G184"/>
  <c r="BU184" s="1"/>
  <c r="B184"/>
  <c r="C184"/>
  <c r="D184"/>
  <c r="A182" s="1"/>
  <c r="G183"/>
  <c r="B183"/>
  <c r="C183"/>
  <c r="D183"/>
  <c r="A181" s="1"/>
  <c r="G182"/>
  <c r="BI182" s="1"/>
  <c r="B182"/>
  <c r="C182"/>
  <c r="D182"/>
  <c r="A180" s="1"/>
  <c r="G181"/>
  <c r="B181"/>
  <c r="C181"/>
  <c r="D181"/>
  <c r="A179" s="1"/>
  <c r="G180"/>
  <c r="BG180" s="1"/>
  <c r="B180"/>
  <c r="C180"/>
  <c r="D180"/>
  <c r="A178" s="1"/>
  <c r="G179"/>
  <c r="B179"/>
  <c r="C179"/>
  <c r="D179"/>
  <c r="A177" s="1"/>
  <c r="G178"/>
  <c r="BU178" s="1"/>
  <c r="B178"/>
  <c r="C178"/>
  <c r="D178"/>
  <c r="A176" s="1"/>
  <c r="G177"/>
  <c r="B177"/>
  <c r="C177"/>
  <c r="D177"/>
  <c r="A175" s="1"/>
  <c r="G176"/>
  <c r="BU176" s="1"/>
  <c r="B176"/>
  <c r="C176"/>
  <c r="D176"/>
  <c r="A174" s="1"/>
  <c r="G175"/>
  <c r="B175"/>
  <c r="C175"/>
  <c r="D175"/>
  <c r="G174"/>
  <c r="BG174" s="1"/>
  <c r="B174"/>
  <c r="C174"/>
  <c r="D174"/>
  <c r="A172" s="1"/>
  <c r="G173"/>
  <c r="B173"/>
  <c r="C173"/>
  <c r="D173"/>
  <c r="G172"/>
  <c r="B172"/>
  <c r="C172"/>
  <c r="D172"/>
  <c r="A170" s="1"/>
  <c r="G171"/>
  <c r="B171"/>
  <c r="C171"/>
  <c r="D171"/>
  <c r="A169" s="1"/>
  <c r="G170"/>
  <c r="BU170" s="1"/>
  <c r="B170"/>
  <c r="C170"/>
  <c r="D170"/>
  <c r="A168" s="1"/>
  <c r="G169"/>
  <c r="B169"/>
  <c r="C169"/>
  <c r="D169"/>
  <c r="A167" s="1"/>
  <c r="G168"/>
  <c r="BU168" s="1"/>
  <c r="B168"/>
  <c r="C168"/>
  <c r="D168"/>
  <c r="A166" s="1"/>
  <c r="G167"/>
  <c r="B167"/>
  <c r="C167"/>
  <c r="D167"/>
  <c r="A165" s="1"/>
  <c r="BX163"/>
  <c r="B163"/>
  <c r="AL59" i="15" s="1"/>
  <c r="BL163" i="8"/>
  <c r="AM163"/>
  <c r="F163"/>
  <c r="G161"/>
  <c r="BU161" s="1"/>
  <c r="B161"/>
  <c r="C161"/>
  <c r="D161"/>
  <c r="A159" s="1"/>
  <c r="G160"/>
  <c r="B160"/>
  <c r="C160"/>
  <c r="D160"/>
  <c r="A158" s="1"/>
  <c r="G159"/>
  <c r="B159"/>
  <c r="C159"/>
  <c r="D159"/>
  <c r="A157" s="1"/>
  <c r="G158"/>
  <c r="B158"/>
  <c r="C158"/>
  <c r="D158"/>
  <c r="A156" s="1"/>
  <c r="G157"/>
  <c r="BG157" s="1"/>
  <c r="B157"/>
  <c r="C157"/>
  <c r="D157"/>
  <c r="A155" s="1"/>
  <c r="G156"/>
  <c r="B156"/>
  <c r="C156"/>
  <c r="D156"/>
  <c r="G155"/>
  <c r="B155"/>
  <c r="C155"/>
  <c r="D155"/>
  <c r="A153" s="1"/>
  <c r="G154"/>
  <c r="B154"/>
  <c r="C154"/>
  <c r="D154"/>
  <c r="A152" s="1"/>
  <c r="G153"/>
  <c r="BU153" s="1"/>
  <c r="B153"/>
  <c r="C153"/>
  <c r="D153"/>
  <c r="A151" s="1"/>
  <c r="G152"/>
  <c r="B152"/>
  <c r="C152"/>
  <c r="D152"/>
  <c r="A150" s="1"/>
  <c r="G151"/>
  <c r="BI151" s="1"/>
  <c r="B151"/>
  <c r="C151"/>
  <c r="D151"/>
  <c r="A149" s="1"/>
  <c r="G150"/>
  <c r="B150"/>
  <c r="C150"/>
  <c r="D150"/>
  <c r="A148" s="1"/>
  <c r="G149"/>
  <c r="BU149" s="1"/>
  <c r="B149"/>
  <c r="C149"/>
  <c r="D149"/>
  <c r="A147" s="1"/>
  <c r="G148"/>
  <c r="B148"/>
  <c r="C148"/>
  <c r="D148"/>
  <c r="A146" s="1"/>
  <c r="G147"/>
  <c r="BG147" s="1"/>
  <c r="B147"/>
  <c r="C147"/>
  <c r="D147"/>
  <c r="A145" s="1"/>
  <c r="G146"/>
  <c r="B146"/>
  <c r="C146"/>
  <c r="D146"/>
  <c r="A144" s="1"/>
  <c r="G145"/>
  <c r="BU145" s="1"/>
  <c r="B145"/>
  <c r="C145"/>
  <c r="D145"/>
  <c r="A143" s="1"/>
  <c r="G144"/>
  <c r="B144"/>
  <c r="C144"/>
  <c r="D144"/>
  <c r="A142" s="1"/>
  <c r="G143"/>
  <c r="BU143" s="1"/>
  <c r="B143"/>
  <c r="C143"/>
  <c r="D143"/>
  <c r="A141" s="1"/>
  <c r="G142"/>
  <c r="B142"/>
  <c r="C142"/>
  <c r="D142"/>
  <c r="A140" s="1"/>
  <c r="G141"/>
  <c r="BI141" s="1"/>
  <c r="B141"/>
  <c r="C141"/>
  <c r="D141"/>
  <c r="A139" s="1"/>
  <c r="G140"/>
  <c r="B140"/>
  <c r="C140"/>
  <c r="D140"/>
  <c r="A138" s="1"/>
  <c r="BX136"/>
  <c r="B136"/>
  <c r="Z74" i="15" s="1"/>
  <c r="BL136" i="8"/>
  <c r="AM136"/>
  <c r="F136"/>
  <c r="G134"/>
  <c r="B134"/>
  <c r="C134"/>
  <c r="D134"/>
  <c r="A132" s="1"/>
  <c r="G133"/>
  <c r="B133"/>
  <c r="C133"/>
  <c r="D133"/>
  <c r="A131" s="1"/>
  <c r="G132"/>
  <c r="BG132" s="1"/>
  <c r="B132"/>
  <c r="C132"/>
  <c r="D132"/>
  <c r="A130" s="1"/>
  <c r="G131"/>
  <c r="B131"/>
  <c r="C131"/>
  <c r="D131"/>
  <c r="A129" s="1"/>
  <c r="G130"/>
  <c r="BU130" s="1"/>
  <c r="B130"/>
  <c r="C130"/>
  <c r="D130"/>
  <c r="A128" s="1"/>
  <c r="G129"/>
  <c r="B129"/>
  <c r="C129"/>
  <c r="D129"/>
  <c r="A127" s="1"/>
  <c r="G128"/>
  <c r="B128"/>
  <c r="C128"/>
  <c r="D128"/>
  <c r="A126" s="1"/>
  <c r="G127"/>
  <c r="BG127" s="1"/>
  <c r="B127"/>
  <c r="C127"/>
  <c r="D127"/>
  <c r="A125"/>
  <c r="G126"/>
  <c r="BI126" s="1"/>
  <c r="B126"/>
  <c r="C126"/>
  <c r="D126"/>
  <c r="A124" s="1"/>
  <c r="G125"/>
  <c r="B125"/>
  <c r="C125"/>
  <c r="D125"/>
  <c r="A123" s="1"/>
  <c r="G124"/>
  <c r="BG124" s="1"/>
  <c r="B124"/>
  <c r="C124"/>
  <c r="D124"/>
  <c r="A122" s="1"/>
  <c r="G123"/>
  <c r="BG123" s="1"/>
  <c r="B123"/>
  <c r="C123"/>
  <c r="D123"/>
  <c r="A121" s="1"/>
  <c r="G122"/>
  <c r="BI122" s="1"/>
  <c r="B122"/>
  <c r="C122"/>
  <c r="D122"/>
  <c r="A120" s="1"/>
  <c r="G121"/>
  <c r="B121"/>
  <c r="C121"/>
  <c r="D121"/>
  <c r="A119" s="1"/>
  <c r="G120"/>
  <c r="BG120" s="1"/>
  <c r="B120"/>
  <c r="C120"/>
  <c r="D120"/>
  <c r="A118" s="1"/>
  <c r="G119"/>
  <c r="BG119" s="1"/>
  <c r="B119"/>
  <c r="C119"/>
  <c r="D119"/>
  <c r="A117" s="1"/>
  <c r="G118"/>
  <c r="BU118" s="1"/>
  <c r="B118"/>
  <c r="C118"/>
  <c r="D118"/>
  <c r="A116" s="1"/>
  <c r="G117"/>
  <c r="B117"/>
  <c r="C117"/>
  <c r="D117"/>
  <c r="A115" s="1"/>
  <c r="G116"/>
  <c r="BU116" s="1"/>
  <c r="B116"/>
  <c r="C116"/>
  <c r="D116"/>
  <c r="A114" s="1"/>
  <c r="G115"/>
  <c r="BG115" s="1"/>
  <c r="B115"/>
  <c r="C115"/>
  <c r="D115"/>
  <c r="A113" s="1"/>
  <c r="G114"/>
  <c r="BG114" s="1"/>
  <c r="B114"/>
  <c r="C114"/>
  <c r="D114"/>
  <c r="A112" s="1"/>
  <c r="E114" s="1"/>
  <c r="C25" i="15" s="1"/>
  <c r="D25" s="1"/>
  <c r="G113" i="8"/>
  <c r="B113"/>
  <c r="C113"/>
  <c r="D113"/>
  <c r="A111" s="1"/>
  <c r="BX109"/>
  <c r="B109"/>
  <c r="B89" i="15" s="1"/>
  <c r="BL109" i="8"/>
  <c r="AM109"/>
  <c r="F109"/>
  <c r="G107"/>
  <c r="BI107" s="1"/>
  <c r="B107"/>
  <c r="C107"/>
  <c r="D107"/>
  <c r="A106" s="1"/>
  <c r="G106"/>
  <c r="B106"/>
  <c r="C106"/>
  <c r="D106"/>
  <c r="A105" s="1"/>
  <c r="G105"/>
  <c r="B105"/>
  <c r="C105"/>
  <c r="D105"/>
  <c r="A104" s="1"/>
  <c r="G104"/>
  <c r="BG104" s="1"/>
  <c r="B104"/>
  <c r="C104"/>
  <c r="D104"/>
  <c r="A103" s="1"/>
  <c r="G103"/>
  <c r="BU103" s="1"/>
  <c r="B103"/>
  <c r="C103"/>
  <c r="D103"/>
  <c r="A102" s="1"/>
  <c r="G102"/>
  <c r="B102"/>
  <c r="C102"/>
  <c r="D102"/>
  <c r="G101"/>
  <c r="BG101" s="1"/>
  <c r="B101"/>
  <c r="C101"/>
  <c r="D101"/>
  <c r="A100" s="1"/>
  <c r="G100"/>
  <c r="BG100" s="1"/>
  <c r="B100"/>
  <c r="C100"/>
  <c r="D100"/>
  <c r="A99" s="1"/>
  <c r="G99"/>
  <c r="B99"/>
  <c r="C99"/>
  <c r="D99"/>
  <c r="A98" s="1"/>
  <c r="G98"/>
  <c r="B98"/>
  <c r="C98"/>
  <c r="D98"/>
  <c r="A97" s="1"/>
  <c r="G97"/>
  <c r="BU97" s="1"/>
  <c r="B97"/>
  <c r="C97"/>
  <c r="D97"/>
  <c r="A96" s="1"/>
  <c r="G96"/>
  <c r="BG96" s="1"/>
  <c r="B96"/>
  <c r="C96"/>
  <c r="D96"/>
  <c r="G95"/>
  <c r="B95"/>
  <c r="C95"/>
  <c r="D95"/>
  <c r="A94" s="1"/>
  <c r="G94"/>
  <c r="B94"/>
  <c r="C94"/>
  <c r="D94"/>
  <c r="A93" s="1"/>
  <c r="G93"/>
  <c r="BU93" s="1"/>
  <c r="B93"/>
  <c r="C93"/>
  <c r="D93"/>
  <c r="A92" s="1"/>
  <c r="G92"/>
  <c r="BG92" s="1"/>
  <c r="B92"/>
  <c r="C92"/>
  <c r="D92"/>
  <c r="A91" s="1"/>
  <c r="G91"/>
  <c r="BU91" s="1"/>
  <c r="B91"/>
  <c r="C91"/>
  <c r="D91"/>
  <c r="A90" s="1"/>
  <c r="G90"/>
  <c r="BI90" s="1"/>
  <c r="B90"/>
  <c r="C90"/>
  <c r="D90"/>
  <c r="A89" s="1"/>
  <c r="G89"/>
  <c r="BG89" s="1"/>
  <c r="B89"/>
  <c r="C89"/>
  <c r="D89"/>
  <c r="A88" s="1"/>
  <c r="G88"/>
  <c r="BI88" s="1"/>
  <c r="B88"/>
  <c r="C88"/>
  <c r="D88"/>
  <c r="A87" s="1"/>
  <c r="G87"/>
  <c r="BU87" s="1"/>
  <c r="B87"/>
  <c r="C87"/>
  <c r="D87"/>
  <c r="A86" s="1"/>
  <c r="G86"/>
  <c r="BU86" s="1"/>
  <c r="B86"/>
  <c r="C86"/>
  <c r="D86"/>
  <c r="A85" s="1"/>
  <c r="B82"/>
  <c r="F82"/>
  <c r="G80"/>
  <c r="BG80" s="1"/>
  <c r="B80"/>
  <c r="C80"/>
  <c r="D80"/>
  <c r="A80" s="1"/>
  <c r="E80" s="1"/>
  <c r="G79"/>
  <c r="BU79" s="1"/>
  <c r="B79"/>
  <c r="C79"/>
  <c r="D79"/>
  <c r="A79" s="1"/>
  <c r="G78"/>
  <c r="BI78" s="1"/>
  <c r="B78"/>
  <c r="C78"/>
  <c r="D78"/>
  <c r="A78" s="1"/>
  <c r="G77"/>
  <c r="BU77" s="1"/>
  <c r="B77"/>
  <c r="C77"/>
  <c r="D77"/>
  <c r="A77" s="1"/>
  <c r="G76"/>
  <c r="BG76" s="1"/>
  <c r="B76"/>
  <c r="C76"/>
  <c r="D76"/>
  <c r="A76" s="1"/>
  <c r="G75"/>
  <c r="BU75" s="1"/>
  <c r="B75"/>
  <c r="C75"/>
  <c r="D75"/>
  <c r="A75" s="1"/>
  <c r="G74"/>
  <c r="BI74" s="1"/>
  <c r="B74"/>
  <c r="C74"/>
  <c r="D74"/>
  <c r="A74" s="1"/>
  <c r="G73"/>
  <c r="BU73" s="1"/>
  <c r="B73"/>
  <c r="C73"/>
  <c r="D73"/>
  <c r="A73" s="1"/>
  <c r="G72"/>
  <c r="BG72" s="1"/>
  <c r="B72"/>
  <c r="C72"/>
  <c r="D72"/>
  <c r="A72" s="1"/>
  <c r="E72" s="1"/>
  <c r="G71"/>
  <c r="BU71" s="1"/>
  <c r="B71"/>
  <c r="C71"/>
  <c r="D71"/>
  <c r="A71" s="1"/>
  <c r="G70"/>
  <c r="BI70" s="1"/>
  <c r="B70"/>
  <c r="C70"/>
  <c r="D70"/>
  <c r="A70" s="1"/>
  <c r="G69"/>
  <c r="BU69" s="1"/>
  <c r="B69"/>
  <c r="C69"/>
  <c r="D69"/>
  <c r="A69" s="1"/>
  <c r="G68"/>
  <c r="BG68" s="1"/>
  <c r="B68"/>
  <c r="C68"/>
  <c r="D68"/>
  <c r="A68" s="1"/>
  <c r="G67"/>
  <c r="BU67" s="1"/>
  <c r="B67"/>
  <c r="C67"/>
  <c r="D67"/>
  <c r="A67" s="1"/>
  <c r="G66"/>
  <c r="BG66" s="1"/>
  <c r="B66"/>
  <c r="C66"/>
  <c r="D66"/>
  <c r="A66" s="1"/>
  <c r="G65"/>
  <c r="BU65" s="1"/>
  <c r="B65"/>
  <c r="C65"/>
  <c r="D65"/>
  <c r="A65" s="1"/>
  <c r="G64"/>
  <c r="BG64" s="1"/>
  <c r="B64"/>
  <c r="C64"/>
  <c r="D64"/>
  <c r="A64" s="1"/>
  <c r="G63"/>
  <c r="BU63" s="1"/>
  <c r="B63"/>
  <c r="C63"/>
  <c r="D63"/>
  <c r="A63" s="1"/>
  <c r="G62"/>
  <c r="BI62" s="1"/>
  <c r="B62"/>
  <c r="C62"/>
  <c r="D62"/>
  <c r="A62" s="1"/>
  <c r="G61"/>
  <c r="BU61" s="1"/>
  <c r="B61"/>
  <c r="C61"/>
  <c r="D61"/>
  <c r="A61" s="1"/>
  <c r="G60"/>
  <c r="BG60" s="1"/>
  <c r="B60"/>
  <c r="C60"/>
  <c r="D60"/>
  <c r="A60" s="1"/>
  <c r="G59"/>
  <c r="BU59" s="1"/>
  <c r="B59"/>
  <c r="C59"/>
  <c r="D59"/>
  <c r="B55"/>
  <c r="F55"/>
  <c r="G53"/>
  <c r="W22" i="16" s="1"/>
  <c r="B53" i="8"/>
  <c r="C53"/>
  <c r="D53"/>
  <c r="A53" s="1"/>
  <c r="G52"/>
  <c r="W16" i="16" s="1"/>
  <c r="B52" i="8"/>
  <c r="C52"/>
  <c r="D52"/>
  <c r="A52" s="1"/>
  <c r="G51"/>
  <c r="W10" i="16" s="1"/>
  <c r="B51" i="8"/>
  <c r="C51"/>
  <c r="D51"/>
  <c r="A51" s="1"/>
  <c r="G50"/>
  <c r="W4" i="16" s="1"/>
  <c r="B50" i="8"/>
  <c r="C50"/>
  <c r="D50"/>
  <c r="A50" s="1"/>
  <c r="G49"/>
  <c r="P34" i="16" s="1"/>
  <c r="B49" i="8"/>
  <c r="C49"/>
  <c r="D49"/>
  <c r="A49" s="1"/>
  <c r="G48"/>
  <c r="P28" i="16" s="1"/>
  <c r="B48" i="8"/>
  <c r="C48"/>
  <c r="D48"/>
  <c r="A48" s="1"/>
  <c r="G47"/>
  <c r="P22" i="16" s="1"/>
  <c r="B47" i="8"/>
  <c r="C47"/>
  <c r="D47"/>
  <c r="A47" s="1"/>
  <c r="G46"/>
  <c r="P16" i="16" s="1"/>
  <c r="B46" i="8"/>
  <c r="C46"/>
  <c r="D46"/>
  <c r="A46" s="1"/>
  <c r="G45"/>
  <c r="P10" i="16" s="1"/>
  <c r="B45" i="8"/>
  <c r="C45"/>
  <c r="D45"/>
  <c r="A45" s="1"/>
  <c r="G44"/>
  <c r="P4" i="16" s="1"/>
  <c r="B44" i="8"/>
  <c r="C44"/>
  <c r="D44"/>
  <c r="A44" s="1"/>
  <c r="G43"/>
  <c r="I34" i="16" s="1"/>
  <c r="B43" i="8"/>
  <c r="C43"/>
  <c r="D43"/>
  <c r="A43" s="1"/>
  <c r="G42"/>
  <c r="I28" i="16" s="1"/>
  <c r="B42" i="8"/>
  <c r="C42"/>
  <c r="D42"/>
  <c r="A42" s="1"/>
  <c r="G41"/>
  <c r="I22" i="16" s="1"/>
  <c r="B41" i="8"/>
  <c r="C41"/>
  <c r="D41"/>
  <c r="A41" s="1"/>
  <c r="G40"/>
  <c r="I16" i="16" s="1"/>
  <c r="B40" i="8"/>
  <c r="C40"/>
  <c r="D40"/>
  <c r="A40" s="1"/>
  <c r="G39"/>
  <c r="I10" i="16" s="1"/>
  <c r="B39" i="8"/>
  <c r="C39"/>
  <c r="D39"/>
  <c r="A39" s="1"/>
  <c r="G38"/>
  <c r="I4" i="16" s="1"/>
  <c r="B38" i="8"/>
  <c r="C38"/>
  <c r="D38"/>
  <c r="A38" s="1"/>
  <c r="G37"/>
  <c r="B34" i="16" s="1"/>
  <c r="B37" i="8"/>
  <c r="C37"/>
  <c r="D37"/>
  <c r="A37" s="1"/>
  <c r="G36"/>
  <c r="B28" i="16" s="1"/>
  <c r="B36" i="8"/>
  <c r="C36"/>
  <c r="D36"/>
  <c r="A36" s="1"/>
  <c r="G35"/>
  <c r="B22" i="16" s="1"/>
  <c r="B35" i="8"/>
  <c r="C35"/>
  <c r="D35"/>
  <c r="A35" s="1"/>
  <c r="G34"/>
  <c r="B16" i="16" s="1"/>
  <c r="B34" i="8"/>
  <c r="C34"/>
  <c r="D34"/>
  <c r="A34" s="1"/>
  <c r="G33"/>
  <c r="B10" i="16" s="1"/>
  <c r="B33" i="8"/>
  <c r="C33"/>
  <c r="D33"/>
  <c r="A33" s="1"/>
  <c r="G32"/>
  <c r="B4" i="16" s="1"/>
  <c r="B32" i="8"/>
  <c r="C32"/>
  <c r="D32"/>
  <c r="A32" s="1"/>
  <c r="BX28"/>
  <c r="BU28"/>
  <c r="BL28"/>
  <c r="BI28"/>
  <c r="AM28"/>
  <c r="AC28"/>
  <c r="N354" i="6"/>
  <c r="M354"/>
  <c r="L354"/>
  <c r="K354"/>
  <c r="J354"/>
  <c r="I354"/>
  <c r="H354"/>
  <c r="G354"/>
  <c r="F354"/>
  <c r="E354"/>
  <c r="D354"/>
  <c r="C354"/>
  <c r="B354"/>
  <c r="G350"/>
  <c r="BG350" s="1"/>
  <c r="B350"/>
  <c r="C350"/>
  <c r="D350"/>
  <c r="A348"/>
  <c r="G349"/>
  <c r="BU349" s="1"/>
  <c r="B349"/>
  <c r="C349"/>
  <c r="E349" s="1"/>
  <c r="D349"/>
  <c r="A347" s="1"/>
  <c r="G348"/>
  <c r="BI348" s="1"/>
  <c r="B348"/>
  <c r="C348"/>
  <c r="D348"/>
  <c r="A346" s="1"/>
  <c r="G347"/>
  <c r="BU347" s="1"/>
  <c r="B347"/>
  <c r="C347"/>
  <c r="D347"/>
  <c r="A345" s="1"/>
  <c r="G346"/>
  <c r="BG346" s="1"/>
  <c r="B346"/>
  <c r="C346"/>
  <c r="D346"/>
  <c r="A344" s="1"/>
  <c r="G345"/>
  <c r="BU345" s="1"/>
  <c r="B345"/>
  <c r="C345"/>
  <c r="D345"/>
  <c r="A343" s="1"/>
  <c r="E345" s="1"/>
  <c r="F345" s="1"/>
  <c r="G344"/>
  <c r="BG344" s="1"/>
  <c r="B344"/>
  <c r="C344"/>
  <c r="D344"/>
  <c r="A342"/>
  <c r="G343"/>
  <c r="BU343" s="1"/>
  <c r="B343"/>
  <c r="C343"/>
  <c r="E343" s="1"/>
  <c r="D343"/>
  <c r="A341" s="1"/>
  <c r="G342"/>
  <c r="BG342" s="1"/>
  <c r="B342"/>
  <c r="C342"/>
  <c r="D342"/>
  <c r="A340" s="1"/>
  <c r="G341"/>
  <c r="BU341"/>
  <c r="B341"/>
  <c r="C341"/>
  <c r="D341"/>
  <c r="A339"/>
  <c r="E341" s="1"/>
  <c r="G340"/>
  <c r="BI340" s="1"/>
  <c r="B340"/>
  <c r="C340"/>
  <c r="D340"/>
  <c r="G339"/>
  <c r="B339"/>
  <c r="C339"/>
  <c r="D339"/>
  <c r="G338"/>
  <c r="B338"/>
  <c r="C338"/>
  <c r="D338"/>
  <c r="G337"/>
  <c r="B337"/>
  <c r="C337"/>
  <c r="E337" s="1"/>
  <c r="D337"/>
  <c r="A335" s="1"/>
  <c r="G336"/>
  <c r="BI336" s="1"/>
  <c r="B336"/>
  <c r="C336"/>
  <c r="D336"/>
  <c r="G335"/>
  <c r="B335"/>
  <c r="E335" s="1"/>
  <c r="C335"/>
  <c r="D335"/>
  <c r="A333" s="1"/>
  <c r="G334"/>
  <c r="BG334" s="1"/>
  <c r="B334"/>
  <c r="C334"/>
  <c r="D334"/>
  <c r="G333"/>
  <c r="B333"/>
  <c r="C333"/>
  <c r="D333"/>
  <c r="A331"/>
  <c r="E333" s="1"/>
  <c r="F333" s="1"/>
  <c r="G332"/>
  <c r="BG332" s="1"/>
  <c r="B332"/>
  <c r="C332"/>
  <c r="D332"/>
  <c r="G331"/>
  <c r="B331"/>
  <c r="C331"/>
  <c r="D331"/>
  <c r="G330"/>
  <c r="B330"/>
  <c r="C330"/>
  <c r="D330"/>
  <c r="G329"/>
  <c r="B329"/>
  <c r="C329"/>
  <c r="E329" s="1"/>
  <c r="D329"/>
  <c r="A327" s="1"/>
  <c r="BX325"/>
  <c r="B325"/>
  <c r="BU325" s="1"/>
  <c r="BL325"/>
  <c r="AM325"/>
  <c r="F28"/>
  <c r="F325" s="1"/>
  <c r="G323"/>
  <c r="BU323" s="1"/>
  <c r="B323"/>
  <c r="C323"/>
  <c r="D323"/>
  <c r="A321" s="1"/>
  <c r="E323" s="1"/>
  <c r="F323" s="1"/>
  <c r="G322"/>
  <c r="B322"/>
  <c r="C322"/>
  <c r="D322"/>
  <c r="A320"/>
  <c r="G321"/>
  <c r="BU321" s="1"/>
  <c r="B321"/>
  <c r="C321"/>
  <c r="E321" s="1"/>
  <c r="D321"/>
  <c r="A319" s="1"/>
  <c r="G320"/>
  <c r="BU320" s="1"/>
  <c r="B320"/>
  <c r="E320" s="1"/>
  <c r="C320"/>
  <c r="D320"/>
  <c r="A318" s="1"/>
  <c r="G319"/>
  <c r="BU319" s="1"/>
  <c r="B319"/>
  <c r="E319" s="1"/>
  <c r="F319" s="1"/>
  <c r="C319"/>
  <c r="D319"/>
  <c r="A317" s="1"/>
  <c r="G318"/>
  <c r="BI318" s="1"/>
  <c r="B318"/>
  <c r="E318" s="1"/>
  <c r="F318" s="1"/>
  <c r="C318"/>
  <c r="D318"/>
  <c r="A316" s="1"/>
  <c r="G317"/>
  <c r="BU317" s="1"/>
  <c r="B317"/>
  <c r="C317"/>
  <c r="E317"/>
  <c r="F317" s="1"/>
  <c r="D317"/>
  <c r="A315" s="1"/>
  <c r="G316"/>
  <c r="B316"/>
  <c r="C316"/>
  <c r="D316"/>
  <c r="A314" s="1"/>
  <c r="G315"/>
  <c r="BG315" s="1"/>
  <c r="B315"/>
  <c r="E315" s="1"/>
  <c r="C315"/>
  <c r="D315"/>
  <c r="A313" s="1"/>
  <c r="G314"/>
  <c r="BG314" s="1"/>
  <c r="B314"/>
  <c r="C314"/>
  <c r="D314"/>
  <c r="A312" s="1"/>
  <c r="E314" s="1"/>
  <c r="G313"/>
  <c r="B313"/>
  <c r="E313" s="1"/>
  <c r="F313" s="1"/>
  <c r="C313"/>
  <c r="D313"/>
  <c r="A311" s="1"/>
  <c r="G312"/>
  <c r="BI312" s="1"/>
  <c r="B312"/>
  <c r="C312"/>
  <c r="D312"/>
  <c r="A310" s="1"/>
  <c r="G311"/>
  <c r="BU311" s="1"/>
  <c r="B311"/>
  <c r="C311"/>
  <c r="D311"/>
  <c r="A309" s="1"/>
  <c r="G310"/>
  <c r="BI310" s="1"/>
  <c r="B310"/>
  <c r="C310"/>
  <c r="D310"/>
  <c r="A308" s="1"/>
  <c r="G309"/>
  <c r="BG309" s="1"/>
  <c r="B309"/>
  <c r="C309"/>
  <c r="D309"/>
  <c r="A307"/>
  <c r="G308"/>
  <c r="BU308" s="1"/>
  <c r="BG308"/>
  <c r="B308"/>
  <c r="C308"/>
  <c r="D308"/>
  <c r="A306" s="1"/>
  <c r="G307"/>
  <c r="BG307" s="1"/>
  <c r="B307"/>
  <c r="C307"/>
  <c r="E307"/>
  <c r="F307" s="1"/>
  <c r="D307"/>
  <c r="A305" s="1"/>
  <c r="G306"/>
  <c r="B306"/>
  <c r="C306"/>
  <c r="E306" s="1"/>
  <c r="F306" s="1"/>
  <c r="D306"/>
  <c r="A304"/>
  <c r="G305"/>
  <c r="BU305" s="1"/>
  <c r="B305"/>
  <c r="C305"/>
  <c r="D305"/>
  <c r="A303" s="1"/>
  <c r="G304"/>
  <c r="BU304" s="1"/>
  <c r="B304"/>
  <c r="C304"/>
  <c r="E304"/>
  <c r="D304"/>
  <c r="A302" s="1"/>
  <c r="G303"/>
  <c r="BU303" s="1"/>
  <c r="B303"/>
  <c r="C303"/>
  <c r="D303"/>
  <c r="A301" s="1"/>
  <c r="E303" s="1"/>
  <c r="G302"/>
  <c r="BI302" s="1"/>
  <c r="B302"/>
  <c r="C302"/>
  <c r="E302"/>
  <c r="D302"/>
  <c r="A300" s="1"/>
  <c r="BX298"/>
  <c r="B298"/>
  <c r="BL298"/>
  <c r="AM298"/>
  <c r="G296"/>
  <c r="BU296" s="1"/>
  <c r="B296"/>
  <c r="C296"/>
  <c r="D296"/>
  <c r="A294" s="1"/>
  <c r="G295"/>
  <c r="BI295" s="1"/>
  <c r="B295"/>
  <c r="C295"/>
  <c r="D295"/>
  <c r="A293" s="1"/>
  <c r="G294"/>
  <c r="B294"/>
  <c r="C294"/>
  <c r="D294"/>
  <c r="A292" s="1"/>
  <c r="G293"/>
  <c r="BI293" s="1"/>
  <c r="B293"/>
  <c r="C293"/>
  <c r="D293"/>
  <c r="A291" s="1"/>
  <c r="E293" s="1"/>
  <c r="G292"/>
  <c r="B292"/>
  <c r="C292"/>
  <c r="D292"/>
  <c r="A290"/>
  <c r="G291"/>
  <c r="BG291" s="1"/>
  <c r="B291"/>
  <c r="C291"/>
  <c r="D291"/>
  <c r="A289" s="1"/>
  <c r="G290"/>
  <c r="BI290" s="1"/>
  <c r="B290"/>
  <c r="C290"/>
  <c r="D290"/>
  <c r="A288" s="1"/>
  <c r="G289"/>
  <c r="BI289" s="1"/>
  <c r="B289"/>
  <c r="C289"/>
  <c r="D289"/>
  <c r="A287"/>
  <c r="G288"/>
  <c r="BU288" s="1"/>
  <c r="B288"/>
  <c r="C288"/>
  <c r="D288"/>
  <c r="A286" s="1"/>
  <c r="G287"/>
  <c r="BI287" s="1"/>
  <c r="B287"/>
  <c r="C287"/>
  <c r="D287"/>
  <c r="A285"/>
  <c r="G286"/>
  <c r="BI286" s="1"/>
  <c r="B286"/>
  <c r="E286" s="1"/>
  <c r="F286" s="1"/>
  <c r="C286"/>
  <c r="D286"/>
  <c r="A284" s="1"/>
  <c r="G285"/>
  <c r="BI285" s="1"/>
  <c r="B285"/>
  <c r="C285"/>
  <c r="D285"/>
  <c r="A283"/>
  <c r="G284"/>
  <c r="BI284" s="1"/>
  <c r="B284"/>
  <c r="C284"/>
  <c r="D284"/>
  <c r="A282" s="1"/>
  <c r="G283"/>
  <c r="BI283" s="1"/>
  <c r="B283"/>
  <c r="E283" s="1"/>
  <c r="C283"/>
  <c r="D283"/>
  <c r="A281" s="1"/>
  <c r="G282"/>
  <c r="BU282" s="1"/>
  <c r="B282"/>
  <c r="C282"/>
  <c r="D282"/>
  <c r="A280" s="1"/>
  <c r="G281"/>
  <c r="BI281" s="1"/>
  <c r="B281"/>
  <c r="C281"/>
  <c r="D281"/>
  <c r="A279" s="1"/>
  <c r="G280"/>
  <c r="BU280" s="1"/>
  <c r="B280"/>
  <c r="C280"/>
  <c r="D280"/>
  <c r="A278" s="1"/>
  <c r="G279"/>
  <c r="BI279" s="1"/>
  <c r="B279"/>
  <c r="C279"/>
  <c r="D279"/>
  <c r="A277" s="1"/>
  <c r="G278"/>
  <c r="BU278" s="1"/>
  <c r="B278"/>
  <c r="C278"/>
  <c r="E278"/>
  <c r="D278"/>
  <c r="A276" s="1"/>
  <c r="G277"/>
  <c r="B277"/>
  <c r="E277" s="1"/>
  <c r="C277"/>
  <c r="D277"/>
  <c r="A275" s="1"/>
  <c r="G276"/>
  <c r="BG276" s="1"/>
  <c r="B276"/>
  <c r="E276" s="1"/>
  <c r="C276"/>
  <c r="D276"/>
  <c r="A274" s="1"/>
  <c r="G275"/>
  <c r="BI275" s="1"/>
  <c r="B275"/>
  <c r="C275"/>
  <c r="D275"/>
  <c r="A273" s="1"/>
  <c r="E275" s="1"/>
  <c r="BX271"/>
  <c r="B271"/>
  <c r="BL271"/>
  <c r="AM271"/>
  <c r="F271"/>
  <c r="G269"/>
  <c r="BI269" s="1"/>
  <c r="B269"/>
  <c r="C269"/>
  <c r="D269"/>
  <c r="A267" s="1"/>
  <c r="G268"/>
  <c r="B268"/>
  <c r="C268"/>
  <c r="D268"/>
  <c r="A266" s="1"/>
  <c r="G267"/>
  <c r="BU267" s="1"/>
  <c r="B267"/>
  <c r="C267"/>
  <c r="D267"/>
  <c r="A265"/>
  <c r="G266"/>
  <c r="BU266" s="1"/>
  <c r="B266"/>
  <c r="C266"/>
  <c r="D266"/>
  <c r="A264" s="1"/>
  <c r="G265"/>
  <c r="BU265" s="1"/>
  <c r="B265"/>
  <c r="C265"/>
  <c r="D265"/>
  <c r="A263" s="1"/>
  <c r="G264"/>
  <c r="BI264" s="1"/>
  <c r="B264"/>
  <c r="C264"/>
  <c r="D264"/>
  <c r="A262" s="1"/>
  <c r="G263"/>
  <c r="BU263" s="1"/>
  <c r="B263"/>
  <c r="C263"/>
  <c r="D263"/>
  <c r="A261" s="1"/>
  <c r="G262"/>
  <c r="BI262" s="1"/>
  <c r="B262"/>
  <c r="C262"/>
  <c r="D262"/>
  <c r="A260" s="1"/>
  <c r="G261"/>
  <c r="BG261" s="1"/>
  <c r="B261"/>
  <c r="C261"/>
  <c r="D261"/>
  <c r="A259"/>
  <c r="G260"/>
  <c r="BG260" s="1"/>
  <c r="B260"/>
  <c r="C260"/>
  <c r="D260"/>
  <c r="A258" s="1"/>
  <c r="G259"/>
  <c r="B259"/>
  <c r="C259"/>
  <c r="D259"/>
  <c r="A257" s="1"/>
  <c r="G258"/>
  <c r="BI258" s="1"/>
  <c r="B258"/>
  <c r="E258" s="1"/>
  <c r="F258" s="1"/>
  <c r="C258"/>
  <c r="D258"/>
  <c r="A256" s="1"/>
  <c r="G257"/>
  <c r="BU257" s="1"/>
  <c r="B257"/>
  <c r="C257"/>
  <c r="D257"/>
  <c r="A255" s="1"/>
  <c r="G256"/>
  <c r="BU256" s="1"/>
  <c r="B256"/>
  <c r="C256"/>
  <c r="D256"/>
  <c r="A254" s="1"/>
  <c r="G255"/>
  <c r="B255"/>
  <c r="C255"/>
  <c r="D255"/>
  <c r="A253" s="1"/>
  <c r="G254"/>
  <c r="BU254" s="1"/>
  <c r="B254"/>
  <c r="C254"/>
  <c r="D254"/>
  <c r="A252" s="1"/>
  <c r="G253"/>
  <c r="BU253" s="1"/>
  <c r="B253"/>
  <c r="C253"/>
  <c r="D253"/>
  <c r="A251"/>
  <c r="G252"/>
  <c r="BI252" s="1"/>
  <c r="B252"/>
  <c r="C252"/>
  <c r="D252"/>
  <c r="A250" s="1"/>
  <c r="G251"/>
  <c r="BG251" s="1"/>
  <c r="B251"/>
  <c r="C251"/>
  <c r="E251" s="1"/>
  <c r="D251"/>
  <c r="A249"/>
  <c r="G250"/>
  <c r="BG250" s="1"/>
  <c r="B250"/>
  <c r="E250" s="1"/>
  <c r="C250"/>
  <c r="D250"/>
  <c r="A248" s="1"/>
  <c r="G249"/>
  <c r="BI249" s="1"/>
  <c r="B249"/>
  <c r="C249"/>
  <c r="E249"/>
  <c r="D249"/>
  <c r="A247" s="1"/>
  <c r="G248"/>
  <c r="BI248" s="1"/>
  <c r="B248"/>
  <c r="C248"/>
  <c r="D248"/>
  <c r="A246"/>
  <c r="BX244"/>
  <c r="B244"/>
  <c r="BL244"/>
  <c r="AM244"/>
  <c r="G242"/>
  <c r="BU242" s="1"/>
  <c r="B242"/>
  <c r="C242"/>
  <c r="D242"/>
  <c r="A240" s="1"/>
  <c r="G241"/>
  <c r="BI241" s="1"/>
  <c r="B241"/>
  <c r="C241"/>
  <c r="D241"/>
  <c r="A239" s="1"/>
  <c r="G240"/>
  <c r="BU240" s="1"/>
  <c r="B240"/>
  <c r="C240"/>
  <c r="E240"/>
  <c r="D240"/>
  <c r="A238" s="1"/>
  <c r="G239"/>
  <c r="B239"/>
  <c r="C239"/>
  <c r="D239"/>
  <c r="A237" s="1"/>
  <c r="G238"/>
  <c r="BG238" s="1"/>
  <c r="B238"/>
  <c r="C238"/>
  <c r="D238"/>
  <c r="A236" s="1"/>
  <c r="G237"/>
  <c r="BG237" s="1"/>
  <c r="B237"/>
  <c r="C237"/>
  <c r="E237" s="1"/>
  <c r="F237" s="1"/>
  <c r="D237"/>
  <c r="A235" s="1"/>
  <c r="G236"/>
  <c r="B236"/>
  <c r="C236"/>
  <c r="D236"/>
  <c r="A234"/>
  <c r="G235"/>
  <c r="BG235" s="1"/>
  <c r="B235"/>
  <c r="C235"/>
  <c r="D235"/>
  <c r="A233"/>
  <c r="G234"/>
  <c r="B234"/>
  <c r="C234"/>
  <c r="D234"/>
  <c r="A232" s="1"/>
  <c r="G233"/>
  <c r="BG233" s="1"/>
  <c r="B233"/>
  <c r="C233"/>
  <c r="D233"/>
  <c r="A231" s="1"/>
  <c r="G232"/>
  <c r="BU232" s="1"/>
  <c r="B232"/>
  <c r="C232"/>
  <c r="E232"/>
  <c r="F232" s="1"/>
  <c r="D232"/>
  <c r="A230"/>
  <c r="G231"/>
  <c r="B231"/>
  <c r="C231"/>
  <c r="D231"/>
  <c r="A229" s="1"/>
  <c r="G230"/>
  <c r="BU230" s="1"/>
  <c r="B230"/>
  <c r="C230"/>
  <c r="D230"/>
  <c r="A228"/>
  <c r="G229"/>
  <c r="BI229" s="1"/>
  <c r="B229"/>
  <c r="C229"/>
  <c r="D229"/>
  <c r="A227" s="1"/>
  <c r="G228"/>
  <c r="BI228" s="1"/>
  <c r="B228"/>
  <c r="C228"/>
  <c r="D228"/>
  <c r="A226" s="1"/>
  <c r="G227"/>
  <c r="BI227" s="1"/>
  <c r="B227"/>
  <c r="C227"/>
  <c r="D227"/>
  <c r="G226"/>
  <c r="BU226" s="1"/>
  <c r="B226"/>
  <c r="C226"/>
  <c r="D226"/>
  <c r="A224" s="1"/>
  <c r="G225"/>
  <c r="B225"/>
  <c r="E225" s="1"/>
  <c r="F225" s="1"/>
  <c r="C225"/>
  <c r="D225"/>
  <c r="A223" s="1"/>
  <c r="G224"/>
  <c r="BU224" s="1"/>
  <c r="B224"/>
  <c r="C224"/>
  <c r="D224"/>
  <c r="A222"/>
  <c r="G223"/>
  <c r="BI223" s="1"/>
  <c r="B223"/>
  <c r="C223"/>
  <c r="E223" s="1"/>
  <c r="D223"/>
  <c r="A221" s="1"/>
  <c r="G222"/>
  <c r="B222"/>
  <c r="C222"/>
  <c r="D222"/>
  <c r="A220" s="1"/>
  <c r="G221"/>
  <c r="B221"/>
  <c r="C221"/>
  <c r="E221" s="1"/>
  <c r="D221"/>
  <c r="A219"/>
  <c r="BX217"/>
  <c r="B217"/>
  <c r="BI217" s="1"/>
  <c r="BL217"/>
  <c r="AM217"/>
  <c r="G215"/>
  <c r="BU215" s="1"/>
  <c r="B215"/>
  <c r="C215"/>
  <c r="D215"/>
  <c r="A213" s="1"/>
  <c r="G214"/>
  <c r="BI214" s="1"/>
  <c r="B214"/>
  <c r="C214"/>
  <c r="E214" s="1"/>
  <c r="D214"/>
  <c r="A212" s="1"/>
  <c r="G213"/>
  <c r="BI213" s="1"/>
  <c r="B213"/>
  <c r="C213"/>
  <c r="D213"/>
  <c r="A211"/>
  <c r="G212"/>
  <c r="BI212" s="1"/>
  <c r="B212"/>
  <c r="C212"/>
  <c r="E212" s="1"/>
  <c r="D212"/>
  <c r="A210" s="1"/>
  <c r="G211"/>
  <c r="BG211" s="1"/>
  <c r="B211"/>
  <c r="C211"/>
  <c r="D211"/>
  <c r="A209"/>
  <c r="G210"/>
  <c r="BI210" s="1"/>
  <c r="B210"/>
  <c r="C210"/>
  <c r="D210"/>
  <c r="A208" s="1"/>
  <c r="G209"/>
  <c r="BU209" s="1"/>
  <c r="B209"/>
  <c r="C209"/>
  <c r="D209"/>
  <c r="A207" s="1"/>
  <c r="G208"/>
  <c r="BG208" s="1"/>
  <c r="B208"/>
  <c r="C208"/>
  <c r="D208"/>
  <c r="A206" s="1"/>
  <c r="G207"/>
  <c r="B207"/>
  <c r="C207"/>
  <c r="D207"/>
  <c r="A205" s="1"/>
  <c r="G206"/>
  <c r="BI206" s="1"/>
  <c r="B206"/>
  <c r="C206"/>
  <c r="D206"/>
  <c r="A204" s="1"/>
  <c r="G205"/>
  <c r="B205"/>
  <c r="C205"/>
  <c r="D205"/>
  <c r="A203" s="1"/>
  <c r="G204"/>
  <c r="BG204" s="1"/>
  <c r="B204"/>
  <c r="C204"/>
  <c r="D204"/>
  <c r="G203"/>
  <c r="B203"/>
  <c r="C203"/>
  <c r="D203"/>
  <c r="A201" s="1"/>
  <c r="G202"/>
  <c r="BU202" s="1"/>
  <c r="B202"/>
  <c r="C202"/>
  <c r="D202"/>
  <c r="G201"/>
  <c r="B201"/>
  <c r="C201"/>
  <c r="D201"/>
  <c r="A199"/>
  <c r="E201"/>
  <c r="G200"/>
  <c r="BU200" s="1"/>
  <c r="B200"/>
  <c r="C200"/>
  <c r="D200"/>
  <c r="G199"/>
  <c r="B199"/>
  <c r="C199"/>
  <c r="D199"/>
  <c r="A197"/>
  <c r="E199" s="1"/>
  <c r="F199" s="1"/>
  <c r="G198"/>
  <c r="B198"/>
  <c r="C198"/>
  <c r="D198"/>
  <c r="G197"/>
  <c r="B197"/>
  <c r="E197" s="1"/>
  <c r="C197"/>
  <c r="D197"/>
  <c r="A195" s="1"/>
  <c r="G196"/>
  <c r="BU196" s="1"/>
  <c r="B196"/>
  <c r="C196"/>
  <c r="D196"/>
  <c r="G195"/>
  <c r="B195"/>
  <c r="E195" s="1"/>
  <c r="C195"/>
  <c r="D195"/>
  <c r="A193" s="1"/>
  <c r="G194"/>
  <c r="BU194" s="1"/>
  <c r="B194"/>
  <c r="C194"/>
  <c r="D194"/>
  <c r="BX190"/>
  <c r="B190"/>
  <c r="BU190" s="1"/>
  <c r="BL190"/>
  <c r="AM190"/>
  <c r="F190"/>
  <c r="G188"/>
  <c r="B188"/>
  <c r="C188"/>
  <c r="D188"/>
  <c r="A186" s="1"/>
  <c r="G187"/>
  <c r="BG187" s="1"/>
  <c r="B187"/>
  <c r="C187"/>
  <c r="D187"/>
  <c r="G186"/>
  <c r="B186"/>
  <c r="E186" s="1"/>
  <c r="C186"/>
  <c r="D186"/>
  <c r="A184" s="1"/>
  <c r="G185"/>
  <c r="BU185" s="1"/>
  <c r="B185"/>
  <c r="C185"/>
  <c r="D185"/>
  <c r="G184"/>
  <c r="B184"/>
  <c r="C184"/>
  <c r="D184"/>
  <c r="G183"/>
  <c r="BU183" s="1"/>
  <c r="B183"/>
  <c r="C183"/>
  <c r="D183"/>
  <c r="G182"/>
  <c r="B182"/>
  <c r="E182" s="1"/>
  <c r="F182" s="1"/>
  <c r="C182"/>
  <c r="D182"/>
  <c r="A180" s="1"/>
  <c r="G181"/>
  <c r="BG181" s="1"/>
  <c r="B181"/>
  <c r="C181"/>
  <c r="D181"/>
  <c r="G180"/>
  <c r="B180"/>
  <c r="C180"/>
  <c r="D180"/>
  <c r="A178" s="1"/>
  <c r="G179"/>
  <c r="B179"/>
  <c r="C179"/>
  <c r="D179"/>
  <c r="G178"/>
  <c r="B178"/>
  <c r="C178"/>
  <c r="D178"/>
  <c r="A176" s="1"/>
  <c r="G177"/>
  <c r="BU177" s="1"/>
  <c r="B177"/>
  <c r="C177"/>
  <c r="D177"/>
  <c r="G176"/>
  <c r="B176"/>
  <c r="E176" s="1"/>
  <c r="F176" s="1"/>
  <c r="C176"/>
  <c r="D176"/>
  <c r="A174" s="1"/>
  <c r="G175"/>
  <c r="BU175" s="1"/>
  <c r="B175"/>
  <c r="C175"/>
  <c r="D175"/>
  <c r="G174"/>
  <c r="B174"/>
  <c r="C174"/>
  <c r="D174"/>
  <c r="A172" s="1"/>
  <c r="G173"/>
  <c r="BU173" s="1"/>
  <c r="B173"/>
  <c r="C173"/>
  <c r="D173"/>
  <c r="G172"/>
  <c r="B172"/>
  <c r="C172"/>
  <c r="D172"/>
  <c r="A170"/>
  <c r="E172"/>
  <c r="F172" s="1"/>
  <c r="G171"/>
  <c r="BU171" s="1"/>
  <c r="B171"/>
  <c r="C171"/>
  <c r="D171"/>
  <c r="G170"/>
  <c r="B170"/>
  <c r="C170"/>
  <c r="D170"/>
  <c r="A168"/>
  <c r="E170" s="1"/>
  <c r="G169"/>
  <c r="B169"/>
  <c r="C169"/>
  <c r="D169"/>
  <c r="G168"/>
  <c r="B168"/>
  <c r="E168" s="1"/>
  <c r="C168"/>
  <c r="D168"/>
  <c r="A166" s="1"/>
  <c r="G167"/>
  <c r="BU167" s="1"/>
  <c r="B167"/>
  <c r="C167"/>
  <c r="D167"/>
  <c r="BX163"/>
  <c r="B163"/>
  <c r="BU163" s="1"/>
  <c r="BL163"/>
  <c r="AM163"/>
  <c r="F163"/>
  <c r="G161"/>
  <c r="B161"/>
  <c r="C161"/>
  <c r="D161"/>
  <c r="A159" s="1"/>
  <c r="G160"/>
  <c r="BG160" s="1"/>
  <c r="B160"/>
  <c r="C160"/>
  <c r="D160"/>
  <c r="G159"/>
  <c r="B159"/>
  <c r="C159"/>
  <c r="D159"/>
  <c r="A157" s="1"/>
  <c r="G158"/>
  <c r="BG158" s="1"/>
  <c r="B158"/>
  <c r="C158"/>
  <c r="D158"/>
  <c r="G157"/>
  <c r="B157"/>
  <c r="E157" s="1"/>
  <c r="F157" s="1"/>
  <c r="C157"/>
  <c r="D157"/>
  <c r="A155" s="1"/>
  <c r="G156"/>
  <c r="BI156" s="1"/>
  <c r="B156"/>
  <c r="C156"/>
  <c r="D156"/>
  <c r="G155"/>
  <c r="B155"/>
  <c r="C155"/>
  <c r="D155"/>
  <c r="G154"/>
  <c r="BG154" s="1"/>
  <c r="B154"/>
  <c r="C154"/>
  <c r="D154"/>
  <c r="G153"/>
  <c r="B153"/>
  <c r="C153"/>
  <c r="D153"/>
  <c r="A151"/>
  <c r="E153" s="1"/>
  <c r="G152"/>
  <c r="BU152" s="1"/>
  <c r="B152"/>
  <c r="C152"/>
  <c r="D152"/>
  <c r="G151"/>
  <c r="B151"/>
  <c r="C151"/>
  <c r="D151"/>
  <c r="A149" s="1"/>
  <c r="G150"/>
  <c r="BI150" s="1"/>
  <c r="B150"/>
  <c r="C150"/>
  <c r="D150"/>
  <c r="G149"/>
  <c r="B149"/>
  <c r="C149"/>
  <c r="D149"/>
  <c r="A147"/>
  <c r="E149" s="1"/>
  <c r="F149" s="1"/>
  <c r="G148"/>
  <c r="BU148" s="1"/>
  <c r="B148"/>
  <c r="C148"/>
  <c r="D148"/>
  <c r="G147"/>
  <c r="B147"/>
  <c r="C147"/>
  <c r="D147"/>
  <c r="A145"/>
  <c r="E147" s="1"/>
  <c r="G146"/>
  <c r="BU146" s="1"/>
  <c r="B146"/>
  <c r="C146"/>
  <c r="D146"/>
  <c r="G145"/>
  <c r="B145"/>
  <c r="C145"/>
  <c r="D145"/>
  <c r="A143"/>
  <c r="G144"/>
  <c r="BU144" s="1"/>
  <c r="B144"/>
  <c r="C144"/>
  <c r="D144"/>
  <c r="G143"/>
  <c r="B143"/>
  <c r="C143"/>
  <c r="D143"/>
  <c r="A141" s="1"/>
  <c r="E143" s="1"/>
  <c r="G142"/>
  <c r="BU142" s="1"/>
  <c r="B142"/>
  <c r="C142"/>
  <c r="D142"/>
  <c r="G141"/>
  <c r="B141"/>
  <c r="E141" s="1"/>
  <c r="C141"/>
  <c r="D141"/>
  <c r="A139" s="1"/>
  <c r="G140"/>
  <c r="BI140" s="1"/>
  <c r="B140"/>
  <c r="C140"/>
  <c r="D140"/>
  <c r="BX136"/>
  <c r="B136"/>
  <c r="BI136" s="1"/>
  <c r="BU136"/>
  <c r="BL136"/>
  <c r="AM136"/>
  <c r="F136"/>
  <c r="G134"/>
  <c r="B134"/>
  <c r="C134"/>
  <c r="D134"/>
  <c r="G133"/>
  <c r="BU133" s="1"/>
  <c r="B133"/>
  <c r="C133"/>
  <c r="D133"/>
  <c r="G132"/>
  <c r="B132"/>
  <c r="E132" s="1"/>
  <c r="C132"/>
  <c r="D132"/>
  <c r="A130" s="1"/>
  <c r="G131"/>
  <c r="BG131" s="1"/>
  <c r="B131"/>
  <c r="C131"/>
  <c r="D131"/>
  <c r="G130"/>
  <c r="B130"/>
  <c r="C130"/>
  <c r="E130" s="1"/>
  <c r="F130" s="1"/>
  <c r="D130"/>
  <c r="A128" s="1"/>
  <c r="G129"/>
  <c r="BU129" s="1"/>
  <c r="B129"/>
  <c r="C129"/>
  <c r="D129"/>
  <c r="G128"/>
  <c r="B128"/>
  <c r="E128" s="1"/>
  <c r="C128"/>
  <c r="D128"/>
  <c r="A126" s="1"/>
  <c r="G127"/>
  <c r="BI127" s="1"/>
  <c r="B127"/>
  <c r="C127"/>
  <c r="D127"/>
  <c r="G126"/>
  <c r="B126"/>
  <c r="C126"/>
  <c r="D126"/>
  <c r="G125"/>
  <c r="BG125" s="1"/>
  <c r="B125"/>
  <c r="C125"/>
  <c r="D125"/>
  <c r="G124"/>
  <c r="B124"/>
  <c r="C124"/>
  <c r="D124"/>
  <c r="A122"/>
  <c r="E124" s="1"/>
  <c r="F124" s="1"/>
  <c r="G123"/>
  <c r="BU123" s="1"/>
  <c r="B123"/>
  <c r="C123"/>
  <c r="D123"/>
  <c r="G122"/>
  <c r="B122"/>
  <c r="C122"/>
  <c r="E122" s="1"/>
  <c r="D122"/>
  <c r="A120" s="1"/>
  <c r="G121"/>
  <c r="BU121" s="1"/>
  <c r="B121"/>
  <c r="C121"/>
  <c r="D121"/>
  <c r="G120"/>
  <c r="B120"/>
  <c r="C120"/>
  <c r="D120"/>
  <c r="A118" s="1"/>
  <c r="G119"/>
  <c r="BI119" s="1"/>
  <c r="B119"/>
  <c r="C119"/>
  <c r="D119"/>
  <c r="G118"/>
  <c r="B118"/>
  <c r="C118"/>
  <c r="D118"/>
  <c r="A116" s="1"/>
  <c r="E118" s="1"/>
  <c r="F118" s="1"/>
  <c r="G117"/>
  <c r="BU117" s="1"/>
  <c r="B117"/>
  <c r="C117"/>
  <c r="D117"/>
  <c r="G116"/>
  <c r="B116"/>
  <c r="E116" s="1"/>
  <c r="C116"/>
  <c r="D116"/>
  <c r="A114" s="1"/>
  <c r="G115"/>
  <c r="BU115" s="1"/>
  <c r="B115"/>
  <c r="C115"/>
  <c r="D115"/>
  <c r="G114"/>
  <c r="B114"/>
  <c r="C114"/>
  <c r="D114"/>
  <c r="A112"/>
  <c r="E114" s="1"/>
  <c r="G113"/>
  <c r="BI113" s="1"/>
  <c r="B113"/>
  <c r="C113"/>
  <c r="D113"/>
  <c r="BX109"/>
  <c r="B109"/>
  <c r="BU109" s="1"/>
  <c r="BL109"/>
  <c r="AM109"/>
  <c r="G107"/>
  <c r="B107"/>
  <c r="C107"/>
  <c r="D107"/>
  <c r="A106" s="1"/>
  <c r="G106"/>
  <c r="BG106" s="1"/>
  <c r="B106"/>
  <c r="C106"/>
  <c r="D106"/>
  <c r="G105"/>
  <c r="B105"/>
  <c r="C105"/>
  <c r="D105"/>
  <c r="A104" s="1"/>
  <c r="G104"/>
  <c r="BU104" s="1"/>
  <c r="B104"/>
  <c r="C104"/>
  <c r="D104"/>
  <c r="G103"/>
  <c r="B103"/>
  <c r="C103"/>
  <c r="D103"/>
  <c r="A102" s="1"/>
  <c r="G102"/>
  <c r="BU102" s="1"/>
  <c r="B102"/>
  <c r="C102"/>
  <c r="D102"/>
  <c r="G101"/>
  <c r="B101"/>
  <c r="C101"/>
  <c r="D101"/>
  <c r="G100"/>
  <c r="BI100" s="1"/>
  <c r="B100"/>
  <c r="C100"/>
  <c r="D100"/>
  <c r="G99"/>
  <c r="B99"/>
  <c r="E99" s="1"/>
  <c r="C99"/>
  <c r="D99"/>
  <c r="A98" s="1"/>
  <c r="G98"/>
  <c r="BU98" s="1"/>
  <c r="B98"/>
  <c r="C98"/>
  <c r="D98"/>
  <c r="G97"/>
  <c r="B97"/>
  <c r="C97"/>
  <c r="D97"/>
  <c r="A96"/>
  <c r="E97" s="1"/>
  <c r="G96"/>
  <c r="BU96" s="1"/>
  <c r="B96"/>
  <c r="C96"/>
  <c r="D96"/>
  <c r="G95"/>
  <c r="B95"/>
  <c r="E95" s="1"/>
  <c r="C95"/>
  <c r="D95"/>
  <c r="A94" s="1"/>
  <c r="G94"/>
  <c r="BU94" s="1"/>
  <c r="B94"/>
  <c r="C94"/>
  <c r="D94"/>
  <c r="G93"/>
  <c r="B93"/>
  <c r="C93"/>
  <c r="D93"/>
  <c r="G92"/>
  <c r="BI92" s="1"/>
  <c r="B92"/>
  <c r="C92"/>
  <c r="D92"/>
  <c r="G91"/>
  <c r="B91"/>
  <c r="C91"/>
  <c r="D91"/>
  <c r="A90"/>
  <c r="E91" s="1"/>
  <c r="G90"/>
  <c r="BU90" s="1"/>
  <c r="B90"/>
  <c r="C90"/>
  <c r="D90"/>
  <c r="G89"/>
  <c r="B89"/>
  <c r="C89"/>
  <c r="D89"/>
  <c r="A88"/>
  <c r="E89" s="1"/>
  <c r="G88"/>
  <c r="BU88" s="1"/>
  <c r="B88"/>
  <c r="C88"/>
  <c r="D88"/>
  <c r="G87"/>
  <c r="B87"/>
  <c r="C87"/>
  <c r="D87"/>
  <c r="A86"/>
  <c r="G86"/>
  <c r="BU86" s="1"/>
  <c r="B86"/>
  <c r="C86"/>
  <c r="D86"/>
  <c r="B82"/>
  <c r="F82"/>
  <c r="G80"/>
  <c r="BI80" s="1"/>
  <c r="B80"/>
  <c r="C80"/>
  <c r="D80"/>
  <c r="A80" s="1"/>
  <c r="G79"/>
  <c r="BG79" s="1"/>
  <c r="B79"/>
  <c r="C79"/>
  <c r="D79"/>
  <c r="A79" s="1"/>
  <c r="G78"/>
  <c r="BG78" s="1"/>
  <c r="B78"/>
  <c r="C78"/>
  <c r="D78"/>
  <c r="G77"/>
  <c r="BI77" s="1"/>
  <c r="B77"/>
  <c r="C77"/>
  <c r="D77"/>
  <c r="A77" s="1"/>
  <c r="G76"/>
  <c r="BI76" s="1"/>
  <c r="B76"/>
  <c r="C76"/>
  <c r="D76"/>
  <c r="G75"/>
  <c r="BI75" s="1"/>
  <c r="B75"/>
  <c r="C75"/>
  <c r="D75"/>
  <c r="A75" s="1"/>
  <c r="G74"/>
  <c r="BG74" s="1"/>
  <c r="B74"/>
  <c r="C74"/>
  <c r="D74"/>
  <c r="G73"/>
  <c r="BU73" s="1"/>
  <c r="B73"/>
  <c r="C73"/>
  <c r="D73"/>
  <c r="A73" s="1"/>
  <c r="G72"/>
  <c r="BI72" s="1"/>
  <c r="B72"/>
  <c r="C72"/>
  <c r="D72"/>
  <c r="G71"/>
  <c r="BG71" s="1"/>
  <c r="B71"/>
  <c r="C71"/>
  <c r="D71"/>
  <c r="A71" s="1"/>
  <c r="G70"/>
  <c r="BI70" s="1"/>
  <c r="B70"/>
  <c r="C70"/>
  <c r="D70"/>
  <c r="A70"/>
  <c r="E70" s="1"/>
  <c r="G69"/>
  <c r="BI69" s="1"/>
  <c r="B69"/>
  <c r="C69"/>
  <c r="D69"/>
  <c r="A69" s="1"/>
  <c r="G68"/>
  <c r="BI68" s="1"/>
  <c r="B68"/>
  <c r="C68"/>
  <c r="D68"/>
  <c r="A68"/>
  <c r="E68" s="1"/>
  <c r="G67"/>
  <c r="BI67" s="1"/>
  <c r="B67"/>
  <c r="C67"/>
  <c r="D67"/>
  <c r="A67" s="1"/>
  <c r="G66"/>
  <c r="BI66" s="1"/>
  <c r="B66"/>
  <c r="C66"/>
  <c r="D66"/>
  <c r="A66"/>
  <c r="E66" s="1"/>
  <c r="G65"/>
  <c r="BU65" s="1"/>
  <c r="B65"/>
  <c r="C65"/>
  <c r="D65"/>
  <c r="A65" s="1"/>
  <c r="G64"/>
  <c r="BI64" s="1"/>
  <c r="B64"/>
  <c r="C64"/>
  <c r="D64"/>
  <c r="A64"/>
  <c r="E64" s="1"/>
  <c r="G63"/>
  <c r="BG63" s="1"/>
  <c r="B63"/>
  <c r="C63"/>
  <c r="D63"/>
  <c r="A63"/>
  <c r="G62"/>
  <c r="BI62" s="1"/>
  <c r="B62"/>
  <c r="C62"/>
  <c r="D62"/>
  <c r="A62" s="1"/>
  <c r="E62" s="1"/>
  <c r="G61"/>
  <c r="BU61" s="1"/>
  <c r="B61"/>
  <c r="C61"/>
  <c r="D61"/>
  <c r="A61" s="1"/>
  <c r="G60"/>
  <c r="B60"/>
  <c r="C60"/>
  <c r="D60"/>
  <c r="A60" s="1"/>
  <c r="G59"/>
  <c r="BU59" s="1"/>
  <c r="B59"/>
  <c r="C59"/>
  <c r="D59"/>
  <c r="A59" s="1"/>
  <c r="B55"/>
  <c r="AC55" s="1"/>
  <c r="F55"/>
  <c r="G53"/>
  <c r="B53"/>
  <c r="C53"/>
  <c r="D53"/>
  <c r="G52"/>
  <c r="B52"/>
  <c r="C52"/>
  <c r="D52"/>
  <c r="A52"/>
  <c r="G51"/>
  <c r="BU51" s="1"/>
  <c r="B51"/>
  <c r="C51"/>
  <c r="D51"/>
  <c r="G50"/>
  <c r="B50"/>
  <c r="C50"/>
  <c r="D50"/>
  <c r="A50" s="1"/>
  <c r="E50" s="1"/>
  <c r="G49"/>
  <c r="BU49" s="1"/>
  <c r="B49"/>
  <c r="C49"/>
  <c r="D49"/>
  <c r="G48"/>
  <c r="B48"/>
  <c r="E48" s="1"/>
  <c r="C48"/>
  <c r="D48"/>
  <c r="A48" s="1"/>
  <c r="G47"/>
  <c r="BI47" s="1"/>
  <c r="B47"/>
  <c r="C47"/>
  <c r="D47"/>
  <c r="G46"/>
  <c r="B46"/>
  <c r="C46"/>
  <c r="E46" s="1"/>
  <c r="D46"/>
  <c r="A46" s="1"/>
  <c r="G45"/>
  <c r="BU45" s="1"/>
  <c r="B45"/>
  <c r="C45"/>
  <c r="D45"/>
  <c r="G44"/>
  <c r="B44"/>
  <c r="E44" s="1"/>
  <c r="C44"/>
  <c r="D44"/>
  <c r="A44" s="1"/>
  <c r="G43"/>
  <c r="B43"/>
  <c r="C43"/>
  <c r="D43"/>
  <c r="G42"/>
  <c r="B42"/>
  <c r="C42"/>
  <c r="E42" s="1"/>
  <c r="D42"/>
  <c r="A42" s="1"/>
  <c r="G41"/>
  <c r="BU41" s="1"/>
  <c r="B41"/>
  <c r="C41"/>
  <c r="D41"/>
  <c r="G40"/>
  <c r="B40"/>
  <c r="E40" s="1"/>
  <c r="C40"/>
  <c r="D40"/>
  <c r="A40" s="1"/>
  <c r="G39"/>
  <c r="BU39" s="1"/>
  <c r="B39"/>
  <c r="C39"/>
  <c r="D39"/>
  <c r="G38"/>
  <c r="B38"/>
  <c r="C38"/>
  <c r="D38"/>
  <c r="G37"/>
  <c r="B37"/>
  <c r="C37"/>
  <c r="D37"/>
  <c r="G36"/>
  <c r="B36"/>
  <c r="C36"/>
  <c r="D36"/>
  <c r="A36"/>
  <c r="G35"/>
  <c r="BU35" s="1"/>
  <c r="B35"/>
  <c r="C35"/>
  <c r="D35"/>
  <c r="G34"/>
  <c r="B34"/>
  <c r="C34"/>
  <c r="D34"/>
  <c r="A34" s="1"/>
  <c r="E34" s="1"/>
  <c r="G33"/>
  <c r="BU33" s="1"/>
  <c r="B33"/>
  <c r="C33"/>
  <c r="D33"/>
  <c r="G32"/>
  <c r="B32"/>
  <c r="E32" s="1"/>
  <c r="C32"/>
  <c r="D32"/>
  <c r="A32" s="1"/>
  <c r="BX28"/>
  <c r="B28"/>
  <c r="BL28"/>
  <c r="AM28"/>
  <c r="N354" i="7"/>
  <c r="M354"/>
  <c r="L354"/>
  <c r="K354"/>
  <c r="J354"/>
  <c r="I354"/>
  <c r="H354"/>
  <c r="G354"/>
  <c r="F354"/>
  <c r="E354"/>
  <c r="D354"/>
  <c r="C354"/>
  <c r="B354"/>
  <c r="G350"/>
  <c r="BU350" s="1"/>
  <c r="B350"/>
  <c r="C350"/>
  <c r="D350"/>
  <c r="G349"/>
  <c r="B349"/>
  <c r="C349"/>
  <c r="D349"/>
  <c r="A347" s="1"/>
  <c r="E349" s="1"/>
  <c r="G348"/>
  <c r="BU348" s="1"/>
  <c r="B348"/>
  <c r="C348"/>
  <c r="D348"/>
  <c r="G347"/>
  <c r="B347"/>
  <c r="C347"/>
  <c r="D347"/>
  <c r="A345" s="1"/>
  <c r="G346"/>
  <c r="B346"/>
  <c r="C346"/>
  <c r="D346"/>
  <c r="G345"/>
  <c r="B345"/>
  <c r="C345"/>
  <c r="D345"/>
  <c r="A343" s="1"/>
  <c r="G344"/>
  <c r="BU344" s="1"/>
  <c r="B344"/>
  <c r="C344"/>
  <c r="D344"/>
  <c r="G343"/>
  <c r="B343"/>
  <c r="C343"/>
  <c r="D343"/>
  <c r="A341" s="1"/>
  <c r="G342"/>
  <c r="BG342" s="1"/>
  <c r="B342"/>
  <c r="C342"/>
  <c r="D342"/>
  <c r="G341"/>
  <c r="B341"/>
  <c r="C341"/>
  <c r="D341"/>
  <c r="A339" s="1"/>
  <c r="G340"/>
  <c r="BG340" s="1"/>
  <c r="B340"/>
  <c r="C340"/>
  <c r="D340"/>
  <c r="G339"/>
  <c r="B339"/>
  <c r="C339"/>
  <c r="D339"/>
  <c r="A337" s="1"/>
  <c r="G338"/>
  <c r="B338"/>
  <c r="C338"/>
  <c r="D338"/>
  <c r="G337"/>
  <c r="B337"/>
  <c r="C337"/>
  <c r="D337"/>
  <c r="A335" s="1"/>
  <c r="G336"/>
  <c r="BU336" s="1"/>
  <c r="B336"/>
  <c r="C336"/>
  <c r="D336"/>
  <c r="G335"/>
  <c r="B335"/>
  <c r="C335"/>
  <c r="D335"/>
  <c r="A333" s="1"/>
  <c r="G334"/>
  <c r="B334"/>
  <c r="C334"/>
  <c r="D334"/>
  <c r="G333"/>
  <c r="B333"/>
  <c r="C333"/>
  <c r="D333"/>
  <c r="A331" s="1"/>
  <c r="G332"/>
  <c r="BG332" s="1"/>
  <c r="B332"/>
  <c r="C332"/>
  <c r="D332"/>
  <c r="G331"/>
  <c r="B331"/>
  <c r="C331"/>
  <c r="D331"/>
  <c r="A329" s="1"/>
  <c r="E331" s="1"/>
  <c r="G49" i="15" s="1"/>
  <c r="H49" s="1"/>
  <c r="G330" i="7"/>
  <c r="BG330" s="1"/>
  <c r="B330"/>
  <c r="C330"/>
  <c r="D330"/>
  <c r="G329"/>
  <c r="B329"/>
  <c r="C329"/>
  <c r="E329" s="1"/>
  <c r="D329"/>
  <c r="A327" s="1"/>
  <c r="BX325"/>
  <c r="B325"/>
  <c r="BL325"/>
  <c r="AM325"/>
  <c r="F28"/>
  <c r="F325" s="1"/>
  <c r="G323"/>
  <c r="BG323" s="1"/>
  <c r="B323"/>
  <c r="C323"/>
  <c r="D323"/>
  <c r="A321" s="1"/>
  <c r="G322"/>
  <c r="BI322" s="1"/>
  <c r="B322"/>
  <c r="E322" s="1"/>
  <c r="AQ48" i="15" s="1"/>
  <c r="AR48" s="1"/>
  <c r="C322" i="7"/>
  <c r="D322"/>
  <c r="A320" s="1"/>
  <c r="G321"/>
  <c r="BU321" s="1"/>
  <c r="B321"/>
  <c r="C321"/>
  <c r="D321"/>
  <c r="A319" s="1"/>
  <c r="G320"/>
  <c r="B320"/>
  <c r="C320"/>
  <c r="D320"/>
  <c r="A318" s="1"/>
  <c r="G319"/>
  <c r="B319"/>
  <c r="C319"/>
  <c r="D319"/>
  <c r="A317" s="1"/>
  <c r="G318"/>
  <c r="BG318" s="1"/>
  <c r="B318"/>
  <c r="C318"/>
  <c r="D318"/>
  <c r="G317"/>
  <c r="B317"/>
  <c r="C317"/>
  <c r="D317"/>
  <c r="A315" s="1"/>
  <c r="G316"/>
  <c r="BG316" s="1"/>
  <c r="B316"/>
  <c r="C316"/>
  <c r="D316"/>
  <c r="G315"/>
  <c r="B315"/>
  <c r="C315"/>
  <c r="D315"/>
  <c r="A313"/>
  <c r="G314"/>
  <c r="BG314" s="1"/>
  <c r="B314"/>
  <c r="E314" s="1"/>
  <c r="AE16" i="15" s="1"/>
  <c r="AF16" s="1"/>
  <c r="C314" i="7"/>
  <c r="D314"/>
  <c r="A312" s="1"/>
  <c r="G313"/>
  <c r="BG313" s="1"/>
  <c r="B313"/>
  <c r="C313"/>
  <c r="D313"/>
  <c r="A311" s="1"/>
  <c r="G312"/>
  <c r="B312"/>
  <c r="C312"/>
  <c r="D312"/>
  <c r="A310" s="1"/>
  <c r="G311"/>
  <c r="BI311" s="1"/>
  <c r="B311"/>
  <c r="E311" s="1"/>
  <c r="F311" s="1"/>
  <c r="C311"/>
  <c r="D311"/>
  <c r="A309" s="1"/>
  <c r="G310"/>
  <c r="BG310" s="1"/>
  <c r="B310"/>
  <c r="C310"/>
  <c r="D310"/>
  <c r="A308" s="1"/>
  <c r="E310" s="1"/>
  <c r="S48" i="15" s="1"/>
  <c r="T48" s="1"/>
  <c r="G309" i="7"/>
  <c r="BI309" s="1"/>
  <c r="B309"/>
  <c r="C309"/>
  <c r="D309"/>
  <c r="A307" s="1"/>
  <c r="G308"/>
  <c r="BG308" s="1"/>
  <c r="B308"/>
  <c r="C308"/>
  <c r="D308"/>
  <c r="A306" s="1"/>
  <c r="E308"/>
  <c r="G307"/>
  <c r="BU307" s="1"/>
  <c r="B307"/>
  <c r="C307"/>
  <c r="D307"/>
  <c r="A305" s="1"/>
  <c r="E307" s="1"/>
  <c r="G96" i="15" s="1"/>
  <c r="H96" s="1"/>
  <c r="G306" i="7"/>
  <c r="BG306" s="1"/>
  <c r="B306"/>
  <c r="C306"/>
  <c r="D306"/>
  <c r="A304" s="1"/>
  <c r="E306" s="1"/>
  <c r="G80" i="15" s="1"/>
  <c r="H80" s="1"/>
  <c r="G305" i="7"/>
  <c r="BI305" s="1"/>
  <c r="B305"/>
  <c r="C305"/>
  <c r="D305"/>
  <c r="A303" s="1"/>
  <c r="G304"/>
  <c r="B304"/>
  <c r="C304"/>
  <c r="D304"/>
  <c r="A302" s="1"/>
  <c r="G303"/>
  <c r="B303"/>
  <c r="C303"/>
  <c r="D303"/>
  <c r="A301" s="1"/>
  <c r="G302"/>
  <c r="BG302" s="1"/>
  <c r="B302"/>
  <c r="C302"/>
  <c r="E302" s="1"/>
  <c r="G16" i="15" s="1"/>
  <c r="H16" s="1"/>
  <c r="D302" i="7"/>
  <c r="A300" s="1"/>
  <c r="BX298"/>
  <c r="B298"/>
  <c r="BI298" s="1"/>
  <c r="BL298"/>
  <c r="AM298"/>
  <c r="G296"/>
  <c r="BU296" s="1"/>
  <c r="B296"/>
  <c r="C296"/>
  <c r="D296"/>
  <c r="A294" s="1"/>
  <c r="G295"/>
  <c r="B295"/>
  <c r="C295"/>
  <c r="D295"/>
  <c r="A293" s="1"/>
  <c r="G294"/>
  <c r="BU294" s="1"/>
  <c r="B294"/>
  <c r="C294"/>
  <c r="D294"/>
  <c r="A292" s="1"/>
  <c r="G293"/>
  <c r="BG293" s="1"/>
  <c r="B293"/>
  <c r="E293" s="1"/>
  <c r="C293"/>
  <c r="D293"/>
  <c r="A291" s="1"/>
  <c r="G292"/>
  <c r="BU292" s="1"/>
  <c r="B292"/>
  <c r="C292"/>
  <c r="D292"/>
  <c r="A290" s="1"/>
  <c r="G291"/>
  <c r="BG291" s="1"/>
  <c r="B291"/>
  <c r="C291"/>
  <c r="D291"/>
  <c r="A289" s="1"/>
  <c r="E291"/>
  <c r="F291" s="1"/>
  <c r="G290"/>
  <c r="B290"/>
  <c r="C290"/>
  <c r="D290"/>
  <c r="A288" s="1"/>
  <c r="G289"/>
  <c r="BG289" s="1"/>
  <c r="B289"/>
  <c r="C289"/>
  <c r="E289" s="1"/>
  <c r="D289"/>
  <c r="A287" s="1"/>
  <c r="G288"/>
  <c r="B288"/>
  <c r="C288"/>
  <c r="D288"/>
  <c r="A286" s="1"/>
  <c r="G287"/>
  <c r="B287"/>
  <c r="C287"/>
  <c r="D287"/>
  <c r="A285" s="1"/>
  <c r="G286"/>
  <c r="BU286" s="1"/>
  <c r="B286"/>
  <c r="C286"/>
  <c r="D286"/>
  <c r="A284" s="1"/>
  <c r="G285"/>
  <c r="BG285" s="1"/>
  <c r="B285"/>
  <c r="C285"/>
  <c r="D285"/>
  <c r="A283"/>
  <c r="G284"/>
  <c r="B284"/>
  <c r="C284"/>
  <c r="D284"/>
  <c r="A282" s="1"/>
  <c r="G283"/>
  <c r="BG283" s="1"/>
  <c r="B283"/>
  <c r="C283"/>
  <c r="D283"/>
  <c r="G282"/>
  <c r="B282"/>
  <c r="C282"/>
  <c r="D282"/>
  <c r="A280" s="1"/>
  <c r="G281"/>
  <c r="BG281" s="1"/>
  <c r="B281"/>
  <c r="C281"/>
  <c r="D281"/>
  <c r="A279" s="1"/>
  <c r="E281" s="1"/>
  <c r="S15" i="15" s="1"/>
  <c r="T15" s="1"/>
  <c r="G280" i="7"/>
  <c r="BU280" s="1"/>
  <c r="B280"/>
  <c r="C280"/>
  <c r="D280"/>
  <c r="A278" s="1"/>
  <c r="G279"/>
  <c r="B279"/>
  <c r="C279"/>
  <c r="D279"/>
  <c r="A277" s="1"/>
  <c r="G278"/>
  <c r="BG278" s="1"/>
  <c r="B278"/>
  <c r="C278"/>
  <c r="D278"/>
  <c r="A276" s="1"/>
  <c r="G277"/>
  <c r="BG277" s="1"/>
  <c r="B277"/>
  <c r="C277"/>
  <c r="D277"/>
  <c r="A275" s="1"/>
  <c r="G276"/>
  <c r="BI276" s="1"/>
  <c r="B276"/>
  <c r="C276"/>
  <c r="D276"/>
  <c r="A274"/>
  <c r="G275"/>
  <c r="BG275" s="1"/>
  <c r="B275"/>
  <c r="C275"/>
  <c r="D275"/>
  <c r="A273" s="1"/>
  <c r="BX271"/>
  <c r="B271"/>
  <c r="BI271" s="1"/>
  <c r="BL271"/>
  <c r="AM271"/>
  <c r="G269"/>
  <c r="BI269" s="1"/>
  <c r="B269"/>
  <c r="C269"/>
  <c r="D269"/>
  <c r="A267" s="1"/>
  <c r="G268"/>
  <c r="BG268" s="1"/>
  <c r="B268"/>
  <c r="C268"/>
  <c r="D268"/>
  <c r="A266" s="1"/>
  <c r="G267"/>
  <c r="BG267" s="1"/>
  <c r="B267"/>
  <c r="C267"/>
  <c r="D267"/>
  <c r="A265" s="1"/>
  <c r="G266"/>
  <c r="BG266" s="1"/>
  <c r="B266"/>
  <c r="C266"/>
  <c r="D266"/>
  <c r="G265"/>
  <c r="B265"/>
  <c r="C265"/>
  <c r="D265"/>
  <c r="A263"/>
  <c r="G264"/>
  <c r="BG264" s="1"/>
  <c r="B264"/>
  <c r="C264"/>
  <c r="D264"/>
  <c r="A262" s="1"/>
  <c r="G263"/>
  <c r="BU263" s="1"/>
  <c r="B263"/>
  <c r="C263"/>
  <c r="D263"/>
  <c r="A261" s="1"/>
  <c r="E263" s="1"/>
  <c r="AE62" i="15" s="1"/>
  <c r="AF62" s="1"/>
  <c r="G262" i="7"/>
  <c r="B262"/>
  <c r="C262"/>
  <c r="D262"/>
  <c r="G261"/>
  <c r="B261"/>
  <c r="C261"/>
  <c r="D261"/>
  <c r="A259" s="1"/>
  <c r="G260"/>
  <c r="BG260" s="1"/>
  <c r="B260"/>
  <c r="C260"/>
  <c r="D260"/>
  <c r="A258" s="1"/>
  <c r="E260"/>
  <c r="AE14" i="15" s="1"/>
  <c r="AF14" s="1"/>
  <c r="G259" i="7"/>
  <c r="BI259" s="1"/>
  <c r="B259"/>
  <c r="C259"/>
  <c r="D259"/>
  <c r="A257" s="1"/>
  <c r="E259" s="1"/>
  <c r="S94" i="15" s="1"/>
  <c r="T94" s="1"/>
  <c r="G258" i="7"/>
  <c r="BG258" s="1"/>
  <c r="B258"/>
  <c r="C258"/>
  <c r="D258"/>
  <c r="A256" s="1"/>
  <c r="G257"/>
  <c r="BU257" s="1"/>
  <c r="B257"/>
  <c r="C257"/>
  <c r="D257"/>
  <c r="A255" s="1"/>
  <c r="G256"/>
  <c r="BG256" s="1"/>
  <c r="B256"/>
  <c r="C256"/>
  <c r="D256"/>
  <c r="A254"/>
  <c r="G255"/>
  <c r="BI255" s="1"/>
  <c r="B255"/>
  <c r="C255"/>
  <c r="D255"/>
  <c r="A253" s="1"/>
  <c r="G254"/>
  <c r="B254"/>
  <c r="E254" s="1"/>
  <c r="S14" i="15" s="1"/>
  <c r="T14" s="1"/>
  <c r="C254" i="7"/>
  <c r="D254"/>
  <c r="A252" s="1"/>
  <c r="G253"/>
  <c r="B253"/>
  <c r="C253"/>
  <c r="D253"/>
  <c r="A251" s="1"/>
  <c r="E253" s="1"/>
  <c r="G94" i="15" s="1"/>
  <c r="H94" s="1"/>
  <c r="G252" i="7"/>
  <c r="BU252" s="1"/>
  <c r="B252"/>
  <c r="C252"/>
  <c r="D252"/>
  <c r="G251"/>
  <c r="B251"/>
  <c r="C251"/>
  <c r="D251"/>
  <c r="A249" s="1"/>
  <c r="G250"/>
  <c r="BU250" s="1"/>
  <c r="B250"/>
  <c r="C250"/>
  <c r="D250"/>
  <c r="G249"/>
  <c r="B249"/>
  <c r="C249"/>
  <c r="D249"/>
  <c r="A247" s="1"/>
  <c r="G248"/>
  <c r="BI248" s="1"/>
  <c r="B248"/>
  <c r="C248"/>
  <c r="D248"/>
  <c r="BX244"/>
  <c r="B244"/>
  <c r="BL244"/>
  <c r="AM244"/>
  <c r="G242"/>
  <c r="BG242" s="1"/>
  <c r="B242"/>
  <c r="C242"/>
  <c r="D242"/>
  <c r="A240" s="1"/>
  <c r="G241"/>
  <c r="B241"/>
  <c r="C241"/>
  <c r="D241"/>
  <c r="G240"/>
  <c r="BG240" s="1"/>
  <c r="B240"/>
  <c r="C240"/>
  <c r="D240"/>
  <c r="A238"/>
  <c r="E240" s="1"/>
  <c r="G239"/>
  <c r="B239"/>
  <c r="C239"/>
  <c r="D239"/>
  <c r="A237" s="1"/>
  <c r="G238"/>
  <c r="BG238" s="1"/>
  <c r="B238"/>
  <c r="C238"/>
  <c r="D238"/>
  <c r="A236"/>
  <c r="G237"/>
  <c r="B237"/>
  <c r="C237"/>
  <c r="D237"/>
  <c r="A235" s="1"/>
  <c r="G236"/>
  <c r="BG236" s="1"/>
  <c r="B236"/>
  <c r="C236"/>
  <c r="E236" s="1"/>
  <c r="AE61" i="15" s="1"/>
  <c r="AF61" s="1"/>
  <c r="D236" i="7"/>
  <c r="A234"/>
  <c r="G235"/>
  <c r="B235"/>
  <c r="C235"/>
  <c r="D235"/>
  <c r="A233"/>
  <c r="G234"/>
  <c r="B234"/>
  <c r="E234" s="1"/>
  <c r="AE29" i="15" s="1"/>
  <c r="AF29" s="1"/>
  <c r="C234" i="7"/>
  <c r="D234"/>
  <c r="A232" s="1"/>
  <c r="G233"/>
  <c r="B233"/>
  <c r="C233"/>
  <c r="D233"/>
  <c r="A231" s="1"/>
  <c r="G232"/>
  <c r="B232"/>
  <c r="C232"/>
  <c r="D232"/>
  <c r="A230" s="1"/>
  <c r="E232"/>
  <c r="F232" s="1"/>
  <c r="G231"/>
  <c r="B231"/>
  <c r="C231"/>
  <c r="D231"/>
  <c r="A229" s="1"/>
  <c r="G230"/>
  <c r="B230"/>
  <c r="C230"/>
  <c r="D230"/>
  <c r="A228" s="1"/>
  <c r="G229"/>
  <c r="BG229" s="1"/>
  <c r="B229"/>
  <c r="C229"/>
  <c r="D229"/>
  <c r="A227"/>
  <c r="G228"/>
  <c r="B228"/>
  <c r="C228"/>
  <c r="D228"/>
  <c r="A226" s="1"/>
  <c r="G227"/>
  <c r="BG227" s="1"/>
  <c r="B227"/>
  <c r="C227"/>
  <c r="D227"/>
  <c r="A225" s="1"/>
  <c r="G226"/>
  <c r="B226"/>
  <c r="C226"/>
  <c r="D226"/>
  <c r="G225"/>
  <c r="BG225" s="1"/>
  <c r="B225"/>
  <c r="C225"/>
  <c r="D225"/>
  <c r="A223"/>
  <c r="G224"/>
  <c r="B224"/>
  <c r="E224" s="1"/>
  <c r="G61" i="15" s="1"/>
  <c r="H61" s="1"/>
  <c r="C224" i="7"/>
  <c r="D224"/>
  <c r="A222" s="1"/>
  <c r="G223"/>
  <c r="BG223" s="1"/>
  <c r="B223"/>
  <c r="C223"/>
  <c r="D223"/>
  <c r="A221" s="1"/>
  <c r="G222"/>
  <c r="B222"/>
  <c r="C222"/>
  <c r="D222"/>
  <c r="A220" s="1"/>
  <c r="G221"/>
  <c r="BG221" s="1"/>
  <c r="B221"/>
  <c r="C221"/>
  <c r="D221"/>
  <c r="A219" s="1"/>
  <c r="BX217"/>
  <c r="B217"/>
  <c r="BL217"/>
  <c r="AM217"/>
  <c r="G215"/>
  <c r="B215"/>
  <c r="C215"/>
  <c r="D215"/>
  <c r="A213" s="1"/>
  <c r="E215" s="1"/>
  <c r="AQ60" i="15" s="1"/>
  <c r="AR60" s="1"/>
  <c r="G214" i="7"/>
  <c r="BU214" s="1"/>
  <c r="B214"/>
  <c r="C214"/>
  <c r="D214"/>
  <c r="A212"/>
  <c r="E214" s="1"/>
  <c r="AQ44" i="15" s="1"/>
  <c r="AR44" s="1"/>
  <c r="G213" i="7"/>
  <c r="B213"/>
  <c r="E213" s="1"/>
  <c r="AQ28" i="15" s="1"/>
  <c r="C213" i="7"/>
  <c r="D213"/>
  <c r="A211"/>
  <c r="G212"/>
  <c r="BU212" s="1"/>
  <c r="B212"/>
  <c r="C212"/>
  <c r="D212"/>
  <c r="A210" s="1"/>
  <c r="E212" s="1"/>
  <c r="AQ12" i="15" s="1"/>
  <c r="AR12" s="1"/>
  <c r="G211" i="7"/>
  <c r="B211"/>
  <c r="C211"/>
  <c r="D211"/>
  <c r="A209" s="1"/>
  <c r="G210"/>
  <c r="BU210" s="1"/>
  <c r="B210"/>
  <c r="C210"/>
  <c r="E210" s="1"/>
  <c r="AE76" i="15" s="1"/>
  <c r="AF76" s="1"/>
  <c r="D210" i="7"/>
  <c r="A208"/>
  <c r="G209"/>
  <c r="B209"/>
  <c r="C209"/>
  <c r="D209"/>
  <c r="G208"/>
  <c r="BU208" s="1"/>
  <c r="B208"/>
  <c r="C208"/>
  <c r="E208" s="1"/>
  <c r="AE44" i="15" s="1"/>
  <c r="AF44" s="1"/>
  <c r="D208" i="7"/>
  <c r="A206"/>
  <c r="G207"/>
  <c r="B207"/>
  <c r="C207"/>
  <c r="D207"/>
  <c r="A205" s="1"/>
  <c r="E207" s="1"/>
  <c r="AE28" i="15" s="1"/>
  <c r="G206" i="7"/>
  <c r="BU206" s="1"/>
  <c r="B206"/>
  <c r="C206"/>
  <c r="D206"/>
  <c r="A204"/>
  <c r="E206" s="1"/>
  <c r="G205"/>
  <c r="B205"/>
  <c r="E205" s="1"/>
  <c r="S92" i="15" s="1"/>
  <c r="T92" s="1"/>
  <c r="C205" i="7"/>
  <c r="D205"/>
  <c r="A203"/>
  <c r="G204"/>
  <c r="BU204" s="1"/>
  <c r="B204"/>
  <c r="C204"/>
  <c r="D204"/>
  <c r="A202" s="1"/>
  <c r="E204" s="1"/>
  <c r="S76" i="15" s="1"/>
  <c r="T76" s="1"/>
  <c r="G203" i="7"/>
  <c r="B203"/>
  <c r="C203"/>
  <c r="D203"/>
  <c r="A201" s="1"/>
  <c r="G202"/>
  <c r="BU202" s="1"/>
  <c r="B202"/>
  <c r="C202"/>
  <c r="E202" s="1"/>
  <c r="S44" i="15" s="1"/>
  <c r="T44" s="1"/>
  <c r="D202" i="7"/>
  <c r="A200"/>
  <c r="G201"/>
  <c r="B201"/>
  <c r="C201"/>
  <c r="D201"/>
  <c r="G200"/>
  <c r="BU200" s="1"/>
  <c r="B200"/>
  <c r="C200"/>
  <c r="E200" s="1"/>
  <c r="S12" i="15" s="1"/>
  <c r="T12" s="1"/>
  <c r="D200" i="7"/>
  <c r="A198"/>
  <c r="G199"/>
  <c r="B199"/>
  <c r="C199"/>
  <c r="D199"/>
  <c r="A197" s="1"/>
  <c r="E199" s="1"/>
  <c r="G92" i="15" s="1"/>
  <c r="H92" s="1"/>
  <c r="G198" i="7"/>
  <c r="BU198" s="1"/>
  <c r="B198"/>
  <c r="C198"/>
  <c r="D198"/>
  <c r="A196"/>
  <c r="E198" s="1"/>
  <c r="F198" s="1"/>
  <c r="G197"/>
  <c r="B197"/>
  <c r="E197" s="1"/>
  <c r="G60" i="15" s="1"/>
  <c r="H60" s="1"/>
  <c r="C197" i="7"/>
  <c r="D197"/>
  <c r="A195"/>
  <c r="G196"/>
  <c r="BU196" s="1"/>
  <c r="B196"/>
  <c r="C196"/>
  <c r="D196"/>
  <c r="A194" s="1"/>
  <c r="E196" s="1"/>
  <c r="G44" i="15" s="1"/>
  <c r="H44" s="1"/>
  <c r="G195" i="7"/>
  <c r="B195"/>
  <c r="C195"/>
  <c r="D195"/>
  <c r="A193" s="1"/>
  <c r="G194"/>
  <c r="BU194" s="1"/>
  <c r="B194"/>
  <c r="C194"/>
  <c r="E194" s="1"/>
  <c r="G12" i="15" s="1"/>
  <c r="H12" s="1"/>
  <c r="D194" i="7"/>
  <c r="A192"/>
  <c r="BX190"/>
  <c r="B190"/>
  <c r="BL190"/>
  <c r="AM190"/>
  <c r="G188"/>
  <c r="BI188" s="1"/>
  <c r="B188"/>
  <c r="C188"/>
  <c r="E188" s="1"/>
  <c r="AQ59" i="15" s="1"/>
  <c r="AR59" s="1"/>
  <c r="D188" i="7"/>
  <c r="A186"/>
  <c r="G187"/>
  <c r="BG187" s="1"/>
  <c r="B187"/>
  <c r="C187"/>
  <c r="D187"/>
  <c r="A185" s="1"/>
  <c r="E187" s="1"/>
  <c r="G186"/>
  <c r="BI186" s="1"/>
  <c r="B186"/>
  <c r="C186"/>
  <c r="D186"/>
  <c r="A184" s="1"/>
  <c r="G185"/>
  <c r="BG185" s="1"/>
  <c r="B185"/>
  <c r="C185"/>
  <c r="D185"/>
  <c r="A183" s="1"/>
  <c r="G184"/>
  <c r="BI184" s="1"/>
  <c r="B184"/>
  <c r="C184"/>
  <c r="E184" s="1"/>
  <c r="AE91" i="15" s="1"/>
  <c r="AF91" s="1"/>
  <c r="D184" i="7"/>
  <c r="A182"/>
  <c r="G183"/>
  <c r="BG183" s="1"/>
  <c r="B183"/>
  <c r="C183"/>
  <c r="D183"/>
  <c r="A181" s="1"/>
  <c r="E183" s="1"/>
  <c r="AE75" i="15" s="1"/>
  <c r="AF75" s="1"/>
  <c r="G182" i="7"/>
  <c r="BI182" s="1"/>
  <c r="B182"/>
  <c r="C182"/>
  <c r="D182"/>
  <c r="A180" s="1"/>
  <c r="G181"/>
  <c r="BG181" s="1"/>
  <c r="B181"/>
  <c r="C181"/>
  <c r="D181"/>
  <c r="A179" s="1"/>
  <c r="G180"/>
  <c r="BI180" s="1"/>
  <c r="B180"/>
  <c r="C180"/>
  <c r="E180" s="1"/>
  <c r="AE27" i="15" s="1"/>
  <c r="AF27" s="1"/>
  <c r="D180" i="7"/>
  <c r="A178"/>
  <c r="G179"/>
  <c r="BG179" s="1"/>
  <c r="B179"/>
  <c r="C179"/>
  <c r="D179"/>
  <c r="A177"/>
  <c r="G178"/>
  <c r="BI178" s="1"/>
  <c r="B178"/>
  <c r="C178"/>
  <c r="D178"/>
  <c r="A176" s="1"/>
  <c r="G177"/>
  <c r="BG177" s="1"/>
  <c r="B177"/>
  <c r="C177"/>
  <c r="D177"/>
  <c r="A175" s="1"/>
  <c r="G176"/>
  <c r="BI176" s="1"/>
  <c r="B176"/>
  <c r="C176"/>
  <c r="D176"/>
  <c r="A174" s="1"/>
  <c r="E176" s="1"/>
  <c r="S59" i="15" s="1"/>
  <c r="T59" s="1"/>
  <c r="G175" i="7"/>
  <c r="BG175" s="1"/>
  <c r="B175"/>
  <c r="C175"/>
  <c r="D175"/>
  <c r="A173"/>
  <c r="G174"/>
  <c r="BI174" s="1"/>
  <c r="B174"/>
  <c r="C174"/>
  <c r="D174"/>
  <c r="A172" s="1"/>
  <c r="G173"/>
  <c r="BG173" s="1"/>
  <c r="B173"/>
  <c r="C173"/>
  <c r="D173"/>
  <c r="A171" s="1"/>
  <c r="G172"/>
  <c r="BI172" s="1"/>
  <c r="B172"/>
  <c r="C172"/>
  <c r="D172"/>
  <c r="A170" s="1"/>
  <c r="E172" s="1"/>
  <c r="G91" i="15" s="1"/>
  <c r="H91" s="1"/>
  <c r="G171" i="7"/>
  <c r="BG171" s="1"/>
  <c r="B171"/>
  <c r="C171"/>
  <c r="D171"/>
  <c r="A169" s="1"/>
  <c r="E171" s="1"/>
  <c r="G75" i="15" s="1"/>
  <c r="H75" s="1"/>
  <c r="G170" i="7"/>
  <c r="BI170" s="1"/>
  <c r="B170"/>
  <c r="C170"/>
  <c r="D170"/>
  <c r="A168" s="1"/>
  <c r="G169"/>
  <c r="BG169" s="1"/>
  <c r="B169"/>
  <c r="C169"/>
  <c r="D169"/>
  <c r="A167" s="1"/>
  <c r="G168"/>
  <c r="BI168" s="1"/>
  <c r="B168"/>
  <c r="C168"/>
  <c r="E168" s="1"/>
  <c r="G27" i="15" s="1"/>
  <c r="H27" s="1"/>
  <c r="D168" i="7"/>
  <c r="A166"/>
  <c r="G167"/>
  <c r="BG167" s="1"/>
  <c r="B167"/>
  <c r="C167"/>
  <c r="D167"/>
  <c r="A165"/>
  <c r="BX163"/>
  <c r="B163"/>
  <c r="BI163" s="1"/>
  <c r="BL163"/>
  <c r="AM163"/>
  <c r="G161"/>
  <c r="BU161" s="1"/>
  <c r="B161"/>
  <c r="C161"/>
  <c r="D161"/>
  <c r="A159" s="1"/>
  <c r="E161" s="1"/>
  <c r="AQ58" i="15" s="1"/>
  <c r="AR58" s="1"/>
  <c r="G160" i="7"/>
  <c r="BG160" s="1"/>
  <c r="B160"/>
  <c r="C160"/>
  <c r="D160"/>
  <c r="A158" s="1"/>
  <c r="G159"/>
  <c r="BG159" s="1"/>
  <c r="B159"/>
  <c r="C159"/>
  <c r="D159"/>
  <c r="A157"/>
  <c r="G158"/>
  <c r="B158"/>
  <c r="E158" s="1"/>
  <c r="AQ10" i="15" s="1"/>
  <c r="AR10" s="1"/>
  <c r="C158" i="7"/>
  <c r="D158"/>
  <c r="A156"/>
  <c r="G157"/>
  <c r="B157"/>
  <c r="C157"/>
  <c r="D157"/>
  <c r="A155" s="1"/>
  <c r="E157" s="1"/>
  <c r="AE90" i="15" s="1"/>
  <c r="AF90" s="1"/>
  <c r="G156" i="7"/>
  <c r="B156"/>
  <c r="C156"/>
  <c r="D156"/>
  <c r="A154" s="1"/>
  <c r="E156" s="1"/>
  <c r="AE74" i="15" s="1"/>
  <c r="AF74" s="1"/>
  <c r="G155" i="7"/>
  <c r="BU155" s="1"/>
  <c r="B155"/>
  <c r="C155"/>
  <c r="D155"/>
  <c r="A153" s="1"/>
  <c r="E155" s="1"/>
  <c r="AE58" i="15" s="1"/>
  <c r="AF58" s="1"/>
  <c r="G154" i="7"/>
  <c r="BI154" s="1"/>
  <c r="B154"/>
  <c r="C154"/>
  <c r="D154"/>
  <c r="A152" s="1"/>
  <c r="G153"/>
  <c r="BI153" s="1"/>
  <c r="B153"/>
  <c r="C153"/>
  <c r="E153" s="1"/>
  <c r="AE26" i="15" s="1"/>
  <c r="AF26" s="1"/>
  <c r="D153" i="7"/>
  <c r="A151"/>
  <c r="G152"/>
  <c r="B152"/>
  <c r="E152" s="1"/>
  <c r="C152"/>
  <c r="D152"/>
  <c r="A150" s="1"/>
  <c r="G151"/>
  <c r="B151"/>
  <c r="C151"/>
  <c r="D151"/>
  <c r="A149" s="1"/>
  <c r="G150"/>
  <c r="B150"/>
  <c r="C150"/>
  <c r="D150"/>
  <c r="A148" s="1"/>
  <c r="E150" s="1"/>
  <c r="S74" i="15" s="1"/>
  <c r="T74" s="1"/>
  <c r="G149" i="7"/>
  <c r="BU149" s="1"/>
  <c r="B149"/>
  <c r="C149"/>
  <c r="D149"/>
  <c r="G148"/>
  <c r="BG148" s="1"/>
  <c r="B148"/>
  <c r="C148"/>
  <c r="D148"/>
  <c r="A146" s="1"/>
  <c r="G147"/>
  <c r="BU147" s="1"/>
  <c r="B147"/>
  <c r="C147"/>
  <c r="D147"/>
  <c r="A145" s="1"/>
  <c r="G146"/>
  <c r="BG146" s="1"/>
  <c r="B146"/>
  <c r="C146"/>
  <c r="D146"/>
  <c r="A144" s="1"/>
  <c r="G145"/>
  <c r="BU145" s="1"/>
  <c r="B145"/>
  <c r="C145"/>
  <c r="D145"/>
  <c r="A143" s="1"/>
  <c r="G144"/>
  <c r="BI144" s="1"/>
  <c r="B144"/>
  <c r="C144"/>
  <c r="E144" s="1"/>
  <c r="F144" s="1"/>
  <c r="D144"/>
  <c r="A142" s="1"/>
  <c r="G143"/>
  <c r="B143"/>
  <c r="C143"/>
  <c r="D143"/>
  <c r="A141" s="1"/>
  <c r="G142"/>
  <c r="BG142" s="1"/>
  <c r="B142"/>
  <c r="C142"/>
  <c r="D142"/>
  <c r="A140"/>
  <c r="G141"/>
  <c r="BI141" s="1"/>
  <c r="B141"/>
  <c r="C141"/>
  <c r="D141"/>
  <c r="A139" s="1"/>
  <c r="G140"/>
  <c r="BU140" s="1"/>
  <c r="B140"/>
  <c r="C140"/>
  <c r="D140"/>
  <c r="A138" s="1"/>
  <c r="E140" s="1"/>
  <c r="G10" i="15" s="1"/>
  <c r="H10" s="1"/>
  <c r="BX136" i="7"/>
  <c r="B136"/>
  <c r="BL136"/>
  <c r="AM136"/>
  <c r="F136"/>
  <c r="G134"/>
  <c r="B134"/>
  <c r="C134"/>
  <c r="D134"/>
  <c r="A132" s="1"/>
  <c r="G133"/>
  <c r="BG133" s="1"/>
  <c r="B133"/>
  <c r="C133"/>
  <c r="D133"/>
  <c r="G132"/>
  <c r="BU132" s="1"/>
  <c r="B132"/>
  <c r="E132" s="1"/>
  <c r="AQ25" i="15" s="1"/>
  <c r="C132" i="7"/>
  <c r="D132"/>
  <c r="A130"/>
  <c r="G131"/>
  <c r="BI131" s="1"/>
  <c r="B131"/>
  <c r="C131"/>
  <c r="D131"/>
  <c r="A129" s="1"/>
  <c r="G130"/>
  <c r="BU130" s="1"/>
  <c r="B130"/>
  <c r="C130"/>
  <c r="D130"/>
  <c r="A128" s="1"/>
  <c r="G129"/>
  <c r="BU129" s="1"/>
  <c r="B129"/>
  <c r="C129"/>
  <c r="D129"/>
  <c r="A127"/>
  <c r="G128"/>
  <c r="BU128" s="1"/>
  <c r="B128"/>
  <c r="C128"/>
  <c r="D128"/>
  <c r="A126" s="1"/>
  <c r="E128" s="1"/>
  <c r="AE57" i="15" s="1"/>
  <c r="AF57" s="1"/>
  <c r="G127" i="7"/>
  <c r="B127"/>
  <c r="C127"/>
  <c r="D127"/>
  <c r="A125"/>
  <c r="G126"/>
  <c r="B126"/>
  <c r="C126"/>
  <c r="D126"/>
  <c r="A124" s="1"/>
  <c r="E126" s="1"/>
  <c r="AE25" i="15" s="1"/>
  <c r="AF25" s="1"/>
  <c r="G125" i="7"/>
  <c r="B125"/>
  <c r="C125"/>
  <c r="D125"/>
  <c r="A123" s="1"/>
  <c r="G124"/>
  <c r="BG124" s="1"/>
  <c r="B124"/>
  <c r="C124"/>
  <c r="E124" s="1"/>
  <c r="S89" i="15" s="1"/>
  <c r="T89" s="1"/>
  <c r="D124" i="7"/>
  <c r="A122" s="1"/>
  <c r="G123"/>
  <c r="BU123" s="1"/>
  <c r="B123"/>
  <c r="C123"/>
  <c r="D123"/>
  <c r="G122"/>
  <c r="BG122" s="1"/>
  <c r="B122"/>
  <c r="C122"/>
  <c r="D122"/>
  <c r="A120"/>
  <c r="G121"/>
  <c r="BG121" s="1"/>
  <c r="B121"/>
  <c r="C121"/>
  <c r="D121"/>
  <c r="A119"/>
  <c r="G120"/>
  <c r="BG120" s="1"/>
  <c r="B120"/>
  <c r="C120"/>
  <c r="D120"/>
  <c r="A118" s="1"/>
  <c r="E120" s="1"/>
  <c r="S25" i="15" s="1"/>
  <c r="T25" s="1"/>
  <c r="G119" i="7"/>
  <c r="BU119" s="1"/>
  <c r="B119"/>
  <c r="C119"/>
  <c r="D119"/>
  <c r="A117" s="1"/>
  <c r="G118"/>
  <c r="BI118" s="1"/>
  <c r="B118"/>
  <c r="C118"/>
  <c r="D118"/>
  <c r="A116"/>
  <c r="G117"/>
  <c r="BU117" s="1"/>
  <c r="B117"/>
  <c r="C117"/>
  <c r="E117"/>
  <c r="F117" s="1"/>
  <c r="D117"/>
  <c r="A115"/>
  <c r="G116"/>
  <c r="BU116" s="1"/>
  <c r="B116"/>
  <c r="E116" s="1"/>
  <c r="G57" i="15" s="1"/>
  <c r="H57" s="1"/>
  <c r="C116" i="7"/>
  <c r="D116"/>
  <c r="A114"/>
  <c r="G115"/>
  <c r="B115"/>
  <c r="C115"/>
  <c r="D115"/>
  <c r="A113" s="1"/>
  <c r="G114"/>
  <c r="BU114" s="1"/>
  <c r="B114"/>
  <c r="C114"/>
  <c r="E114"/>
  <c r="D114"/>
  <c r="A112"/>
  <c r="G113"/>
  <c r="BU113" s="1"/>
  <c r="B113"/>
  <c r="C113"/>
  <c r="D113"/>
  <c r="A111" s="1"/>
  <c r="BX109"/>
  <c r="B109"/>
  <c r="BL109"/>
  <c r="AM109"/>
  <c r="F109"/>
  <c r="G107"/>
  <c r="BG107" s="1"/>
  <c r="B107"/>
  <c r="C107"/>
  <c r="D107"/>
  <c r="A106"/>
  <c r="G106"/>
  <c r="B106"/>
  <c r="C106"/>
  <c r="D106"/>
  <c r="A105" s="1"/>
  <c r="G105"/>
  <c r="B105"/>
  <c r="C105"/>
  <c r="D105"/>
  <c r="A104"/>
  <c r="G104"/>
  <c r="BI104" s="1"/>
  <c r="B104"/>
  <c r="E104" s="1"/>
  <c r="C104"/>
  <c r="D104"/>
  <c r="A103"/>
  <c r="G103"/>
  <c r="BU103" s="1"/>
  <c r="B103"/>
  <c r="C103"/>
  <c r="E103"/>
  <c r="D103"/>
  <c r="A102"/>
  <c r="G102"/>
  <c r="B102"/>
  <c r="C102"/>
  <c r="D102"/>
  <c r="A101" s="1"/>
  <c r="E102" s="1"/>
  <c r="G101"/>
  <c r="BU101" s="1"/>
  <c r="B101"/>
  <c r="C101"/>
  <c r="D101"/>
  <c r="A100" s="1"/>
  <c r="G100"/>
  <c r="BI100" s="1"/>
  <c r="B100"/>
  <c r="C100"/>
  <c r="D100"/>
  <c r="A99" s="1"/>
  <c r="G99"/>
  <c r="BG99" s="1"/>
  <c r="B99"/>
  <c r="C99"/>
  <c r="D99"/>
  <c r="A98" s="1"/>
  <c r="G98"/>
  <c r="BG98" s="1"/>
  <c r="B98"/>
  <c r="C98"/>
  <c r="D98"/>
  <c r="A97" s="1"/>
  <c r="G97"/>
  <c r="B97"/>
  <c r="C97"/>
  <c r="D97"/>
  <c r="A96" s="1"/>
  <c r="G96"/>
  <c r="B96"/>
  <c r="C96"/>
  <c r="D96"/>
  <c r="A95"/>
  <c r="G95"/>
  <c r="BG95" s="1"/>
  <c r="B95"/>
  <c r="C95"/>
  <c r="D95"/>
  <c r="G94"/>
  <c r="BG94" s="1"/>
  <c r="B94"/>
  <c r="C94"/>
  <c r="D94"/>
  <c r="A93"/>
  <c r="G93"/>
  <c r="BG93" s="1"/>
  <c r="B93"/>
  <c r="C93"/>
  <c r="D93"/>
  <c r="A92" s="1"/>
  <c r="E93" s="1"/>
  <c r="G92"/>
  <c r="B92"/>
  <c r="C92"/>
  <c r="D92"/>
  <c r="A91"/>
  <c r="G91"/>
  <c r="B91"/>
  <c r="C91"/>
  <c r="D91"/>
  <c r="A90" s="1"/>
  <c r="E91" s="1"/>
  <c r="G90"/>
  <c r="BU90" s="1"/>
  <c r="B90"/>
  <c r="C90"/>
  <c r="D90"/>
  <c r="A89" s="1"/>
  <c r="G89"/>
  <c r="BU89" s="1"/>
  <c r="B89"/>
  <c r="C89"/>
  <c r="D89"/>
  <c r="A88" s="1"/>
  <c r="G88"/>
  <c r="BI88" s="1"/>
  <c r="B88"/>
  <c r="C88"/>
  <c r="D88"/>
  <c r="A87"/>
  <c r="G87"/>
  <c r="BI87" s="1"/>
  <c r="B87"/>
  <c r="C87"/>
  <c r="D87"/>
  <c r="A86" s="1"/>
  <c r="G86"/>
  <c r="BU86" s="1"/>
  <c r="B86"/>
  <c r="C86"/>
  <c r="D86"/>
  <c r="A85" s="1"/>
  <c r="E86" s="1"/>
  <c r="B82"/>
  <c r="BU82" s="1"/>
  <c r="F82"/>
  <c r="G80"/>
  <c r="BI80" s="1"/>
  <c r="B80"/>
  <c r="C80"/>
  <c r="D80"/>
  <c r="A80" s="1"/>
  <c r="E80" s="1"/>
  <c r="G79"/>
  <c r="BU79" s="1"/>
  <c r="B79"/>
  <c r="C79"/>
  <c r="D79"/>
  <c r="A79"/>
  <c r="E79" s="1"/>
  <c r="G78"/>
  <c r="BI78" s="1"/>
  <c r="B78"/>
  <c r="E78" s="1"/>
  <c r="C78"/>
  <c r="D78"/>
  <c r="A78"/>
  <c r="G77"/>
  <c r="B77"/>
  <c r="C77"/>
  <c r="D77"/>
  <c r="A77" s="1"/>
  <c r="E77" s="1"/>
  <c r="G76"/>
  <c r="BI76" s="1"/>
  <c r="B76"/>
  <c r="C76"/>
  <c r="D76"/>
  <c r="G75"/>
  <c r="B75"/>
  <c r="C75"/>
  <c r="E75" s="1"/>
  <c r="D75"/>
  <c r="A75"/>
  <c r="G74"/>
  <c r="BI74" s="1"/>
  <c r="B74"/>
  <c r="E74" s="1"/>
  <c r="C74"/>
  <c r="D74"/>
  <c r="A74"/>
  <c r="G73"/>
  <c r="B73"/>
  <c r="C73"/>
  <c r="D73"/>
  <c r="A73" s="1"/>
  <c r="G72"/>
  <c r="BI72" s="1"/>
  <c r="B72"/>
  <c r="C72"/>
  <c r="D72"/>
  <c r="A72" s="1"/>
  <c r="G71"/>
  <c r="B71"/>
  <c r="C71"/>
  <c r="E71" s="1"/>
  <c r="D71"/>
  <c r="A71"/>
  <c r="G70"/>
  <c r="BI70" s="1"/>
  <c r="B70"/>
  <c r="C70"/>
  <c r="D70"/>
  <c r="A70" s="1"/>
  <c r="G69"/>
  <c r="B69"/>
  <c r="C69"/>
  <c r="D69"/>
  <c r="A69" s="1"/>
  <c r="E69" s="1"/>
  <c r="G68"/>
  <c r="BI68" s="1"/>
  <c r="B68"/>
  <c r="C68"/>
  <c r="D68"/>
  <c r="A68" s="1"/>
  <c r="G67"/>
  <c r="BI67" s="1"/>
  <c r="B67"/>
  <c r="C67"/>
  <c r="D67"/>
  <c r="A67"/>
  <c r="E67" s="1"/>
  <c r="G66"/>
  <c r="BI66" s="1"/>
  <c r="B66"/>
  <c r="C66"/>
  <c r="D66"/>
  <c r="A66" s="1"/>
  <c r="G65"/>
  <c r="B65"/>
  <c r="C65"/>
  <c r="D65"/>
  <c r="A65"/>
  <c r="G64"/>
  <c r="BI64" s="1"/>
  <c r="B64"/>
  <c r="C64"/>
  <c r="D64"/>
  <c r="A64" s="1"/>
  <c r="E64" s="1"/>
  <c r="G63"/>
  <c r="BU63" s="1"/>
  <c r="B63"/>
  <c r="C63"/>
  <c r="D63"/>
  <c r="A63"/>
  <c r="E63" s="1"/>
  <c r="G62"/>
  <c r="BI62" s="1"/>
  <c r="B62"/>
  <c r="C62"/>
  <c r="D62"/>
  <c r="A62" s="1"/>
  <c r="E62" s="1"/>
  <c r="G61"/>
  <c r="BG61" s="1"/>
  <c r="B61"/>
  <c r="C61"/>
  <c r="D61"/>
  <c r="A61"/>
  <c r="G60"/>
  <c r="BI60" s="1"/>
  <c r="B60"/>
  <c r="E60" s="1"/>
  <c r="C60"/>
  <c r="D60"/>
  <c r="A60"/>
  <c r="G59"/>
  <c r="B59"/>
  <c r="E59" s="1"/>
  <c r="C59"/>
  <c r="D59"/>
  <c r="A59" s="1"/>
  <c r="B55"/>
  <c r="BI55" s="1"/>
  <c r="F55"/>
  <c r="G53"/>
  <c r="B53"/>
  <c r="C53"/>
  <c r="D53"/>
  <c r="A53"/>
  <c r="G52"/>
  <c r="B52"/>
  <c r="C52"/>
  <c r="D52"/>
  <c r="A52" s="1"/>
  <c r="E52" s="1"/>
  <c r="G51"/>
  <c r="BG51" s="1"/>
  <c r="B51"/>
  <c r="C51"/>
  <c r="D51"/>
  <c r="A51"/>
  <c r="E51" s="1"/>
  <c r="G50"/>
  <c r="BU50" s="1"/>
  <c r="B50"/>
  <c r="C50"/>
  <c r="D50"/>
  <c r="A50" s="1"/>
  <c r="G49"/>
  <c r="BU49" s="1"/>
  <c r="B49"/>
  <c r="C49"/>
  <c r="E49"/>
  <c r="D49"/>
  <c r="A49"/>
  <c r="G48"/>
  <c r="BU48" s="1"/>
  <c r="B48"/>
  <c r="C48"/>
  <c r="D48"/>
  <c r="A48" s="1"/>
  <c r="G47"/>
  <c r="BI47" s="1"/>
  <c r="B47"/>
  <c r="E47" s="1"/>
  <c r="C47"/>
  <c r="D47"/>
  <c r="A47"/>
  <c r="G46"/>
  <c r="B46"/>
  <c r="C46"/>
  <c r="D46"/>
  <c r="A46" s="1"/>
  <c r="G45"/>
  <c r="BG45" s="1"/>
  <c r="B45"/>
  <c r="C45"/>
  <c r="D45"/>
  <c r="A45"/>
  <c r="G44"/>
  <c r="BG44" s="1"/>
  <c r="B44"/>
  <c r="E44" s="1"/>
  <c r="C44"/>
  <c r="D44"/>
  <c r="A44" s="1"/>
  <c r="G43"/>
  <c r="BI43" s="1"/>
  <c r="B43"/>
  <c r="C43"/>
  <c r="D43"/>
  <c r="A43"/>
  <c r="E43" s="1"/>
  <c r="G42"/>
  <c r="BG42" s="1"/>
  <c r="B42"/>
  <c r="C42"/>
  <c r="D42"/>
  <c r="A42" s="1"/>
  <c r="E42" s="1"/>
  <c r="G41"/>
  <c r="BG41" s="1"/>
  <c r="B41"/>
  <c r="C41"/>
  <c r="E41" s="1"/>
  <c r="D41"/>
  <c r="A41"/>
  <c r="G40"/>
  <c r="B40"/>
  <c r="C40"/>
  <c r="D40"/>
  <c r="A40" s="1"/>
  <c r="G39"/>
  <c r="BI39" s="1"/>
  <c r="B39"/>
  <c r="C39"/>
  <c r="D39"/>
  <c r="A39"/>
  <c r="G38"/>
  <c r="BU38" s="1"/>
  <c r="B38"/>
  <c r="C38"/>
  <c r="D38"/>
  <c r="A38" s="1"/>
  <c r="G37"/>
  <c r="BU37" s="1"/>
  <c r="B37"/>
  <c r="C37"/>
  <c r="D37"/>
  <c r="A37" s="1"/>
  <c r="G36"/>
  <c r="BI36" s="1"/>
  <c r="B36"/>
  <c r="C36"/>
  <c r="E36" s="1"/>
  <c r="D36"/>
  <c r="A36" s="1"/>
  <c r="G35"/>
  <c r="B35"/>
  <c r="C35"/>
  <c r="D35"/>
  <c r="A35" s="1"/>
  <c r="G34"/>
  <c r="BG34" s="1"/>
  <c r="B34"/>
  <c r="C34"/>
  <c r="D34"/>
  <c r="A34" s="1"/>
  <c r="G33"/>
  <c r="BG33" s="1"/>
  <c r="B33"/>
  <c r="C33"/>
  <c r="D33"/>
  <c r="A33" s="1"/>
  <c r="G32"/>
  <c r="B32"/>
  <c r="C32"/>
  <c r="D32"/>
  <c r="A32" s="1"/>
  <c r="BX28"/>
  <c r="B28"/>
  <c r="BL28"/>
  <c r="AM28"/>
  <c r="N354" i="4"/>
  <c r="M354"/>
  <c r="L354"/>
  <c r="K354"/>
  <c r="J354"/>
  <c r="I354"/>
  <c r="H354"/>
  <c r="G354"/>
  <c r="F354"/>
  <c r="E354"/>
  <c r="D354"/>
  <c r="C354"/>
  <c r="B354"/>
  <c r="G350"/>
  <c r="B350"/>
  <c r="E350" s="1"/>
  <c r="F350" s="1"/>
  <c r="C350"/>
  <c r="D350"/>
  <c r="A348" s="1"/>
  <c r="G349"/>
  <c r="BU349" s="1"/>
  <c r="B349"/>
  <c r="E349" s="1"/>
  <c r="AS49" i="15" s="1"/>
  <c r="AT49" s="1"/>
  <c r="C349" i="4"/>
  <c r="D349"/>
  <c r="A347"/>
  <c r="G348"/>
  <c r="B348"/>
  <c r="C348"/>
  <c r="E348"/>
  <c r="D348"/>
  <c r="A346"/>
  <c r="G347"/>
  <c r="B347"/>
  <c r="C347"/>
  <c r="D347"/>
  <c r="A345"/>
  <c r="G346"/>
  <c r="BU346" s="1"/>
  <c r="B346"/>
  <c r="C346"/>
  <c r="D346"/>
  <c r="A344" s="1"/>
  <c r="G345"/>
  <c r="BI345" s="1"/>
  <c r="B345"/>
  <c r="C345"/>
  <c r="D345"/>
  <c r="A343" s="1"/>
  <c r="G344"/>
  <c r="BG344" s="1"/>
  <c r="B344"/>
  <c r="C344"/>
  <c r="D344"/>
  <c r="A342" s="1"/>
  <c r="G343"/>
  <c r="BG343" s="1"/>
  <c r="B343"/>
  <c r="C343"/>
  <c r="E343"/>
  <c r="D343"/>
  <c r="A341"/>
  <c r="G342"/>
  <c r="B342"/>
  <c r="C342"/>
  <c r="D342"/>
  <c r="A340" s="1"/>
  <c r="G341"/>
  <c r="B341"/>
  <c r="C341"/>
  <c r="D341"/>
  <c r="A339"/>
  <c r="G340"/>
  <c r="B340"/>
  <c r="C340"/>
  <c r="E340"/>
  <c r="U97" i="15" s="1"/>
  <c r="V97" s="1"/>
  <c r="D340" i="4"/>
  <c r="A338"/>
  <c r="G339"/>
  <c r="BU339" s="1"/>
  <c r="B339"/>
  <c r="C339"/>
  <c r="D339"/>
  <c r="A337" s="1"/>
  <c r="G338"/>
  <c r="BU338" s="1"/>
  <c r="B338"/>
  <c r="C338"/>
  <c r="D338"/>
  <c r="A336"/>
  <c r="G337"/>
  <c r="BG337" s="1"/>
  <c r="BU337"/>
  <c r="B337"/>
  <c r="C337"/>
  <c r="D337"/>
  <c r="A335"/>
  <c r="G336"/>
  <c r="BG336" s="1"/>
  <c r="B336"/>
  <c r="C336"/>
  <c r="D336"/>
  <c r="A334"/>
  <c r="G335"/>
  <c r="BG335" s="1"/>
  <c r="B335"/>
  <c r="C335"/>
  <c r="E335"/>
  <c r="D335"/>
  <c r="A333"/>
  <c r="G334"/>
  <c r="BG334" s="1"/>
  <c r="B334"/>
  <c r="C334"/>
  <c r="D334"/>
  <c r="A332"/>
  <c r="G333"/>
  <c r="B333"/>
  <c r="C333"/>
  <c r="E333"/>
  <c r="F333" s="1"/>
  <c r="D333"/>
  <c r="A331"/>
  <c r="G332"/>
  <c r="B332"/>
  <c r="C332"/>
  <c r="E332"/>
  <c r="F332" s="1"/>
  <c r="D332"/>
  <c r="A330"/>
  <c r="G331"/>
  <c r="BU331" s="1"/>
  <c r="B331"/>
  <c r="C331"/>
  <c r="D331"/>
  <c r="A329" s="1"/>
  <c r="G330"/>
  <c r="BU330" s="1"/>
  <c r="B330"/>
  <c r="C330"/>
  <c r="D330"/>
  <c r="A328"/>
  <c r="G329"/>
  <c r="BG329" s="1"/>
  <c r="B329"/>
  <c r="C329"/>
  <c r="D329"/>
  <c r="A327"/>
  <c r="BX325"/>
  <c r="B325"/>
  <c r="BL325"/>
  <c r="AM325"/>
  <c r="F28"/>
  <c r="G323"/>
  <c r="BI323" s="1"/>
  <c r="B323"/>
  <c r="C323"/>
  <c r="D323"/>
  <c r="A321"/>
  <c r="E323"/>
  <c r="AS64" i="15" s="1"/>
  <c r="AT64" s="1"/>
  <c r="G322" i="4"/>
  <c r="BI322" s="1"/>
  <c r="B322"/>
  <c r="C322"/>
  <c r="D322"/>
  <c r="A320" s="1"/>
  <c r="G321"/>
  <c r="BI321" s="1"/>
  <c r="B321"/>
  <c r="C321"/>
  <c r="D321"/>
  <c r="A319"/>
  <c r="E321"/>
  <c r="G320"/>
  <c r="BI320"/>
  <c r="B320"/>
  <c r="C320"/>
  <c r="D320"/>
  <c r="A318" s="1"/>
  <c r="G319"/>
  <c r="BI319" s="1"/>
  <c r="B319"/>
  <c r="C319"/>
  <c r="D319"/>
  <c r="A317"/>
  <c r="E319"/>
  <c r="F319" s="1"/>
  <c r="G318"/>
  <c r="BI318" s="1"/>
  <c r="B318"/>
  <c r="C318"/>
  <c r="D318"/>
  <c r="A316" s="1"/>
  <c r="G317"/>
  <c r="BI317" s="1"/>
  <c r="B317"/>
  <c r="C317"/>
  <c r="D317"/>
  <c r="A315"/>
  <c r="E317"/>
  <c r="F317" s="1"/>
  <c r="G316"/>
  <c r="BI316" s="1"/>
  <c r="B316"/>
  <c r="C316"/>
  <c r="D316"/>
  <c r="A314" s="1"/>
  <c r="G315"/>
  <c r="BI315" s="1"/>
  <c r="B315"/>
  <c r="C315"/>
  <c r="D315"/>
  <c r="A313"/>
  <c r="E315"/>
  <c r="AG32" i="15" s="1"/>
  <c r="AH32" s="1"/>
  <c r="G314" i="4"/>
  <c r="BI314" s="1"/>
  <c r="B314"/>
  <c r="E314"/>
  <c r="C314"/>
  <c r="D314"/>
  <c r="A312"/>
  <c r="G313"/>
  <c r="BI313" s="1"/>
  <c r="B313"/>
  <c r="C313"/>
  <c r="E313" s="1"/>
  <c r="F313" s="1"/>
  <c r="D313"/>
  <c r="A311"/>
  <c r="G312"/>
  <c r="BI312" s="1"/>
  <c r="B312"/>
  <c r="C312"/>
  <c r="D312"/>
  <c r="A310"/>
  <c r="E312" s="1"/>
  <c r="U80" i="15" s="1"/>
  <c r="V80" s="1"/>
  <c r="G311" i="4"/>
  <c r="BI311" s="1"/>
  <c r="B311"/>
  <c r="C311"/>
  <c r="E311" s="1"/>
  <c r="U64" i="15" s="1"/>
  <c r="V64" s="1"/>
  <c r="D311" i="4"/>
  <c r="A309"/>
  <c r="G310"/>
  <c r="BI310" s="1"/>
  <c r="B310"/>
  <c r="E310"/>
  <c r="C310"/>
  <c r="D310"/>
  <c r="A308"/>
  <c r="G309"/>
  <c r="BI309" s="1"/>
  <c r="B309"/>
  <c r="C309"/>
  <c r="E309" s="1"/>
  <c r="D309"/>
  <c r="A307"/>
  <c r="G308"/>
  <c r="BI308" s="1"/>
  <c r="B308"/>
  <c r="C308"/>
  <c r="D308"/>
  <c r="A306"/>
  <c r="E308" s="1"/>
  <c r="U16" i="15" s="1"/>
  <c r="V16" s="1"/>
  <c r="G307" i="4"/>
  <c r="BI307" s="1"/>
  <c r="B307"/>
  <c r="C307"/>
  <c r="E307" s="1"/>
  <c r="I96" i="15" s="1"/>
  <c r="J96" s="1"/>
  <c r="D307" i="4"/>
  <c r="A305"/>
  <c r="G306"/>
  <c r="BI306" s="1"/>
  <c r="B306"/>
  <c r="C306"/>
  <c r="D306"/>
  <c r="A304"/>
  <c r="E306" s="1"/>
  <c r="F306" s="1"/>
  <c r="G305"/>
  <c r="BI305" s="1"/>
  <c r="B305"/>
  <c r="C305"/>
  <c r="D305"/>
  <c r="A303" s="1"/>
  <c r="G304"/>
  <c r="BI304" s="1"/>
  <c r="B304"/>
  <c r="C304"/>
  <c r="D304"/>
  <c r="A302"/>
  <c r="E304" s="1"/>
  <c r="G303"/>
  <c r="BI303" s="1"/>
  <c r="B303"/>
  <c r="C303"/>
  <c r="D303"/>
  <c r="A301" s="1"/>
  <c r="G302"/>
  <c r="BI302" s="1"/>
  <c r="B302"/>
  <c r="C302"/>
  <c r="D302"/>
  <c r="A300"/>
  <c r="E302" s="1"/>
  <c r="BX298"/>
  <c r="B298"/>
  <c r="BU298" s="1"/>
  <c r="BL298"/>
  <c r="AM298"/>
  <c r="G296"/>
  <c r="BI296" s="1"/>
  <c r="B296"/>
  <c r="C296"/>
  <c r="E296" s="1"/>
  <c r="F296" s="1"/>
  <c r="D296"/>
  <c r="A294"/>
  <c r="G295"/>
  <c r="B295"/>
  <c r="E295" s="1"/>
  <c r="C295"/>
  <c r="D295"/>
  <c r="A293" s="1"/>
  <c r="G294"/>
  <c r="BI294" s="1"/>
  <c r="B294"/>
  <c r="E294" s="1"/>
  <c r="AS31" i="15" s="1"/>
  <c r="AT31" s="1"/>
  <c r="C294" i="4"/>
  <c r="D294"/>
  <c r="A292" s="1"/>
  <c r="G293"/>
  <c r="B293"/>
  <c r="C293"/>
  <c r="D293"/>
  <c r="A291"/>
  <c r="E293" s="1"/>
  <c r="AS15" i="15" s="1"/>
  <c r="AT15" s="1"/>
  <c r="G292" i="4"/>
  <c r="BI292" s="1"/>
  <c r="B292"/>
  <c r="E292"/>
  <c r="F292" s="1"/>
  <c r="C292"/>
  <c r="D292"/>
  <c r="A290"/>
  <c r="G291"/>
  <c r="B291"/>
  <c r="C291"/>
  <c r="D291"/>
  <c r="A289"/>
  <c r="E291" s="1"/>
  <c r="F291" s="1"/>
  <c r="G290"/>
  <c r="BI290" s="1"/>
  <c r="B290"/>
  <c r="C290"/>
  <c r="D290"/>
  <c r="A288"/>
  <c r="E290" s="1"/>
  <c r="F290" s="1"/>
  <c r="G289"/>
  <c r="B289"/>
  <c r="C289"/>
  <c r="E289" s="1"/>
  <c r="D289"/>
  <c r="A287"/>
  <c r="G288"/>
  <c r="BI288" s="1"/>
  <c r="B288"/>
  <c r="C288"/>
  <c r="E288" s="1"/>
  <c r="D288"/>
  <c r="A286"/>
  <c r="G287"/>
  <c r="B287"/>
  <c r="E287" s="1"/>
  <c r="AG15" i="15" s="1"/>
  <c r="C287" i="4"/>
  <c r="D287"/>
  <c r="A285" s="1"/>
  <c r="G286"/>
  <c r="BI286" s="1"/>
  <c r="B286"/>
  <c r="C286"/>
  <c r="D286"/>
  <c r="A284" s="1"/>
  <c r="G285"/>
  <c r="B285"/>
  <c r="E285"/>
  <c r="U79" i="15" s="1"/>
  <c r="V79" s="1"/>
  <c r="C285" i="4"/>
  <c r="D285"/>
  <c r="A283"/>
  <c r="G284"/>
  <c r="BI284" s="1"/>
  <c r="B284"/>
  <c r="C284"/>
  <c r="D284"/>
  <c r="A282"/>
  <c r="E284" s="1"/>
  <c r="U63" i="15" s="1"/>
  <c r="V63" s="1"/>
  <c r="G283" i="4"/>
  <c r="B283"/>
  <c r="C283"/>
  <c r="D283"/>
  <c r="A281"/>
  <c r="E283" s="1"/>
  <c r="U47" i="15" s="1"/>
  <c r="V47" s="1"/>
  <c r="G282" i="4"/>
  <c r="BI282" s="1"/>
  <c r="B282"/>
  <c r="C282"/>
  <c r="E282" s="1"/>
  <c r="D282"/>
  <c r="A280"/>
  <c r="G281"/>
  <c r="B281"/>
  <c r="C281"/>
  <c r="D281"/>
  <c r="A279"/>
  <c r="G280"/>
  <c r="BI280" s="1"/>
  <c r="B280"/>
  <c r="E280"/>
  <c r="I95" i="15" s="1"/>
  <c r="J95" s="1"/>
  <c r="C280" i="4"/>
  <c r="D280"/>
  <c r="A278"/>
  <c r="G279"/>
  <c r="B279"/>
  <c r="C279"/>
  <c r="D279"/>
  <c r="A277"/>
  <c r="E279" s="1"/>
  <c r="I79" i="15" s="1"/>
  <c r="J79" s="1"/>
  <c r="G278" i="4"/>
  <c r="BI278" s="1"/>
  <c r="B278"/>
  <c r="C278"/>
  <c r="D278"/>
  <c r="A276"/>
  <c r="E278" s="1"/>
  <c r="F278" s="1"/>
  <c r="G277"/>
  <c r="B277"/>
  <c r="C277"/>
  <c r="E277" s="1"/>
  <c r="D277"/>
  <c r="A275"/>
  <c r="G276"/>
  <c r="BI276" s="1"/>
  <c r="B276"/>
  <c r="C276"/>
  <c r="E276" s="1"/>
  <c r="I31" i="15" s="1"/>
  <c r="J31" s="1"/>
  <c r="D276" i="4"/>
  <c r="A274"/>
  <c r="G275"/>
  <c r="B275"/>
  <c r="E275" s="1"/>
  <c r="C275"/>
  <c r="D275"/>
  <c r="A273" s="1"/>
  <c r="BX271"/>
  <c r="B271"/>
  <c r="BU271" s="1"/>
  <c r="BL271"/>
  <c r="AM271"/>
  <c r="G269"/>
  <c r="BI269" s="1"/>
  <c r="B269"/>
  <c r="E269"/>
  <c r="F269" s="1"/>
  <c r="C269"/>
  <c r="D269"/>
  <c r="A267"/>
  <c r="G268"/>
  <c r="BI268" s="1"/>
  <c r="B268"/>
  <c r="C268"/>
  <c r="E268" s="1"/>
  <c r="AS46" i="15" s="1"/>
  <c r="AT46" s="1"/>
  <c r="D268" i="4"/>
  <c r="A266"/>
  <c r="G267"/>
  <c r="BI267" s="1"/>
  <c r="B267"/>
  <c r="E267"/>
  <c r="C267"/>
  <c r="D267"/>
  <c r="A265"/>
  <c r="G266"/>
  <c r="BI266" s="1"/>
  <c r="B266"/>
  <c r="C266"/>
  <c r="E266" s="1"/>
  <c r="AS14" i="15" s="1"/>
  <c r="AT14" s="1"/>
  <c r="D266" i="4"/>
  <c r="A264"/>
  <c r="G265"/>
  <c r="BI265" s="1"/>
  <c r="B265"/>
  <c r="E265"/>
  <c r="AG94" i="15" s="1"/>
  <c r="AH94" s="1"/>
  <c r="C265" i="4"/>
  <c r="D265"/>
  <c r="A263"/>
  <c r="G264"/>
  <c r="BI264" s="1"/>
  <c r="B264"/>
  <c r="C264"/>
  <c r="E264" s="1"/>
  <c r="F264" s="1"/>
  <c r="D264"/>
  <c r="A262"/>
  <c r="G263"/>
  <c r="BI263" s="1"/>
  <c r="B263"/>
  <c r="E263"/>
  <c r="C263"/>
  <c r="D263"/>
  <c r="A261"/>
  <c r="G262"/>
  <c r="BI262" s="1"/>
  <c r="B262"/>
  <c r="C262"/>
  <c r="E262" s="1"/>
  <c r="AG46" i="15" s="1"/>
  <c r="AH46" s="1"/>
  <c r="D262" i="4"/>
  <c r="A260"/>
  <c r="G261"/>
  <c r="BI261" s="1"/>
  <c r="B261"/>
  <c r="C261"/>
  <c r="D261"/>
  <c r="A259"/>
  <c r="E261" s="1"/>
  <c r="G260"/>
  <c r="BI260" s="1"/>
  <c r="B260"/>
  <c r="C260"/>
  <c r="E260" s="1"/>
  <c r="D260"/>
  <c r="A258" s="1"/>
  <c r="G259"/>
  <c r="BI259" s="1"/>
  <c r="B259"/>
  <c r="C259"/>
  <c r="D259"/>
  <c r="A257"/>
  <c r="E259" s="1"/>
  <c r="F259" s="1"/>
  <c r="G258"/>
  <c r="BI258" s="1"/>
  <c r="B258"/>
  <c r="C258"/>
  <c r="D258"/>
  <c r="A256" s="1"/>
  <c r="G257"/>
  <c r="BI257" s="1"/>
  <c r="B257"/>
  <c r="C257"/>
  <c r="D257"/>
  <c r="A255"/>
  <c r="E257" s="1"/>
  <c r="G256"/>
  <c r="BI256" s="1"/>
  <c r="B256"/>
  <c r="C256"/>
  <c r="E256" s="1"/>
  <c r="D256"/>
  <c r="A254" s="1"/>
  <c r="G255"/>
  <c r="BI255" s="1"/>
  <c r="B255"/>
  <c r="C255"/>
  <c r="D255"/>
  <c r="A253"/>
  <c r="E255" s="1"/>
  <c r="U30" i="15" s="1"/>
  <c r="V30" s="1"/>
  <c r="G254" i="4"/>
  <c r="BI254" s="1"/>
  <c r="B254"/>
  <c r="C254"/>
  <c r="D254"/>
  <c r="A252" s="1"/>
  <c r="G253"/>
  <c r="BI253" s="1"/>
  <c r="B253"/>
  <c r="C253"/>
  <c r="E253" s="1"/>
  <c r="F253" s="1"/>
  <c r="D253"/>
  <c r="A251"/>
  <c r="G252"/>
  <c r="BI252" s="1"/>
  <c r="B252"/>
  <c r="C252"/>
  <c r="D252"/>
  <c r="A250"/>
  <c r="G251"/>
  <c r="BI251" s="1"/>
  <c r="B251"/>
  <c r="C251"/>
  <c r="E251" s="1"/>
  <c r="F251" s="1"/>
  <c r="D251"/>
  <c r="A249"/>
  <c r="G250"/>
  <c r="BI250" s="1"/>
  <c r="B250"/>
  <c r="C250"/>
  <c r="D250"/>
  <c r="A248"/>
  <c r="G249"/>
  <c r="BI249" s="1"/>
  <c r="B249"/>
  <c r="C249"/>
  <c r="E249" s="1"/>
  <c r="D249"/>
  <c r="A247"/>
  <c r="G248"/>
  <c r="BI248" s="1"/>
  <c r="B248"/>
  <c r="C248"/>
  <c r="D248"/>
  <c r="A246"/>
  <c r="BX244"/>
  <c r="B244"/>
  <c r="BL244"/>
  <c r="AM244"/>
  <c r="G242"/>
  <c r="B242"/>
  <c r="C242"/>
  <c r="D242"/>
  <c r="A240"/>
  <c r="E242" s="1"/>
  <c r="F242" s="1"/>
  <c r="G241"/>
  <c r="BI241" s="1"/>
  <c r="B241"/>
  <c r="C241"/>
  <c r="D241"/>
  <c r="A239"/>
  <c r="E241" s="1"/>
  <c r="AS45" i="15" s="1"/>
  <c r="AT45" s="1"/>
  <c r="G240" i="4"/>
  <c r="BU240" s="1"/>
  <c r="B240"/>
  <c r="C240"/>
  <c r="D240"/>
  <c r="A238"/>
  <c r="E240" s="1"/>
  <c r="G239"/>
  <c r="BI239" s="1"/>
  <c r="B239"/>
  <c r="C239"/>
  <c r="D239"/>
  <c r="A237"/>
  <c r="E239" s="1"/>
  <c r="G238"/>
  <c r="B238"/>
  <c r="C238"/>
  <c r="E238" s="1"/>
  <c r="F238" s="1"/>
  <c r="D238"/>
  <c r="A236"/>
  <c r="G237"/>
  <c r="BI237" s="1"/>
  <c r="B237"/>
  <c r="C237"/>
  <c r="E237" s="1"/>
  <c r="AG77" i="15" s="1"/>
  <c r="AH77" s="1"/>
  <c r="D237" i="4"/>
  <c r="A235"/>
  <c r="G236"/>
  <c r="B236"/>
  <c r="C236"/>
  <c r="D236"/>
  <c r="A234" s="1"/>
  <c r="G235"/>
  <c r="BI235" s="1"/>
  <c r="B235"/>
  <c r="C235"/>
  <c r="D235"/>
  <c r="A233" s="1"/>
  <c r="G234"/>
  <c r="B234"/>
  <c r="E234"/>
  <c r="AG29" i="15" s="1"/>
  <c r="AH29" s="1"/>
  <c r="C234" i="4"/>
  <c r="D234"/>
  <c r="A232"/>
  <c r="G233"/>
  <c r="BI233" s="1"/>
  <c r="B233"/>
  <c r="C233"/>
  <c r="D233"/>
  <c r="A231"/>
  <c r="E233" s="1"/>
  <c r="AG13" i="15" s="1"/>
  <c r="AH13" s="1"/>
  <c r="G232" i="4"/>
  <c r="BU232" s="1"/>
  <c r="B232"/>
  <c r="F232"/>
  <c r="C232"/>
  <c r="D232"/>
  <c r="A230"/>
  <c r="E232" s="1"/>
  <c r="U93" i="15" s="1"/>
  <c r="V93" s="1"/>
  <c r="G231" i="4"/>
  <c r="BI231" s="1"/>
  <c r="B231"/>
  <c r="C231"/>
  <c r="D231"/>
  <c r="A229"/>
  <c r="E231" s="1"/>
  <c r="F231" s="1"/>
  <c r="G230"/>
  <c r="B230"/>
  <c r="C230"/>
  <c r="E230" s="1"/>
  <c r="U61" i="15" s="1"/>
  <c r="V61" s="1"/>
  <c r="D230" i="4"/>
  <c r="A228" s="1"/>
  <c r="G229"/>
  <c r="BI229" s="1"/>
  <c r="B229"/>
  <c r="E229" s="1"/>
  <c r="C229"/>
  <c r="D229"/>
  <c r="A227" s="1"/>
  <c r="G228"/>
  <c r="B228"/>
  <c r="C228"/>
  <c r="D228"/>
  <c r="A226"/>
  <c r="E228" s="1"/>
  <c r="U29" i="15" s="1"/>
  <c r="V29" s="1"/>
  <c r="G227" i="4"/>
  <c r="BI227" s="1"/>
  <c r="B227"/>
  <c r="E227"/>
  <c r="U13" i="15" s="1"/>
  <c r="V13" s="1"/>
  <c r="C227" i="4"/>
  <c r="D227"/>
  <c r="A225"/>
  <c r="G226"/>
  <c r="B226"/>
  <c r="C226"/>
  <c r="D226"/>
  <c r="A224" s="1"/>
  <c r="G225"/>
  <c r="BI225" s="1"/>
  <c r="B225"/>
  <c r="C225"/>
  <c r="D225"/>
  <c r="A223" s="1"/>
  <c r="G224"/>
  <c r="B224"/>
  <c r="C224"/>
  <c r="D224"/>
  <c r="A222"/>
  <c r="G223"/>
  <c r="BI223" s="1"/>
  <c r="B223"/>
  <c r="C223"/>
  <c r="E223" s="1"/>
  <c r="I45" i="15" s="1"/>
  <c r="J45" s="1"/>
  <c r="D223" i="4"/>
  <c r="A221" s="1"/>
  <c r="G222"/>
  <c r="BI222" s="1"/>
  <c r="B222"/>
  <c r="E222"/>
  <c r="I29" i="15" s="1"/>
  <c r="J29" s="1"/>
  <c r="C222" i="4"/>
  <c r="D222"/>
  <c r="A220"/>
  <c r="G221"/>
  <c r="BI221" s="1"/>
  <c r="B221"/>
  <c r="F221"/>
  <c r="C221"/>
  <c r="D221"/>
  <c r="A219"/>
  <c r="E221" s="1"/>
  <c r="I13" i="15" s="1"/>
  <c r="J13" s="1"/>
  <c r="BX217" i="4"/>
  <c r="B217"/>
  <c r="BU217" s="1"/>
  <c r="BL217"/>
  <c r="AM217"/>
  <c r="G215"/>
  <c r="BI215" s="1"/>
  <c r="B215"/>
  <c r="C215"/>
  <c r="D215"/>
  <c r="A213"/>
  <c r="E215"/>
  <c r="F215" s="1"/>
  <c r="G214"/>
  <c r="BI214" s="1"/>
  <c r="B214"/>
  <c r="C214"/>
  <c r="D214"/>
  <c r="A212" s="1"/>
  <c r="G213"/>
  <c r="BI213" s="1"/>
  <c r="B213"/>
  <c r="C213"/>
  <c r="D213"/>
  <c r="A211"/>
  <c r="E213"/>
  <c r="G212"/>
  <c r="BI212" s="1"/>
  <c r="B212"/>
  <c r="C212"/>
  <c r="D212"/>
  <c r="A210" s="1"/>
  <c r="G211"/>
  <c r="BI211" s="1"/>
  <c r="B211"/>
  <c r="C211"/>
  <c r="D211"/>
  <c r="A209"/>
  <c r="E211"/>
  <c r="F211" s="1"/>
  <c r="G210"/>
  <c r="BI210" s="1"/>
  <c r="B210"/>
  <c r="C210"/>
  <c r="D210"/>
  <c r="A208" s="1"/>
  <c r="G209"/>
  <c r="BI209" s="1"/>
  <c r="B209"/>
  <c r="C209"/>
  <c r="D209"/>
  <c r="A207"/>
  <c r="E209"/>
  <c r="G208"/>
  <c r="BI208" s="1"/>
  <c r="B208"/>
  <c r="C208"/>
  <c r="D208"/>
  <c r="A206"/>
  <c r="G207"/>
  <c r="BI207"/>
  <c r="B207"/>
  <c r="C207"/>
  <c r="E207" s="1"/>
  <c r="AG28" i="15" s="1"/>
  <c r="AH28" s="1"/>
  <c r="D207" i="4"/>
  <c r="A205"/>
  <c r="G206"/>
  <c r="BI206" s="1"/>
  <c r="B206"/>
  <c r="C206"/>
  <c r="D206"/>
  <c r="A204"/>
  <c r="E206" s="1"/>
  <c r="G205"/>
  <c r="BI205" s="1"/>
  <c r="B205"/>
  <c r="C205"/>
  <c r="E205" s="1"/>
  <c r="F205" s="1"/>
  <c r="D205"/>
  <c r="A203" s="1"/>
  <c r="G204"/>
  <c r="BI204" s="1"/>
  <c r="B204"/>
  <c r="F204"/>
  <c r="C204"/>
  <c r="D204"/>
  <c r="A202"/>
  <c r="E204" s="1"/>
  <c r="U76" i="15" s="1"/>
  <c r="V76" s="1"/>
  <c r="G203" i="4"/>
  <c r="BI203" s="1"/>
  <c r="B203"/>
  <c r="C203"/>
  <c r="D203"/>
  <c r="A201" s="1"/>
  <c r="G202"/>
  <c r="BI202" s="1"/>
  <c r="B202"/>
  <c r="C202"/>
  <c r="D202"/>
  <c r="A200"/>
  <c r="E202" s="1"/>
  <c r="G201"/>
  <c r="BI201" s="1"/>
  <c r="B201"/>
  <c r="C201"/>
  <c r="E201" s="1"/>
  <c r="D201"/>
  <c r="A199" s="1"/>
  <c r="G200"/>
  <c r="BI200" s="1"/>
  <c r="B200"/>
  <c r="C200"/>
  <c r="D200"/>
  <c r="A198"/>
  <c r="E200" s="1"/>
  <c r="G199"/>
  <c r="BI199" s="1"/>
  <c r="B199"/>
  <c r="C199"/>
  <c r="D199"/>
  <c r="A197" s="1"/>
  <c r="G198"/>
  <c r="BI198" s="1"/>
  <c r="B198"/>
  <c r="C198"/>
  <c r="E198" s="1"/>
  <c r="I76" i="15" s="1"/>
  <c r="J76" s="1"/>
  <c r="D198" i="4"/>
  <c r="A196"/>
  <c r="G197"/>
  <c r="BI197" s="1"/>
  <c r="B197"/>
  <c r="C197"/>
  <c r="D197"/>
  <c r="A195"/>
  <c r="G196"/>
  <c r="BI196" s="1"/>
  <c r="B196"/>
  <c r="C196"/>
  <c r="E196" s="1"/>
  <c r="D196"/>
  <c r="A194"/>
  <c r="G195"/>
  <c r="BI195" s="1"/>
  <c r="B195"/>
  <c r="C195"/>
  <c r="D195"/>
  <c r="A193"/>
  <c r="G194"/>
  <c r="BI194" s="1"/>
  <c r="B194"/>
  <c r="C194"/>
  <c r="E194" s="1"/>
  <c r="I12" i="15" s="1"/>
  <c r="J12" s="1"/>
  <c r="D194" i="4"/>
  <c r="A192"/>
  <c r="BX190"/>
  <c r="B190"/>
  <c r="BL190"/>
  <c r="AM190"/>
  <c r="G188"/>
  <c r="BI188" s="1"/>
  <c r="B188"/>
  <c r="E188" s="1"/>
  <c r="F188" s="1"/>
  <c r="C188"/>
  <c r="D188"/>
  <c r="A186" s="1"/>
  <c r="G187"/>
  <c r="B187"/>
  <c r="C187"/>
  <c r="D187"/>
  <c r="A185"/>
  <c r="E187" s="1"/>
  <c r="AS43" i="15" s="1"/>
  <c r="AT43" s="1"/>
  <c r="G186" i="4"/>
  <c r="BI186" s="1"/>
  <c r="B186"/>
  <c r="E186"/>
  <c r="AS27" i="15" s="1"/>
  <c r="AT27" s="1"/>
  <c r="C186" i="4"/>
  <c r="D186"/>
  <c r="A184"/>
  <c r="G185"/>
  <c r="B185"/>
  <c r="C185"/>
  <c r="D185"/>
  <c r="A183" s="1"/>
  <c r="G184"/>
  <c r="BI184" s="1"/>
  <c r="B184"/>
  <c r="C184"/>
  <c r="D184"/>
  <c r="A182" s="1"/>
  <c r="G183"/>
  <c r="B183"/>
  <c r="C183"/>
  <c r="D183"/>
  <c r="A181"/>
  <c r="G182"/>
  <c r="BI182" s="1"/>
  <c r="B182"/>
  <c r="C182"/>
  <c r="E182" s="1"/>
  <c r="D182"/>
  <c r="A180"/>
  <c r="G181"/>
  <c r="B181"/>
  <c r="C181"/>
  <c r="D181"/>
  <c r="A179" s="1"/>
  <c r="G180"/>
  <c r="BI180" s="1"/>
  <c r="B180"/>
  <c r="C180"/>
  <c r="D180"/>
  <c r="A178" s="1"/>
  <c r="G179"/>
  <c r="B179"/>
  <c r="E179"/>
  <c r="AG11" i="15" s="1"/>
  <c r="AH11" s="1"/>
  <c r="C179" i="4"/>
  <c r="D179"/>
  <c r="A177"/>
  <c r="G178"/>
  <c r="BI178" s="1"/>
  <c r="B178"/>
  <c r="C178"/>
  <c r="D178"/>
  <c r="A176"/>
  <c r="E178" s="1"/>
  <c r="F178" s="1"/>
  <c r="G177"/>
  <c r="B177"/>
  <c r="C177"/>
  <c r="D177"/>
  <c r="A175"/>
  <c r="E177" s="1"/>
  <c r="U75" i="15" s="1"/>
  <c r="V75" s="1"/>
  <c r="G176" i="4"/>
  <c r="B176"/>
  <c r="C176"/>
  <c r="D176"/>
  <c r="A174"/>
  <c r="G175"/>
  <c r="BU175" s="1"/>
  <c r="B175"/>
  <c r="C175"/>
  <c r="D175"/>
  <c r="A173"/>
  <c r="G174"/>
  <c r="B174"/>
  <c r="C174"/>
  <c r="E174" s="1"/>
  <c r="U27" i="15" s="1"/>
  <c r="V27" s="1"/>
  <c r="D174" i="4"/>
  <c r="A172" s="1"/>
  <c r="G173"/>
  <c r="B173"/>
  <c r="E173" s="1"/>
  <c r="U11" i="15" s="1"/>
  <c r="V11" s="1"/>
  <c r="C173" i="4"/>
  <c r="D173"/>
  <c r="A171" s="1"/>
  <c r="G172"/>
  <c r="BI172" s="1"/>
  <c r="B172"/>
  <c r="C172"/>
  <c r="E172" s="1"/>
  <c r="F172" s="1"/>
  <c r="D172"/>
  <c r="A170"/>
  <c r="G171"/>
  <c r="B171"/>
  <c r="C171"/>
  <c r="D171"/>
  <c r="A169"/>
  <c r="E171" s="1"/>
  <c r="F171" s="1"/>
  <c r="G170"/>
  <c r="B170"/>
  <c r="C170"/>
  <c r="E170" s="1"/>
  <c r="I59" i="15" s="1"/>
  <c r="J59" s="1"/>
  <c r="D170" i="4"/>
  <c r="A168"/>
  <c r="G169"/>
  <c r="BI169" s="1"/>
  <c r="B169"/>
  <c r="C169"/>
  <c r="D169"/>
  <c r="A167"/>
  <c r="E169" s="1"/>
  <c r="I43" i="15" s="1"/>
  <c r="J43" s="1"/>
  <c r="G168" i="4"/>
  <c r="BU168" s="1"/>
  <c r="B168"/>
  <c r="C168"/>
  <c r="D168"/>
  <c r="A166" s="1"/>
  <c r="G167"/>
  <c r="B167"/>
  <c r="C167"/>
  <c r="E167" s="1"/>
  <c r="D167"/>
  <c r="A165"/>
  <c r="BX163"/>
  <c r="B163"/>
  <c r="BL163"/>
  <c r="AM163"/>
  <c r="F163"/>
  <c r="G161"/>
  <c r="B161"/>
  <c r="C161"/>
  <c r="D161"/>
  <c r="A159"/>
  <c r="G160"/>
  <c r="BU160" s="1"/>
  <c r="B160"/>
  <c r="C160"/>
  <c r="D160"/>
  <c r="A158"/>
  <c r="E160" s="1"/>
  <c r="AS42" i="15" s="1"/>
  <c r="AT42" s="1"/>
  <c r="G159" i="4"/>
  <c r="BI159" s="1"/>
  <c r="B159"/>
  <c r="C159"/>
  <c r="E159" s="1"/>
  <c r="D159"/>
  <c r="A157" s="1"/>
  <c r="G158"/>
  <c r="B158"/>
  <c r="C158"/>
  <c r="E158" s="1"/>
  <c r="AS10" i="15" s="1"/>
  <c r="AT10" s="1"/>
  <c r="D158" i="4"/>
  <c r="A156" s="1"/>
  <c r="G157"/>
  <c r="B157"/>
  <c r="C157"/>
  <c r="E157" s="1"/>
  <c r="AG90" i="15" s="1"/>
  <c r="AH90" s="1"/>
  <c r="D157" i="4"/>
  <c r="A155"/>
  <c r="G156"/>
  <c r="B156"/>
  <c r="C156"/>
  <c r="E156" s="1"/>
  <c r="F156" s="1"/>
  <c r="D156"/>
  <c r="A154"/>
  <c r="G155"/>
  <c r="B155"/>
  <c r="C155"/>
  <c r="D155"/>
  <c r="A153"/>
  <c r="E155"/>
  <c r="G154"/>
  <c r="BI154" s="1"/>
  <c r="B154"/>
  <c r="E154"/>
  <c r="AG42" i="15" s="1"/>
  <c r="AH42" s="1"/>
  <c r="C154" i="4"/>
  <c r="D154"/>
  <c r="A152"/>
  <c r="G153"/>
  <c r="B153"/>
  <c r="C153"/>
  <c r="D153"/>
  <c r="A151"/>
  <c r="G152"/>
  <c r="BU152" s="1"/>
  <c r="B152"/>
  <c r="C152"/>
  <c r="D152"/>
  <c r="A150" s="1"/>
  <c r="G151"/>
  <c r="BI151" s="1"/>
  <c r="B151"/>
  <c r="C151"/>
  <c r="E151" s="1"/>
  <c r="U90" i="15" s="1"/>
  <c r="V90" s="1"/>
  <c r="D151" i="4"/>
  <c r="A149"/>
  <c r="G150"/>
  <c r="B150"/>
  <c r="C150"/>
  <c r="E150" s="1"/>
  <c r="U74" i="15" s="1"/>
  <c r="V74" s="1"/>
  <c r="D150" i="4"/>
  <c r="A148"/>
  <c r="G149"/>
  <c r="B149"/>
  <c r="C149"/>
  <c r="D149"/>
  <c r="A147"/>
  <c r="E149" s="1"/>
  <c r="U58" i="15" s="1"/>
  <c r="V58" s="1"/>
  <c r="G148" i="4"/>
  <c r="B148"/>
  <c r="C148"/>
  <c r="D148"/>
  <c r="A146"/>
  <c r="G147"/>
  <c r="BI147" s="1"/>
  <c r="B147"/>
  <c r="E147" s="1"/>
  <c r="U26" i="15" s="1"/>
  <c r="V26" s="1"/>
  <c r="C147" i="4"/>
  <c r="D147"/>
  <c r="A145"/>
  <c r="G146"/>
  <c r="B146"/>
  <c r="C146"/>
  <c r="D146"/>
  <c r="A144"/>
  <c r="E146" s="1"/>
  <c r="U10" i="15" s="1"/>
  <c r="V10" s="1"/>
  <c r="G145" i="4"/>
  <c r="B145"/>
  <c r="C145"/>
  <c r="D145"/>
  <c r="A143"/>
  <c r="G144"/>
  <c r="B144"/>
  <c r="C144"/>
  <c r="D144"/>
  <c r="A142"/>
  <c r="G143"/>
  <c r="BG143" s="1"/>
  <c r="B143"/>
  <c r="C143"/>
  <c r="D143"/>
  <c r="A141" s="1"/>
  <c r="G142"/>
  <c r="BU142" s="1"/>
  <c r="B142"/>
  <c r="C142"/>
  <c r="D142"/>
  <c r="A140"/>
  <c r="E142" s="1"/>
  <c r="I42" i="15" s="1"/>
  <c r="J42" s="1"/>
  <c r="G141" i="4"/>
  <c r="BU141" s="1"/>
  <c r="B141"/>
  <c r="C141"/>
  <c r="D141"/>
  <c r="A139" s="1"/>
  <c r="G140"/>
  <c r="B140"/>
  <c r="C140"/>
  <c r="D140"/>
  <c r="A138"/>
  <c r="BX136"/>
  <c r="B136"/>
  <c r="BL136"/>
  <c r="AM136"/>
  <c r="F136"/>
  <c r="G134"/>
  <c r="B134"/>
  <c r="C134"/>
  <c r="D134"/>
  <c r="A132" s="1"/>
  <c r="G133"/>
  <c r="B133"/>
  <c r="E133" s="1"/>
  <c r="AS41" i="15" s="1"/>
  <c r="AT41" s="1"/>
  <c r="C133" i="4"/>
  <c r="D133"/>
  <c r="A131" s="1"/>
  <c r="G132"/>
  <c r="B132"/>
  <c r="C132"/>
  <c r="E132" s="1"/>
  <c r="AS25" i="15" s="1"/>
  <c r="AT25" s="1"/>
  <c r="D132" i="4"/>
  <c r="A130" s="1"/>
  <c r="G131"/>
  <c r="B131"/>
  <c r="C131"/>
  <c r="D131"/>
  <c r="A129"/>
  <c r="G130"/>
  <c r="BG130" s="1"/>
  <c r="B130"/>
  <c r="C130"/>
  <c r="E130" s="1"/>
  <c r="AG89" i="15" s="1"/>
  <c r="AH89" s="1"/>
  <c r="D130" i="4"/>
  <c r="A128" s="1"/>
  <c r="G129"/>
  <c r="BG129" s="1"/>
  <c r="B129"/>
  <c r="E129" s="1"/>
  <c r="AG73" i="15" s="1"/>
  <c r="AH73" s="1"/>
  <c r="C129" i="4"/>
  <c r="D129"/>
  <c r="A127"/>
  <c r="G128"/>
  <c r="BI128" s="1"/>
  <c r="B128"/>
  <c r="C128"/>
  <c r="E128" s="1"/>
  <c r="AG57" i="15" s="1"/>
  <c r="AH57" s="1"/>
  <c r="D128" i="4"/>
  <c r="A126" s="1"/>
  <c r="G127"/>
  <c r="BI127" s="1"/>
  <c r="B127"/>
  <c r="C127"/>
  <c r="D127"/>
  <c r="A125"/>
  <c r="G126"/>
  <c r="B126"/>
  <c r="C126"/>
  <c r="E126" s="1"/>
  <c r="D126"/>
  <c r="A124" s="1"/>
  <c r="G125"/>
  <c r="B125"/>
  <c r="E125" s="1"/>
  <c r="AG9" i="15" s="1"/>
  <c r="AH9" s="1"/>
  <c r="C125" i="4"/>
  <c r="D125"/>
  <c r="A123"/>
  <c r="G124"/>
  <c r="B124"/>
  <c r="C124"/>
  <c r="D124"/>
  <c r="A122" s="1"/>
  <c r="G123"/>
  <c r="B123"/>
  <c r="C123"/>
  <c r="D123"/>
  <c r="A121"/>
  <c r="G122"/>
  <c r="BG122" s="1"/>
  <c r="B122"/>
  <c r="C122"/>
  <c r="E122" s="1"/>
  <c r="U57" i="15" s="1"/>
  <c r="V57" s="1"/>
  <c r="D122" i="4"/>
  <c r="A120" s="1"/>
  <c r="G121"/>
  <c r="BG121" s="1"/>
  <c r="B121"/>
  <c r="E121"/>
  <c r="C121"/>
  <c r="D121"/>
  <c r="A119"/>
  <c r="G120"/>
  <c r="BU120" s="1"/>
  <c r="B120"/>
  <c r="C120"/>
  <c r="D120"/>
  <c r="A118" s="1"/>
  <c r="G119"/>
  <c r="B119"/>
  <c r="C119"/>
  <c r="D119"/>
  <c r="A117"/>
  <c r="G118"/>
  <c r="B118"/>
  <c r="C118"/>
  <c r="D118"/>
  <c r="A116" s="1"/>
  <c r="G117"/>
  <c r="B117"/>
  <c r="C117"/>
  <c r="D117"/>
  <c r="A115" s="1"/>
  <c r="E117" s="1"/>
  <c r="I73" i="15" s="1"/>
  <c r="J73" s="1"/>
  <c r="G116" i="4"/>
  <c r="B116"/>
  <c r="C116"/>
  <c r="E116" s="1"/>
  <c r="I57" i="15" s="1"/>
  <c r="J57" s="1"/>
  <c r="D116" i="4"/>
  <c r="A114" s="1"/>
  <c r="G115"/>
  <c r="B115"/>
  <c r="C115"/>
  <c r="D115"/>
  <c r="A113"/>
  <c r="G114"/>
  <c r="BU114" s="1"/>
  <c r="B114"/>
  <c r="C114"/>
  <c r="D114"/>
  <c r="A112" s="1"/>
  <c r="G113"/>
  <c r="BU113" s="1"/>
  <c r="B113"/>
  <c r="E113" s="1"/>
  <c r="C113"/>
  <c r="D113"/>
  <c r="A111"/>
  <c r="BX109"/>
  <c r="B109"/>
  <c r="BU109" s="1"/>
  <c r="BL109"/>
  <c r="AM109"/>
  <c r="F109"/>
  <c r="G107"/>
  <c r="BI107" s="1"/>
  <c r="B107"/>
  <c r="C107"/>
  <c r="E107" s="1"/>
  <c r="F107" s="1"/>
  <c r="D107"/>
  <c r="A106" s="1"/>
  <c r="G106"/>
  <c r="BI106" s="1"/>
  <c r="B106"/>
  <c r="C106"/>
  <c r="D106"/>
  <c r="A105"/>
  <c r="G105"/>
  <c r="B105"/>
  <c r="C105"/>
  <c r="D105"/>
  <c r="A104" s="1"/>
  <c r="G104"/>
  <c r="B104"/>
  <c r="C104"/>
  <c r="D104"/>
  <c r="A103" s="1"/>
  <c r="G103"/>
  <c r="B103"/>
  <c r="C103"/>
  <c r="E103" s="1"/>
  <c r="D103"/>
  <c r="A102" s="1"/>
  <c r="G102"/>
  <c r="B102"/>
  <c r="C102"/>
  <c r="D102"/>
  <c r="A101"/>
  <c r="G101"/>
  <c r="BG101" s="1"/>
  <c r="B101"/>
  <c r="C101"/>
  <c r="E101" s="1"/>
  <c r="D101"/>
  <c r="A100" s="1"/>
  <c r="G100"/>
  <c r="BG100" s="1"/>
  <c r="B100"/>
  <c r="E100" s="1"/>
  <c r="C100"/>
  <c r="D100"/>
  <c r="A99"/>
  <c r="G99"/>
  <c r="BU99" s="1"/>
  <c r="B99"/>
  <c r="C99"/>
  <c r="D99"/>
  <c r="A98" s="1"/>
  <c r="G98"/>
  <c r="B98"/>
  <c r="C98"/>
  <c r="D98"/>
  <c r="A97" s="1"/>
  <c r="G97"/>
  <c r="BU97" s="1"/>
  <c r="B97"/>
  <c r="E97"/>
  <c r="C97"/>
  <c r="D97"/>
  <c r="A96"/>
  <c r="G96"/>
  <c r="B96"/>
  <c r="C96"/>
  <c r="D96"/>
  <c r="A95" s="1"/>
  <c r="G95"/>
  <c r="B95"/>
  <c r="C95"/>
  <c r="E95" s="1"/>
  <c r="D95"/>
  <c r="A94"/>
  <c r="G94"/>
  <c r="BU94" s="1"/>
  <c r="B94"/>
  <c r="C94"/>
  <c r="D94"/>
  <c r="A93" s="1"/>
  <c r="G93"/>
  <c r="BI93" s="1"/>
  <c r="B93"/>
  <c r="E93" s="1"/>
  <c r="C93"/>
  <c r="D93"/>
  <c r="A92"/>
  <c r="G92"/>
  <c r="BU92" s="1"/>
  <c r="B92"/>
  <c r="C92"/>
  <c r="E92" s="1"/>
  <c r="U8" i="15" s="1"/>
  <c r="V8" s="1"/>
  <c r="D92" i="4"/>
  <c r="A91"/>
  <c r="G91"/>
  <c r="B91"/>
  <c r="C91"/>
  <c r="D91"/>
  <c r="A90"/>
  <c r="E91" s="1"/>
  <c r="G90"/>
  <c r="BI90" s="1"/>
  <c r="B90"/>
  <c r="C90"/>
  <c r="D90"/>
  <c r="A89"/>
  <c r="G89"/>
  <c r="BI89" s="1"/>
  <c r="B89"/>
  <c r="E89" s="1"/>
  <c r="C89"/>
  <c r="D89"/>
  <c r="A88"/>
  <c r="G88"/>
  <c r="B88"/>
  <c r="C88"/>
  <c r="D88"/>
  <c r="A87"/>
  <c r="E88" s="1"/>
  <c r="G87"/>
  <c r="B87"/>
  <c r="C87"/>
  <c r="D87"/>
  <c r="A86"/>
  <c r="G86"/>
  <c r="BG86" s="1"/>
  <c r="B86"/>
  <c r="C86"/>
  <c r="D86"/>
  <c r="A85"/>
  <c r="B82"/>
  <c r="AC82" s="1"/>
  <c r="F82"/>
  <c r="G80"/>
  <c r="B80"/>
  <c r="C80"/>
  <c r="D80"/>
  <c r="A80"/>
  <c r="G79"/>
  <c r="B79"/>
  <c r="C79"/>
  <c r="D79"/>
  <c r="A79"/>
  <c r="G78"/>
  <c r="BG78" s="1"/>
  <c r="B78"/>
  <c r="C78"/>
  <c r="D78"/>
  <c r="A78"/>
  <c r="G77"/>
  <c r="BU77" s="1"/>
  <c r="B77"/>
  <c r="C77"/>
  <c r="D77"/>
  <c r="A77"/>
  <c r="G76"/>
  <c r="B76"/>
  <c r="C76"/>
  <c r="D76"/>
  <c r="A76"/>
  <c r="G75"/>
  <c r="BG75" s="1"/>
  <c r="B75"/>
  <c r="C75"/>
  <c r="D75"/>
  <c r="A75" s="1"/>
  <c r="G74"/>
  <c r="BG74" s="1"/>
  <c r="B74"/>
  <c r="C74"/>
  <c r="D74"/>
  <c r="A74"/>
  <c r="G73"/>
  <c r="B73"/>
  <c r="C73"/>
  <c r="D73"/>
  <c r="A73"/>
  <c r="G72"/>
  <c r="B72"/>
  <c r="E72" s="1"/>
  <c r="C72"/>
  <c r="D72"/>
  <c r="A72" s="1"/>
  <c r="G71"/>
  <c r="BG71" s="1"/>
  <c r="B71"/>
  <c r="C71"/>
  <c r="D71"/>
  <c r="G70"/>
  <c r="BI70" s="1"/>
  <c r="B70"/>
  <c r="C70"/>
  <c r="D70"/>
  <c r="A70" s="1"/>
  <c r="G69"/>
  <c r="BI69" s="1"/>
  <c r="B69"/>
  <c r="C69"/>
  <c r="E69"/>
  <c r="D69"/>
  <c r="A69" s="1"/>
  <c r="G68"/>
  <c r="BU68" s="1"/>
  <c r="B68"/>
  <c r="C68"/>
  <c r="E68"/>
  <c r="D68"/>
  <c r="A68" s="1"/>
  <c r="G67"/>
  <c r="BU67" s="1"/>
  <c r="B67"/>
  <c r="C67"/>
  <c r="D67"/>
  <c r="A67"/>
  <c r="E67"/>
  <c r="G66"/>
  <c r="BI66" s="1"/>
  <c r="B66"/>
  <c r="E66"/>
  <c r="C66"/>
  <c r="D66"/>
  <c r="A66"/>
  <c r="G65"/>
  <c r="BU65" s="1"/>
  <c r="B65"/>
  <c r="C65"/>
  <c r="D65"/>
  <c r="A65" s="1"/>
  <c r="E65"/>
  <c r="U7" i="15" s="1"/>
  <c r="V7" s="1"/>
  <c r="G64" i="4"/>
  <c r="BG64" s="1"/>
  <c r="B64"/>
  <c r="E64"/>
  <c r="C64"/>
  <c r="D64"/>
  <c r="A64" s="1"/>
  <c r="G63"/>
  <c r="BU63" s="1"/>
  <c r="B63"/>
  <c r="C63"/>
  <c r="D63"/>
  <c r="E63" s="1"/>
  <c r="A63"/>
  <c r="G62"/>
  <c r="BG62" s="1"/>
  <c r="B62"/>
  <c r="E62" s="1"/>
  <c r="C62"/>
  <c r="D62"/>
  <c r="A62"/>
  <c r="G61"/>
  <c r="BU61" s="1"/>
  <c r="B61"/>
  <c r="C61"/>
  <c r="E61" s="1"/>
  <c r="D61"/>
  <c r="A61" s="1"/>
  <c r="G60"/>
  <c r="BG60" s="1"/>
  <c r="B60"/>
  <c r="C60"/>
  <c r="D60"/>
  <c r="A60" s="1"/>
  <c r="G59"/>
  <c r="BU59" s="1"/>
  <c r="B59"/>
  <c r="C59"/>
  <c r="D59"/>
  <c r="B55"/>
  <c r="BI55" s="1"/>
  <c r="F55"/>
  <c r="G53"/>
  <c r="BI53" s="1"/>
  <c r="B53"/>
  <c r="E53" s="1"/>
  <c r="C53"/>
  <c r="D53"/>
  <c r="A53"/>
  <c r="G52"/>
  <c r="BU52" s="1"/>
  <c r="B52"/>
  <c r="C52"/>
  <c r="D52"/>
  <c r="A52"/>
  <c r="G51"/>
  <c r="BU51" s="1"/>
  <c r="B51"/>
  <c r="C51"/>
  <c r="E51" s="1"/>
  <c r="D51"/>
  <c r="A51"/>
  <c r="G50"/>
  <c r="BU50" s="1"/>
  <c r="B50"/>
  <c r="C50"/>
  <c r="D50"/>
  <c r="A50" s="1"/>
  <c r="G49"/>
  <c r="BI49" s="1"/>
  <c r="B49"/>
  <c r="E49" s="1"/>
  <c r="C49"/>
  <c r="D49"/>
  <c r="A49"/>
  <c r="G48"/>
  <c r="BI48" s="1"/>
  <c r="B48"/>
  <c r="C48"/>
  <c r="D48"/>
  <c r="A48"/>
  <c r="G47"/>
  <c r="BU47" s="1"/>
  <c r="B47"/>
  <c r="C47"/>
  <c r="E47" s="1"/>
  <c r="D47"/>
  <c r="A47"/>
  <c r="G46"/>
  <c r="BI46" s="1"/>
  <c r="B46"/>
  <c r="C46"/>
  <c r="D46"/>
  <c r="A46"/>
  <c r="G45"/>
  <c r="BI45" s="1"/>
  <c r="B45"/>
  <c r="C45"/>
  <c r="D45"/>
  <c r="A45" s="1"/>
  <c r="G44"/>
  <c r="BG44" s="1"/>
  <c r="B44"/>
  <c r="C44"/>
  <c r="D44"/>
  <c r="A44" s="1"/>
  <c r="G43"/>
  <c r="BG43" s="1"/>
  <c r="B43"/>
  <c r="C43"/>
  <c r="E43" s="1"/>
  <c r="D43"/>
  <c r="A43"/>
  <c r="G42"/>
  <c r="BG42" s="1"/>
  <c r="B42"/>
  <c r="C42"/>
  <c r="D42"/>
  <c r="A42"/>
  <c r="G41"/>
  <c r="BI41" s="1"/>
  <c r="B41"/>
  <c r="C41"/>
  <c r="D41"/>
  <c r="A41" s="1"/>
  <c r="G40"/>
  <c r="BI40" s="1"/>
  <c r="B40"/>
  <c r="C40"/>
  <c r="D40"/>
  <c r="A40"/>
  <c r="G39"/>
  <c r="BU39" s="1"/>
  <c r="B39"/>
  <c r="C39"/>
  <c r="D39"/>
  <c r="A39" s="1"/>
  <c r="E39"/>
  <c r="G38"/>
  <c r="BU38" s="1"/>
  <c r="B38"/>
  <c r="C38"/>
  <c r="D38"/>
  <c r="A38"/>
  <c r="G37"/>
  <c r="BI37" s="1"/>
  <c r="B37"/>
  <c r="C37"/>
  <c r="E37"/>
  <c r="D37"/>
  <c r="A37" s="1"/>
  <c r="G36"/>
  <c r="BI36" s="1"/>
  <c r="B36"/>
  <c r="C36"/>
  <c r="D36"/>
  <c r="A36" s="1"/>
  <c r="G35"/>
  <c r="BG35" s="1"/>
  <c r="B35"/>
  <c r="E35" s="1"/>
  <c r="C35"/>
  <c r="D35"/>
  <c r="A35" s="1"/>
  <c r="G34"/>
  <c r="BI34" s="1"/>
  <c r="B34"/>
  <c r="C34"/>
  <c r="D34"/>
  <c r="A34"/>
  <c r="G33"/>
  <c r="BU33" s="1"/>
  <c r="B33"/>
  <c r="C33"/>
  <c r="E33" s="1"/>
  <c r="D33"/>
  <c r="A33" s="1"/>
  <c r="G32"/>
  <c r="BG32" s="1"/>
  <c r="B32"/>
  <c r="C32"/>
  <c r="D32"/>
  <c r="A32" s="1"/>
  <c r="BX28"/>
  <c r="B28"/>
  <c r="BI28" s="1"/>
  <c r="BL28"/>
  <c r="AM28"/>
  <c r="B20" i="5"/>
  <c r="B22"/>
  <c r="B5"/>
  <c r="B7"/>
  <c r="B14"/>
  <c r="B12"/>
  <c r="B9"/>
  <c r="B11"/>
  <c r="B24"/>
  <c r="B6"/>
  <c r="B10"/>
  <c r="B21"/>
  <c r="B23"/>
  <c r="B25"/>
  <c r="B13"/>
  <c r="B15"/>
  <c r="B17"/>
  <c r="B8"/>
  <c r="E6" i="15"/>
  <c r="F6" s="1"/>
  <c r="AO6"/>
  <c r="AP6" s="1"/>
  <c r="AC70"/>
  <c r="AD70" s="1"/>
  <c r="AC38"/>
  <c r="AD38" s="1"/>
  <c r="AC24"/>
  <c r="AD24" s="1"/>
  <c r="AC6"/>
  <c r="AD6" s="1"/>
  <c r="Q87"/>
  <c r="R87" s="1"/>
  <c r="Q88"/>
  <c r="R88" s="1"/>
  <c r="Q70"/>
  <c r="R70" s="1"/>
  <c r="Q55"/>
  <c r="R55" s="1"/>
  <c r="Q56"/>
  <c r="R56" s="1"/>
  <c r="Q38"/>
  <c r="R38" s="1"/>
  <c r="Q23"/>
  <c r="R23" s="1"/>
  <c r="E55"/>
  <c r="F55" s="1"/>
  <c r="E56"/>
  <c r="F56" s="1"/>
  <c r="E87"/>
  <c r="F87" s="1"/>
  <c r="E88"/>
  <c r="F88" s="1"/>
  <c r="E38"/>
  <c r="F38" s="1"/>
  <c r="C5" i="14"/>
  <c r="N5"/>
  <c r="M5"/>
  <c r="L5"/>
  <c r="K5"/>
  <c r="J5"/>
  <c r="I5"/>
  <c r="H5"/>
  <c r="G5"/>
  <c r="F5"/>
  <c r="E5"/>
  <c r="D5"/>
  <c r="S14"/>
  <c r="R14"/>
  <c r="Q14"/>
  <c r="P14"/>
  <c r="S10"/>
  <c r="R10"/>
  <c r="Q10"/>
  <c r="P10"/>
  <c r="S6"/>
  <c r="R6"/>
  <c r="Q6"/>
  <c r="P6"/>
  <c r="B2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7"/>
  <c r="B6"/>
  <c r="C32"/>
  <c r="D32"/>
  <c r="E32"/>
  <c r="F32"/>
  <c r="G32"/>
  <c r="H32"/>
  <c r="I32"/>
  <c r="J32"/>
  <c r="K32"/>
  <c r="L32"/>
  <c r="M32"/>
  <c r="N32"/>
  <c r="B32"/>
  <c r="Z8" i="15"/>
  <c r="Z7"/>
  <c r="Z6"/>
  <c r="AL56"/>
  <c r="AL55"/>
  <c r="AL54"/>
  <c r="AL40"/>
  <c r="AL39"/>
  <c r="AL38"/>
  <c r="AL24"/>
  <c r="AL23"/>
  <c r="AL22"/>
  <c r="AL8"/>
  <c r="AL7"/>
  <c r="AL6"/>
  <c r="N8"/>
  <c r="N7"/>
  <c r="N6"/>
  <c r="N24"/>
  <c r="N23"/>
  <c r="N22"/>
  <c r="Z24"/>
  <c r="Z23"/>
  <c r="Z22"/>
  <c r="Z40"/>
  <c r="Z39"/>
  <c r="Z38"/>
  <c r="N40"/>
  <c r="N39"/>
  <c r="N38"/>
  <c r="N56"/>
  <c r="N55"/>
  <c r="N54"/>
  <c r="Z56"/>
  <c r="Z55"/>
  <c r="Z54"/>
  <c r="Z72"/>
  <c r="Z71"/>
  <c r="Z70"/>
  <c r="Z88"/>
  <c r="Z87"/>
  <c r="Z86"/>
  <c r="N72"/>
  <c r="N71"/>
  <c r="N70"/>
  <c r="N88"/>
  <c r="N87"/>
  <c r="N86"/>
  <c r="B88"/>
  <c r="B87"/>
  <c r="B86"/>
  <c r="B72"/>
  <c r="B71"/>
  <c r="B70"/>
  <c r="B56"/>
  <c r="B55"/>
  <c r="B54"/>
  <c r="B40"/>
  <c r="B39"/>
  <c r="B38"/>
  <c r="B24"/>
  <c r="B23"/>
  <c r="B22"/>
  <c r="B8"/>
  <c r="N4"/>
  <c r="Z84"/>
  <c r="N84"/>
  <c r="Z68"/>
  <c r="N68"/>
  <c r="AL52"/>
  <c r="Z52"/>
  <c r="N52"/>
  <c r="AL36"/>
  <c r="Z36"/>
  <c r="N36"/>
  <c r="AL20"/>
  <c r="Z20"/>
  <c r="N20"/>
  <c r="AL4"/>
  <c r="Z4"/>
  <c r="B4"/>
  <c r="B6"/>
  <c r="B84"/>
  <c r="B68"/>
  <c r="B52"/>
  <c r="B36"/>
  <c r="B20"/>
  <c r="B7"/>
  <c r="C35" i="10"/>
  <c r="C40"/>
  <c r="E40"/>
  <c r="D40"/>
  <c r="E35"/>
  <c r="D35"/>
  <c r="B10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F315" i="4"/>
  <c r="BI332"/>
  <c r="BG332"/>
  <c r="BU332"/>
  <c r="BG341"/>
  <c r="BI341"/>
  <c r="BU341"/>
  <c r="BG32" i="7"/>
  <c r="BI32"/>
  <c r="BU32"/>
  <c r="BG92"/>
  <c r="BI92"/>
  <c r="BU92"/>
  <c r="BI107"/>
  <c r="BU107"/>
  <c r="BU152"/>
  <c r="BG152"/>
  <c r="BI152"/>
  <c r="BI159"/>
  <c r="BU159"/>
  <c r="BU237"/>
  <c r="BG237"/>
  <c r="BG251"/>
  <c r="BI251"/>
  <c r="BU251"/>
  <c r="F260"/>
  <c r="BG290"/>
  <c r="BI290"/>
  <c r="BU290"/>
  <c r="F307"/>
  <c r="BI43" i="4"/>
  <c r="BU43"/>
  <c r="BG72"/>
  <c r="BI72"/>
  <c r="BU72"/>
  <c r="BI163"/>
  <c r="BU163"/>
  <c r="AF163"/>
  <c r="F174"/>
  <c r="F262"/>
  <c r="F307"/>
  <c r="BI340"/>
  <c r="BG340"/>
  <c r="BU340"/>
  <c r="BG40" i="7"/>
  <c r="BI40"/>
  <c r="BU40"/>
  <c r="BI51"/>
  <c r="BI91"/>
  <c r="BG91"/>
  <c r="BU91"/>
  <c r="BI123"/>
  <c r="BG143"/>
  <c r="BI143"/>
  <c r="BU143"/>
  <c r="F153"/>
  <c r="BG197"/>
  <c r="BU197"/>
  <c r="BG201"/>
  <c r="BU201"/>
  <c r="BG205"/>
  <c r="BU205"/>
  <c r="BG209"/>
  <c r="BU209"/>
  <c r="BG213"/>
  <c r="BU213"/>
  <c r="BU231"/>
  <c r="BG231"/>
  <c r="BU239"/>
  <c r="BG239"/>
  <c r="BG249"/>
  <c r="BU249"/>
  <c r="BI282"/>
  <c r="BG282"/>
  <c r="BU282"/>
  <c r="BU288"/>
  <c r="BG288"/>
  <c r="BI288"/>
  <c r="BI136" i="4"/>
  <c r="BU136"/>
  <c r="AF136"/>
  <c r="BI39"/>
  <c r="F68"/>
  <c r="U55" i="15"/>
  <c r="V55" s="1"/>
  <c r="F150" i="4"/>
  <c r="F154"/>
  <c r="F157"/>
  <c r="F158"/>
  <c r="F222"/>
  <c r="F223"/>
  <c r="BI348"/>
  <c r="BG348"/>
  <c r="BU348"/>
  <c r="BG39" i="7"/>
  <c r="BI50"/>
  <c r="BI119"/>
  <c r="BI134"/>
  <c r="BG134"/>
  <c r="BU134"/>
  <c r="BU150"/>
  <c r="BG150"/>
  <c r="BI150"/>
  <c r="BG157"/>
  <c r="BI157"/>
  <c r="BU157"/>
  <c r="BU233"/>
  <c r="BG233"/>
  <c r="BU319"/>
  <c r="BG319"/>
  <c r="BI319"/>
  <c r="BI44" i="4"/>
  <c r="BU44"/>
  <c r="BG80"/>
  <c r="BI80"/>
  <c r="BU80"/>
  <c r="F230"/>
  <c r="BG333"/>
  <c r="BI333"/>
  <c r="BU333"/>
  <c r="F340"/>
  <c r="BG96" i="7"/>
  <c r="BI96"/>
  <c r="BU96"/>
  <c r="BG118"/>
  <c r="BU141"/>
  <c r="BG195"/>
  <c r="BU195"/>
  <c r="BG199"/>
  <c r="BU199"/>
  <c r="BG203"/>
  <c r="BU203"/>
  <c r="BG207"/>
  <c r="BU207"/>
  <c r="BG211"/>
  <c r="BU211"/>
  <c r="BG215"/>
  <c r="BU215"/>
  <c r="BU235"/>
  <c r="BG235"/>
  <c r="BU241"/>
  <c r="BG241"/>
  <c r="BG253"/>
  <c r="BI253"/>
  <c r="BU253"/>
  <c r="BG284"/>
  <c r="BI284"/>
  <c r="BU284"/>
  <c r="BU338"/>
  <c r="BI338"/>
  <c r="BG338"/>
  <c r="U71" i="15"/>
  <c r="V71" s="1"/>
  <c r="BU42" i="4"/>
  <c r="BU43" i="6"/>
  <c r="BG43"/>
  <c r="BI43"/>
  <c r="BI60"/>
  <c r="BG60"/>
  <c r="AG40" i="15"/>
  <c r="AH40" s="1"/>
  <c r="BI76" i="4"/>
  <c r="BG330"/>
  <c r="BI331"/>
  <c r="BG338"/>
  <c r="BI339"/>
  <c r="BI347"/>
  <c r="BG37" i="7"/>
  <c r="BI38"/>
  <c r="BG46"/>
  <c r="BG48"/>
  <c r="BI86"/>
  <c r="BG87"/>
  <c r="BG89"/>
  <c r="BG101"/>
  <c r="BI102"/>
  <c r="BG103"/>
  <c r="BG105"/>
  <c r="BI106"/>
  <c r="BI113"/>
  <c r="BG114"/>
  <c r="BG116"/>
  <c r="BG128"/>
  <c r="BI129"/>
  <c r="BG130"/>
  <c r="BG132"/>
  <c r="BI133"/>
  <c r="BI140"/>
  <c r="BI145"/>
  <c r="BI147"/>
  <c r="BG154"/>
  <c r="BG156"/>
  <c r="BI161"/>
  <c r="BG265"/>
  <c r="BI267"/>
  <c r="BG294"/>
  <c r="BG296"/>
  <c r="BG309"/>
  <c r="BI325"/>
  <c r="BU325"/>
  <c r="AF325"/>
  <c r="BU332"/>
  <c r="BI332"/>
  <c r="BU346"/>
  <c r="BG346"/>
  <c r="BI346"/>
  <c r="BU37" i="6"/>
  <c r="BG37"/>
  <c r="BI37"/>
  <c r="BU53"/>
  <c r="BG53"/>
  <c r="BI53"/>
  <c r="AF217" i="4"/>
  <c r="BU330" i="7"/>
  <c r="BI330"/>
  <c r="BU340"/>
  <c r="BI340"/>
  <c r="BI28" i="6"/>
  <c r="BU28"/>
  <c r="AC28"/>
  <c r="BI240" i="7"/>
  <c r="BI242"/>
  <c r="BI250"/>
  <c r="BI252"/>
  <c r="BU276"/>
  <c r="BU278"/>
  <c r="BU298"/>
  <c r="BG173" i="6"/>
  <c r="BG183"/>
  <c r="BG196"/>
  <c r="BG202"/>
  <c r="BI209"/>
  <c r="BG212"/>
  <c r="BU213"/>
  <c r="BI215"/>
  <c r="BI224"/>
  <c r="BI230"/>
  <c r="BG241"/>
  <c r="BI242"/>
  <c r="BG252"/>
  <c r="BI253"/>
  <c r="BI257"/>
  <c r="BG264"/>
  <c r="BI265"/>
  <c r="BG279"/>
  <c r="BI280"/>
  <c r="BG287"/>
  <c r="BI288"/>
  <c r="BG295"/>
  <c r="BI296"/>
  <c r="BG302"/>
  <c r="BI303"/>
  <c r="BG310"/>
  <c r="BI311"/>
  <c r="BG318"/>
  <c r="BI319"/>
  <c r="BI321"/>
  <c r="BI323"/>
  <c r="BG32" i="8"/>
  <c r="BI33"/>
  <c r="BG40"/>
  <c r="BI41"/>
  <c r="BG48"/>
  <c r="BI49"/>
  <c r="AC82"/>
  <c r="BI86"/>
  <c r="BU88"/>
  <c r="BI91"/>
  <c r="BI97"/>
  <c r="BU101"/>
  <c r="BI103"/>
  <c r="BI116"/>
  <c r="BI130"/>
  <c r="BI145"/>
  <c r="BU151"/>
  <c r="BI153"/>
  <c r="BU159"/>
  <c r="BI161"/>
  <c r="BI168"/>
  <c r="BU174"/>
  <c r="BI176"/>
  <c r="BU182"/>
  <c r="BI184"/>
  <c r="BU197"/>
  <c r="BI199"/>
  <c r="BU205"/>
  <c r="BI207"/>
  <c r="BU213"/>
  <c r="BI215"/>
  <c r="BI222"/>
  <c r="BU228"/>
  <c r="BI230"/>
  <c r="BU236"/>
  <c r="BI238"/>
  <c r="BU251"/>
  <c r="BI253"/>
  <c r="BU259"/>
  <c r="BG262"/>
  <c r="BI263"/>
  <c r="BU264"/>
  <c r="BU265"/>
  <c r="BG277"/>
  <c r="BI278"/>
  <c r="BU279"/>
  <c r="BU280"/>
  <c r="BG285"/>
  <c r="BI286"/>
  <c r="BU287"/>
  <c r="BU288"/>
  <c r="BG293"/>
  <c r="BI294"/>
  <c r="BU295"/>
  <c r="BU296"/>
  <c r="BU302"/>
  <c r="BU303"/>
  <c r="BG308"/>
  <c r="BI309"/>
  <c r="BU310"/>
  <c r="BU311"/>
  <c r="BG316"/>
  <c r="BI317"/>
  <c r="BU318"/>
  <c r="BU319"/>
  <c r="BG323"/>
  <c r="BI332"/>
  <c r="BI340"/>
  <c r="BI348"/>
  <c r="BG334" i="7"/>
  <c r="BG344"/>
  <c r="BG350"/>
  <c r="BG41" i="6"/>
  <c r="BG47"/>
  <c r="BG59"/>
  <c r="BU63"/>
  <c r="BG67"/>
  <c r="BG68"/>
  <c r="BU71"/>
  <c r="BG75"/>
  <c r="BG76"/>
  <c r="BU79"/>
  <c r="BI88"/>
  <c r="BG92"/>
  <c r="BI94"/>
  <c r="BG98"/>
  <c r="BI104"/>
  <c r="BI117"/>
  <c r="BG121"/>
  <c r="BI123"/>
  <c r="BG127"/>
  <c r="BI133"/>
  <c r="BG140"/>
  <c r="BI146"/>
  <c r="BG150"/>
  <c r="BI152"/>
  <c r="BG156"/>
  <c r="BG169"/>
  <c r="BI175"/>
  <c r="BG179"/>
  <c r="BI181"/>
  <c r="BG185"/>
  <c r="BI190"/>
  <c r="BI194"/>
  <c r="BG198"/>
  <c r="BU204"/>
  <c r="BU207"/>
  <c r="BG209"/>
  <c r="BG215"/>
  <c r="BU222"/>
  <c r="BG224"/>
  <c r="BG229"/>
  <c r="BG230"/>
  <c r="BG231"/>
  <c r="BU233"/>
  <c r="BU234"/>
  <c r="BU238"/>
  <c r="BG242"/>
  <c r="F244"/>
  <c r="BU249"/>
  <c r="BG253"/>
  <c r="BG254"/>
  <c r="BG256"/>
  <c r="BG257"/>
  <c r="BG258"/>
  <c r="BU260"/>
  <c r="BU261"/>
  <c r="BG265"/>
  <c r="BG266"/>
  <c r="BU268"/>
  <c r="BU269"/>
  <c r="BU275"/>
  <c r="BU276"/>
  <c r="BG280"/>
  <c r="BG281"/>
  <c r="BU283"/>
  <c r="BU284"/>
  <c r="BG288"/>
  <c r="BG289"/>
  <c r="BU291"/>
  <c r="BU292"/>
  <c r="BG296"/>
  <c r="F298"/>
  <c r="BG303"/>
  <c r="BG304"/>
  <c r="BU306"/>
  <c r="BU307"/>
  <c r="BG311"/>
  <c r="BG312"/>
  <c r="BU314"/>
  <c r="BU315"/>
  <c r="BG319"/>
  <c r="BG320"/>
  <c r="BG321"/>
  <c r="BG322"/>
  <c r="BG323"/>
  <c r="BI325"/>
  <c r="BI342"/>
  <c r="BI350"/>
  <c r="BG33" i="8"/>
  <c r="BG34"/>
  <c r="BU36"/>
  <c r="BU37"/>
  <c r="BG41"/>
  <c r="BG42"/>
  <c r="BU44"/>
  <c r="BU45"/>
  <c r="BG49"/>
  <c r="BG50"/>
  <c r="BU52"/>
  <c r="BU53"/>
  <c r="BI60"/>
  <c r="BI68"/>
  <c r="BI76"/>
  <c r="BG86"/>
  <c r="BG87"/>
  <c r="BU89"/>
  <c r="BG91"/>
  <c r="BG97"/>
  <c r="BG103"/>
  <c r="AC109"/>
  <c r="BU114"/>
  <c r="BG116"/>
  <c r="BU120"/>
  <c r="BU126"/>
  <c r="BG130"/>
  <c r="BU134"/>
  <c r="BU141"/>
  <c r="BG145"/>
  <c r="BG153"/>
  <c r="BG161"/>
  <c r="BU163"/>
  <c r="BG168"/>
  <c r="BG176"/>
  <c r="BG184"/>
  <c r="BG199"/>
  <c r="BG207"/>
  <c r="BG215"/>
  <c r="BU217"/>
  <c r="BG222"/>
  <c r="BG230"/>
  <c r="BG238"/>
  <c r="BG253"/>
  <c r="BG264"/>
  <c r="BG279"/>
  <c r="BI280"/>
  <c r="BU281"/>
  <c r="BG287"/>
  <c r="BI288"/>
  <c r="BU289"/>
  <c r="BG295"/>
  <c r="BI296"/>
  <c r="BG302"/>
  <c r="BI303"/>
  <c r="BG310"/>
  <c r="BI311"/>
  <c r="BU312"/>
  <c r="BG318"/>
  <c r="BI319"/>
  <c r="BU320"/>
  <c r="BI330"/>
  <c r="BI338"/>
  <c r="BI346"/>
  <c r="BI63" i="6"/>
  <c r="BI71"/>
  <c r="BI79"/>
  <c r="BG88"/>
  <c r="BG94"/>
  <c r="BG104"/>
  <c r="BI109"/>
  <c r="BG117"/>
  <c r="BG123"/>
  <c r="BG133"/>
  <c r="BG146"/>
  <c r="BG152"/>
  <c r="BI348" i="7"/>
  <c r="BI35" i="6"/>
  <c r="BI45"/>
  <c r="BI51"/>
  <c r="BG64"/>
  <c r="BG72"/>
  <c r="BG80"/>
  <c r="BI86"/>
  <c r="BI96"/>
  <c r="BI102"/>
  <c r="BI115"/>
  <c r="BI125"/>
  <c r="BI131"/>
  <c r="BI144"/>
  <c r="BI154"/>
  <c r="BI160"/>
  <c r="BI167"/>
  <c r="BI173"/>
  <c r="BI183"/>
  <c r="BI196"/>
  <c r="BI202"/>
  <c r="BU212"/>
  <c r="BG223"/>
  <c r="BU241"/>
  <c r="BU252"/>
  <c r="BU264"/>
  <c r="BU279"/>
  <c r="BU287"/>
  <c r="BU295"/>
  <c r="BU302"/>
  <c r="BU310"/>
  <c r="BU318"/>
  <c r="AF325"/>
  <c r="BI346"/>
  <c r="BU32" i="8"/>
  <c r="BU40"/>
  <c r="BU48"/>
  <c r="BI64"/>
  <c r="BI72"/>
  <c r="BI80"/>
  <c r="BU82"/>
  <c r="BG90"/>
  <c r="BU136"/>
  <c r="BU190"/>
  <c r="BU244"/>
  <c r="F39" i="4"/>
  <c r="F93"/>
  <c r="U24" i="15"/>
  <c r="V24" s="1"/>
  <c r="AG88"/>
  <c r="AH88" s="1"/>
  <c r="F130" i="4"/>
  <c r="I22" i="15"/>
  <c r="J22" s="1"/>
  <c r="F33" i="4"/>
  <c r="F43"/>
  <c r="U86" i="15"/>
  <c r="V86" s="1"/>
  <c r="AG86"/>
  <c r="AH86" s="1"/>
  <c r="F49" i="4"/>
  <c r="F61"/>
  <c r="I39" i="15"/>
  <c r="J39" s="1"/>
  <c r="F63" i="4"/>
  <c r="I71" i="15"/>
  <c r="J71" s="1"/>
  <c r="F67" i="4"/>
  <c r="U39" i="15"/>
  <c r="V39" s="1"/>
  <c r="F89" i="4"/>
  <c r="I56" i="15"/>
  <c r="J56" s="1"/>
  <c r="F147" i="4"/>
  <c r="I86" i="15"/>
  <c r="J86" s="1"/>
  <c r="F37" i="4"/>
  <c r="AG54" i="15"/>
  <c r="AH54" s="1"/>
  <c r="F47" i="4"/>
  <c r="F53"/>
  <c r="F101"/>
  <c r="AG56" i="15"/>
  <c r="AH56" s="1"/>
  <c r="F116" i="4"/>
  <c r="F122"/>
  <c r="F132"/>
  <c r="I54" i="15"/>
  <c r="J54" s="1"/>
  <c r="AS22"/>
  <c r="AT22" s="1"/>
  <c r="F51" i="4"/>
  <c r="I55" i="15"/>
  <c r="J55" s="1"/>
  <c r="F64" i="4"/>
  <c r="I87" i="15"/>
  <c r="J87" s="1"/>
  <c r="U23"/>
  <c r="V23" s="1"/>
  <c r="F97" i="4"/>
  <c r="U88" i="15"/>
  <c r="V88" s="1"/>
  <c r="F128" i="4"/>
  <c r="BU87"/>
  <c r="BG87"/>
  <c r="BI87"/>
  <c r="BU91"/>
  <c r="BG91"/>
  <c r="BI91"/>
  <c r="BU95"/>
  <c r="BG95"/>
  <c r="BI95"/>
  <c r="BG99"/>
  <c r="BI99"/>
  <c r="BU103"/>
  <c r="BG103"/>
  <c r="BI103"/>
  <c r="BU107"/>
  <c r="BG107"/>
  <c r="BU116"/>
  <c r="BG116"/>
  <c r="BI116"/>
  <c r="BG120"/>
  <c r="BI120"/>
  <c r="BU124"/>
  <c r="BG124"/>
  <c r="BI124"/>
  <c r="BU128"/>
  <c r="BG128"/>
  <c r="BU132"/>
  <c r="BG132"/>
  <c r="BI132"/>
  <c r="BG141"/>
  <c r="BI141"/>
  <c r="BU145"/>
  <c r="BG145"/>
  <c r="BI145"/>
  <c r="BG151"/>
  <c r="BU155"/>
  <c r="BG155"/>
  <c r="BI155"/>
  <c r="BG156"/>
  <c r="BI156"/>
  <c r="BU156"/>
  <c r="BU159"/>
  <c r="BG159"/>
  <c r="BG160"/>
  <c r="BG168"/>
  <c r="BI168"/>
  <c r="BU172"/>
  <c r="BG172"/>
  <c r="BG173"/>
  <c r="BI173"/>
  <c r="BU173"/>
  <c r="BU176"/>
  <c r="BG176"/>
  <c r="BI176"/>
  <c r="BG177"/>
  <c r="BI177"/>
  <c r="BU177"/>
  <c r="BU185"/>
  <c r="BG185"/>
  <c r="BI185"/>
  <c r="BG226"/>
  <c r="BU226"/>
  <c r="BI226"/>
  <c r="E34"/>
  <c r="E38"/>
  <c r="E42"/>
  <c r="E46"/>
  <c r="E50"/>
  <c r="E70"/>
  <c r="BI79"/>
  <c r="BU79"/>
  <c r="BI86"/>
  <c r="BU86"/>
  <c r="BG90"/>
  <c r="BU90"/>
  <c r="BG94"/>
  <c r="BG98"/>
  <c r="BI98"/>
  <c r="BU98"/>
  <c r="BG102"/>
  <c r="BI102"/>
  <c r="BU102"/>
  <c r="BG106"/>
  <c r="BU106"/>
  <c r="BG115"/>
  <c r="BI115"/>
  <c r="BU115"/>
  <c r="BG119"/>
  <c r="BI119"/>
  <c r="BU119"/>
  <c r="BG123"/>
  <c r="BI123"/>
  <c r="BU123"/>
  <c r="BG127"/>
  <c r="BU127"/>
  <c r="BG131"/>
  <c r="BI131"/>
  <c r="BU131"/>
  <c r="BG140"/>
  <c r="BI140"/>
  <c r="BU140"/>
  <c r="BG144"/>
  <c r="BI144"/>
  <c r="BU144"/>
  <c r="BG148"/>
  <c r="BI148"/>
  <c r="BU148"/>
  <c r="BU183"/>
  <c r="BG183"/>
  <c r="BI183"/>
  <c r="BG224"/>
  <c r="BU224"/>
  <c r="BI224"/>
  <c r="BU37"/>
  <c r="BU41"/>
  <c r="BU45"/>
  <c r="BU53"/>
  <c r="BI59"/>
  <c r="BU62"/>
  <c r="BI63"/>
  <c r="BI65"/>
  <c r="BU66"/>
  <c r="E77"/>
  <c r="E80"/>
  <c r="E185"/>
  <c r="AS11" i="15" s="1"/>
  <c r="AT11" s="1"/>
  <c r="E226" i="4"/>
  <c r="I93" i="15" s="1"/>
  <c r="J93" s="1"/>
  <c r="BI75" i="4"/>
  <c r="BU75"/>
  <c r="BG89"/>
  <c r="BG97"/>
  <c r="BI97"/>
  <c r="BU105"/>
  <c r="BG105"/>
  <c r="BI105"/>
  <c r="BG114"/>
  <c r="BU118"/>
  <c r="BG118"/>
  <c r="BI118"/>
  <c r="BU126"/>
  <c r="BG126"/>
  <c r="BI126"/>
  <c r="BI130"/>
  <c r="BU134"/>
  <c r="BG134"/>
  <c r="BI134"/>
  <c r="BU143"/>
  <c r="BG150"/>
  <c r="BI150"/>
  <c r="BU150"/>
  <c r="BU153"/>
  <c r="BG153"/>
  <c r="BI153"/>
  <c r="BG154"/>
  <c r="BU154"/>
  <c r="BU157"/>
  <c r="BG157"/>
  <c r="BI157"/>
  <c r="BG158"/>
  <c r="BI158"/>
  <c r="BU158"/>
  <c r="BU161"/>
  <c r="BG161"/>
  <c r="BI161"/>
  <c r="BG167"/>
  <c r="BI167"/>
  <c r="BU167"/>
  <c r="BU170"/>
  <c r="BG170"/>
  <c r="BI170"/>
  <c r="BG171"/>
  <c r="BI171"/>
  <c r="BU171"/>
  <c r="BU174"/>
  <c r="BG174"/>
  <c r="BI174"/>
  <c r="BU181"/>
  <c r="BG181"/>
  <c r="BI181"/>
  <c r="BG222"/>
  <c r="BU222"/>
  <c r="BG230"/>
  <c r="BU230"/>
  <c r="BI230"/>
  <c r="E32"/>
  <c r="BG33"/>
  <c r="E36"/>
  <c r="BG37"/>
  <c r="E40"/>
  <c r="BG41"/>
  <c r="E44"/>
  <c r="BG45"/>
  <c r="E48"/>
  <c r="BG49"/>
  <c r="E52"/>
  <c r="BG53"/>
  <c r="BG63"/>
  <c r="BI64"/>
  <c r="E73"/>
  <c r="E76"/>
  <c r="E78"/>
  <c r="BG79"/>
  <c r="E86"/>
  <c r="E90"/>
  <c r="E94"/>
  <c r="E98"/>
  <c r="E102"/>
  <c r="E106"/>
  <c r="E115"/>
  <c r="I41" i="15" s="1"/>
  <c r="J41" s="1"/>
  <c r="E119" i="4"/>
  <c r="U9" i="15" s="1"/>
  <c r="V9" s="1"/>
  <c r="E123" i="4"/>
  <c r="U73" i="15" s="1"/>
  <c r="V73" s="1"/>
  <c r="E127" i="4"/>
  <c r="AG41" i="15" s="1"/>
  <c r="AH41" s="1"/>
  <c r="E131" i="4"/>
  <c r="AS9" i="15" s="1"/>
  <c r="AT9" s="1"/>
  <c r="E140" i="4"/>
  <c r="I10" i="15" s="1"/>
  <c r="J10" s="1"/>
  <c r="E144" i="4"/>
  <c r="I74" i="15" s="1"/>
  <c r="J74" s="1"/>
  <c r="E148" i="4"/>
  <c r="U42" i="15" s="1"/>
  <c r="V42" s="1"/>
  <c r="E183" i="4"/>
  <c r="AG75" i="15" s="1"/>
  <c r="AH75" s="1"/>
  <c r="E224" i="4"/>
  <c r="I61" i="15" s="1"/>
  <c r="J61" s="1"/>
  <c r="BU28" i="4"/>
  <c r="AC28"/>
  <c r="BI71"/>
  <c r="BU71"/>
  <c r="BG88"/>
  <c r="BI88"/>
  <c r="BU88"/>
  <c r="BG92"/>
  <c r="BI92"/>
  <c r="BG96"/>
  <c r="BI96"/>
  <c r="BU96"/>
  <c r="BI100"/>
  <c r="BG104"/>
  <c r="BI104"/>
  <c r="BU104"/>
  <c r="BG117"/>
  <c r="BI117"/>
  <c r="BU117"/>
  <c r="BG125"/>
  <c r="BI125"/>
  <c r="BU125"/>
  <c r="BI129"/>
  <c r="BG133"/>
  <c r="BI133"/>
  <c r="BU133"/>
  <c r="BG146"/>
  <c r="BI146"/>
  <c r="BU146"/>
  <c r="BU149"/>
  <c r="BG149"/>
  <c r="BI149"/>
  <c r="BU179"/>
  <c r="BG179"/>
  <c r="BI179"/>
  <c r="BU187"/>
  <c r="BG187"/>
  <c r="BI187"/>
  <c r="BG228"/>
  <c r="BU228"/>
  <c r="BI228"/>
  <c r="E74"/>
  <c r="BG195"/>
  <c r="BU195"/>
  <c r="BG197"/>
  <c r="BU197"/>
  <c r="BG199"/>
  <c r="BG201"/>
  <c r="BU201"/>
  <c r="BG203"/>
  <c r="BU203"/>
  <c r="BU205"/>
  <c r="BG207"/>
  <c r="BU207"/>
  <c r="BG209"/>
  <c r="BU209"/>
  <c r="BG211"/>
  <c r="BG213"/>
  <c r="BU213"/>
  <c r="BG215"/>
  <c r="BU248"/>
  <c r="BG248"/>
  <c r="BU250"/>
  <c r="BG250"/>
  <c r="BG252"/>
  <c r="BU254"/>
  <c r="BG254"/>
  <c r="BU256"/>
  <c r="BG256"/>
  <c r="BU258"/>
  <c r="BG258"/>
  <c r="BG260"/>
  <c r="BU262"/>
  <c r="BG262"/>
  <c r="BU264"/>
  <c r="BG264"/>
  <c r="BU266"/>
  <c r="BG266"/>
  <c r="BU268"/>
  <c r="BG268"/>
  <c r="BG303"/>
  <c r="BU303"/>
  <c r="BG305"/>
  <c r="BU305"/>
  <c r="BG307"/>
  <c r="BU307"/>
  <c r="BG309"/>
  <c r="BU309"/>
  <c r="BG311"/>
  <c r="BU311"/>
  <c r="BG313"/>
  <c r="BU313"/>
  <c r="BG315"/>
  <c r="BU315"/>
  <c r="BG317"/>
  <c r="BU317"/>
  <c r="BG319"/>
  <c r="BU319"/>
  <c r="BG321"/>
  <c r="BU321"/>
  <c r="BG323"/>
  <c r="BU323"/>
  <c r="BI325"/>
  <c r="BU325"/>
  <c r="AF325"/>
  <c r="BI28" i="7"/>
  <c r="BU28"/>
  <c r="AC28"/>
  <c r="BI190"/>
  <c r="BU190"/>
  <c r="AF190"/>
  <c r="BG224"/>
  <c r="BU224"/>
  <c r="BI224"/>
  <c r="BG228"/>
  <c r="BU228"/>
  <c r="BI228"/>
  <c r="BG234" i="4"/>
  <c r="BU234"/>
  <c r="BG236"/>
  <c r="BU236"/>
  <c r="BG238"/>
  <c r="BU238"/>
  <c r="BG240"/>
  <c r="BG242"/>
  <c r="BU242"/>
  <c r="BU275"/>
  <c r="BG275"/>
  <c r="BU277"/>
  <c r="BG277"/>
  <c r="BU279"/>
  <c r="BG279"/>
  <c r="BU281"/>
  <c r="BG281"/>
  <c r="BU283"/>
  <c r="BG283"/>
  <c r="BU285"/>
  <c r="BG285"/>
  <c r="BU287"/>
  <c r="BG287"/>
  <c r="BU289"/>
  <c r="BG289"/>
  <c r="BU291"/>
  <c r="BG291"/>
  <c r="BU293"/>
  <c r="BG293"/>
  <c r="BU295"/>
  <c r="BG295"/>
  <c r="BI254" i="7"/>
  <c r="BU254"/>
  <c r="BG254"/>
  <c r="BI312"/>
  <c r="BU312"/>
  <c r="BG312"/>
  <c r="A338"/>
  <c r="E340" s="1"/>
  <c r="S97" i="15" s="1"/>
  <c r="T97" s="1"/>
  <c r="E37" i="6"/>
  <c r="A37"/>
  <c r="A53"/>
  <c r="E53" s="1"/>
  <c r="E88"/>
  <c r="A87"/>
  <c r="A103"/>
  <c r="E104" s="1"/>
  <c r="BG126"/>
  <c r="BI126"/>
  <c r="BU126"/>
  <c r="A144"/>
  <c r="E146"/>
  <c r="Q10" i="15" s="1"/>
  <c r="R10" s="1"/>
  <c r="BG168" i="6"/>
  <c r="BI168"/>
  <c r="BU168"/>
  <c r="BU194" i="4"/>
  <c r="BU196"/>
  <c r="BG196"/>
  <c r="BU198"/>
  <c r="BU200"/>
  <c r="BG200"/>
  <c r="BU202"/>
  <c r="BG202"/>
  <c r="BG204"/>
  <c r="BU206"/>
  <c r="BG206"/>
  <c r="BG208"/>
  <c r="BU210"/>
  <c r="BG210"/>
  <c r="BG212"/>
  <c r="BU214"/>
  <c r="BG214"/>
  <c r="BG249"/>
  <c r="BU249"/>
  <c r="BG251"/>
  <c r="BU251"/>
  <c r="BG253"/>
  <c r="BU253"/>
  <c r="BG255"/>
  <c r="BU255"/>
  <c r="BG257"/>
  <c r="BU257"/>
  <c r="BG259"/>
  <c r="BU259"/>
  <c r="BG261"/>
  <c r="BU261"/>
  <c r="BG263"/>
  <c r="BU263"/>
  <c r="BG265"/>
  <c r="BU265"/>
  <c r="BG267"/>
  <c r="BU267"/>
  <c r="BG269"/>
  <c r="BU269"/>
  <c r="BU302"/>
  <c r="BG302"/>
  <c r="BU304"/>
  <c r="BG304"/>
  <c r="BU306"/>
  <c r="BG306"/>
  <c r="BU308"/>
  <c r="BG308"/>
  <c r="BU310"/>
  <c r="BG310"/>
  <c r="BU312"/>
  <c r="BG312"/>
  <c r="BU314"/>
  <c r="BG314"/>
  <c r="BU316"/>
  <c r="BG316"/>
  <c r="BU318"/>
  <c r="BG318"/>
  <c r="BU320"/>
  <c r="BG320"/>
  <c r="BU322"/>
  <c r="BG322"/>
  <c r="BU59" i="7"/>
  <c r="BG59"/>
  <c r="BI59"/>
  <c r="BU61"/>
  <c r="BI61"/>
  <c r="BG63"/>
  <c r="BU65"/>
  <c r="BG65"/>
  <c r="BI65"/>
  <c r="BG67"/>
  <c r="BU69"/>
  <c r="BG69"/>
  <c r="BI69"/>
  <c r="BU71"/>
  <c r="BG71"/>
  <c r="BI71"/>
  <c r="BU73"/>
  <c r="BG73"/>
  <c r="BI73"/>
  <c r="BU75"/>
  <c r="BG75"/>
  <c r="BI75"/>
  <c r="BU77"/>
  <c r="BG77"/>
  <c r="BI77"/>
  <c r="BG79"/>
  <c r="BG222"/>
  <c r="BU222"/>
  <c r="BI222"/>
  <c r="BG226"/>
  <c r="BU226"/>
  <c r="BI226"/>
  <c r="BI232" i="4"/>
  <c r="BI234"/>
  <c r="BI236"/>
  <c r="BI238"/>
  <c r="BI240"/>
  <c r="BI242"/>
  <c r="BI275"/>
  <c r="BI277"/>
  <c r="BI279"/>
  <c r="BI281"/>
  <c r="BI283"/>
  <c r="BI285"/>
  <c r="BI287"/>
  <c r="BI289"/>
  <c r="BI291"/>
  <c r="BI293"/>
  <c r="BI295"/>
  <c r="E330"/>
  <c r="I33" i="15" s="1"/>
  <c r="J33" s="1"/>
  <c r="E331" i="4"/>
  <c r="I49" i="15" s="1"/>
  <c r="J49" s="1"/>
  <c r="E338" i="4"/>
  <c r="U65" i="15" s="1"/>
  <c r="V65" s="1"/>
  <c r="E339" i="4"/>
  <c r="U81" i="15" s="1"/>
  <c r="V81" s="1"/>
  <c r="E346" i="4"/>
  <c r="F346" s="1"/>
  <c r="E347"/>
  <c r="AS17" i="15" s="1"/>
  <c r="AT17" s="1"/>
  <c r="E34" i="7"/>
  <c r="E48"/>
  <c r="BG178" i="4"/>
  <c r="BU178"/>
  <c r="BG180"/>
  <c r="BU180"/>
  <c r="BG182"/>
  <c r="BU182"/>
  <c r="BG184"/>
  <c r="BU184"/>
  <c r="BG186"/>
  <c r="BU186"/>
  <c r="BG188"/>
  <c r="BU188"/>
  <c r="BU221"/>
  <c r="BG221"/>
  <c r="BU223"/>
  <c r="BG223"/>
  <c r="BU225"/>
  <c r="BG225"/>
  <c r="BU227"/>
  <c r="BG227"/>
  <c r="BU229"/>
  <c r="BG229"/>
  <c r="BU231"/>
  <c r="BG231"/>
  <c r="BU233"/>
  <c r="BG233"/>
  <c r="BU235"/>
  <c r="BG235"/>
  <c r="BU237"/>
  <c r="BG237"/>
  <c r="BU239"/>
  <c r="BG239"/>
  <c r="BU241"/>
  <c r="BG241"/>
  <c r="BG276"/>
  <c r="BU276"/>
  <c r="BG278"/>
  <c r="BU278"/>
  <c r="BG280"/>
  <c r="BU280"/>
  <c r="BG282"/>
  <c r="BU282"/>
  <c r="BG284"/>
  <c r="BU284"/>
  <c r="BG286"/>
  <c r="BU286"/>
  <c r="BG288"/>
  <c r="BU288"/>
  <c r="BG290"/>
  <c r="BU290"/>
  <c r="BG292"/>
  <c r="BU292"/>
  <c r="BG294"/>
  <c r="BU294"/>
  <c r="BG296"/>
  <c r="BU296"/>
  <c r="F325"/>
  <c r="F298"/>
  <c r="F271"/>
  <c r="F244"/>
  <c r="F217"/>
  <c r="F190"/>
  <c r="E329"/>
  <c r="I17" i="15" s="1"/>
  <c r="J17" s="1"/>
  <c r="E336" i="4"/>
  <c r="U33" i="15" s="1"/>
  <c r="V33" s="1"/>
  <c r="E337" i="4"/>
  <c r="U49" i="15" s="1"/>
  <c r="V49" s="1"/>
  <c r="E344" i="4"/>
  <c r="AG65" i="15" s="1"/>
  <c r="AH65" s="1"/>
  <c r="E345" i="4"/>
  <c r="AG81" i="15" s="1"/>
  <c r="AH81" s="1"/>
  <c r="E39" i="7"/>
  <c r="E45"/>
  <c r="E61"/>
  <c r="E65"/>
  <c r="E73"/>
  <c r="E146"/>
  <c r="BI109"/>
  <c r="BU109"/>
  <c r="AC109"/>
  <c r="BI136"/>
  <c r="BU136"/>
  <c r="AF136"/>
  <c r="BG168"/>
  <c r="BU168"/>
  <c r="BG170"/>
  <c r="BU170"/>
  <c r="BG172"/>
  <c r="BU172"/>
  <c r="BG174"/>
  <c r="BU174"/>
  <c r="BG176"/>
  <c r="BU176"/>
  <c r="BG178"/>
  <c r="BU178"/>
  <c r="BG180"/>
  <c r="BU180"/>
  <c r="BG182"/>
  <c r="BU182"/>
  <c r="BG184"/>
  <c r="BU184"/>
  <c r="BG186"/>
  <c r="BU186"/>
  <c r="BG188"/>
  <c r="BU188"/>
  <c r="A246"/>
  <c r="E248" s="1"/>
  <c r="G14" i="15" s="1"/>
  <c r="H14" s="1"/>
  <c r="BI262" i="7"/>
  <c r="BU262"/>
  <c r="BG262"/>
  <c r="BI279"/>
  <c r="BU279"/>
  <c r="BG279"/>
  <c r="BI320"/>
  <c r="BU320"/>
  <c r="BG320"/>
  <c r="BG337"/>
  <c r="BI337"/>
  <c r="BU337"/>
  <c r="BG34" i="6"/>
  <c r="BI34"/>
  <c r="BU34"/>
  <c r="BG50"/>
  <c r="BI50"/>
  <c r="BU50"/>
  <c r="AC82"/>
  <c r="BI82"/>
  <c r="BU82"/>
  <c r="BG101"/>
  <c r="BI101"/>
  <c r="BU101"/>
  <c r="E121"/>
  <c r="Q41" i="15" s="1"/>
  <c r="R41" s="1"/>
  <c r="A119" i="6"/>
  <c r="BG143"/>
  <c r="BI143"/>
  <c r="BU143"/>
  <c r="BG159"/>
  <c r="BI159"/>
  <c r="BU159"/>
  <c r="E179"/>
  <c r="AC11" i="15" s="1"/>
  <c r="AD11" s="1"/>
  <c r="A177" i="6"/>
  <c r="BG201"/>
  <c r="BI201"/>
  <c r="BU201"/>
  <c r="E50" i="7"/>
  <c r="E92"/>
  <c r="E99"/>
  <c r="E100"/>
  <c r="E107"/>
  <c r="E118"/>
  <c r="G89" i="15" s="1"/>
  <c r="H89" s="1"/>
  <c r="E119" i="7"/>
  <c r="S9" i="15" s="1"/>
  <c r="T9" s="1"/>
  <c r="E127" i="7"/>
  <c r="E134"/>
  <c r="AQ57" i="15" s="1"/>
  <c r="AR57" s="1"/>
  <c r="E143" i="7"/>
  <c r="G58" i="15" s="1"/>
  <c r="H58" s="1"/>
  <c r="E147" i="7"/>
  <c r="S26" i="15" s="1"/>
  <c r="E151" i="7"/>
  <c r="S90" i="15" s="1"/>
  <c r="T90" s="1"/>
  <c r="E159" i="7"/>
  <c r="AQ26" i="15" s="1"/>
  <c r="BG184" i="6"/>
  <c r="BI184"/>
  <c r="BU184"/>
  <c r="A202"/>
  <c r="E204" s="1"/>
  <c r="Q76" i="15" s="1"/>
  <c r="R76" s="1"/>
  <c r="BU167" i="7"/>
  <c r="BI167"/>
  <c r="BU169"/>
  <c r="BI169"/>
  <c r="BU171"/>
  <c r="BI171"/>
  <c r="BU173"/>
  <c r="BI173"/>
  <c r="BU175"/>
  <c r="BI175"/>
  <c r="BU177"/>
  <c r="BI177"/>
  <c r="BU179"/>
  <c r="BI179"/>
  <c r="BU181"/>
  <c r="BI181"/>
  <c r="BU183"/>
  <c r="BI183"/>
  <c r="BU185"/>
  <c r="BI185"/>
  <c r="BU187"/>
  <c r="BI187"/>
  <c r="BU244"/>
  <c r="AF244"/>
  <c r="BI244"/>
  <c r="A248"/>
  <c r="E250" s="1"/>
  <c r="G46" i="15" s="1"/>
  <c r="A250" i="7"/>
  <c r="E252"/>
  <c r="G78" i="15" s="1"/>
  <c r="H78" s="1"/>
  <c r="BI295" i="7"/>
  <c r="BU295"/>
  <c r="BG295"/>
  <c r="BI304"/>
  <c r="BU304"/>
  <c r="BG304"/>
  <c r="BG329"/>
  <c r="BI329"/>
  <c r="BU329"/>
  <c r="BG345"/>
  <c r="BI345"/>
  <c r="BU345"/>
  <c r="BG42" i="6"/>
  <c r="BI42"/>
  <c r="BU42"/>
  <c r="BG93"/>
  <c r="BI93"/>
  <c r="BU93"/>
  <c r="A111"/>
  <c r="E113"/>
  <c r="E9" i="15" s="1"/>
  <c r="A127" i="6"/>
  <c r="E129" s="1"/>
  <c r="AC73" i="15" s="1"/>
  <c r="AD73" s="1"/>
  <c r="BG151" i="6"/>
  <c r="BI151"/>
  <c r="BU151"/>
  <c r="A169"/>
  <c r="E171" s="1"/>
  <c r="E75" i="15" s="1"/>
  <c r="F75" s="1"/>
  <c r="E187" i="6"/>
  <c r="AO43" i="15" s="1"/>
  <c r="AP43" s="1"/>
  <c r="A185" i="6"/>
  <c r="E167" i="7"/>
  <c r="G11" i="15" s="1"/>
  <c r="E169" i="7"/>
  <c r="G43" i="15" s="1"/>
  <c r="H43" s="1"/>
  <c r="E173" i="7"/>
  <c r="S11" i="15" s="1"/>
  <c r="T11" s="1"/>
  <c r="E175" i="7"/>
  <c r="S43" i="15" s="1"/>
  <c r="E177" i="7"/>
  <c r="S75" i="15" s="1"/>
  <c r="T75" s="1"/>
  <c r="E179" i="7"/>
  <c r="AE11" i="15" s="1"/>
  <c r="AF11" s="1"/>
  <c r="E181" i="7"/>
  <c r="AE43" i="15" s="1"/>
  <c r="AF43" s="1"/>
  <c r="E185" i="7"/>
  <c r="AQ11" i="15" s="1"/>
  <c r="AR11" s="1"/>
  <c r="E120" i="6"/>
  <c r="Q25" i="15" s="1"/>
  <c r="R25" s="1"/>
  <c r="E178" i="6"/>
  <c r="Q91" i="15" s="1"/>
  <c r="R91" s="1"/>
  <c r="AC55" i="7"/>
  <c r="BU55"/>
  <c r="BG60"/>
  <c r="BU60"/>
  <c r="BG62"/>
  <c r="BU62"/>
  <c r="BG64"/>
  <c r="BU64"/>
  <c r="BG66"/>
  <c r="BU66"/>
  <c r="BG68"/>
  <c r="BU68"/>
  <c r="BG70"/>
  <c r="BU70"/>
  <c r="BG72"/>
  <c r="BU72"/>
  <c r="BG74"/>
  <c r="BU74"/>
  <c r="BG76"/>
  <c r="BU76"/>
  <c r="BG78"/>
  <c r="BU78"/>
  <c r="BG80"/>
  <c r="BU80"/>
  <c r="BU221"/>
  <c r="BI221"/>
  <c r="BU223"/>
  <c r="BI223"/>
  <c r="BU225"/>
  <c r="BI225"/>
  <c r="BU227"/>
  <c r="BI227"/>
  <c r="BU229"/>
  <c r="BI229"/>
  <c r="BI287"/>
  <c r="BU287"/>
  <c r="BG287"/>
  <c r="E332"/>
  <c r="G65" i="15" s="1"/>
  <c r="H65" s="1"/>
  <c r="A330" i="7"/>
  <c r="A346"/>
  <c r="E348" s="1"/>
  <c r="AQ33" i="15" s="1"/>
  <c r="E45" i="6"/>
  <c r="A45"/>
  <c r="A95"/>
  <c r="E96" s="1"/>
  <c r="BG118"/>
  <c r="BI118"/>
  <c r="BU118"/>
  <c r="BG134"/>
  <c r="BI134"/>
  <c r="BU134"/>
  <c r="A152"/>
  <c r="E154" s="1"/>
  <c r="AC42" i="15" s="1"/>
  <c r="AD42" s="1"/>
  <c r="BG176" i="6"/>
  <c r="BI176"/>
  <c r="BU176"/>
  <c r="A194"/>
  <c r="E196"/>
  <c r="E44" i="15" s="1"/>
  <c r="F44" s="1"/>
  <c r="E53" i="7"/>
  <c r="E94"/>
  <c r="E101"/>
  <c r="E113"/>
  <c r="E121"/>
  <c r="S41" i="15" s="1"/>
  <c r="E129" i="7"/>
  <c r="F129" s="1"/>
  <c r="E339"/>
  <c r="S81" i="15" s="1"/>
  <c r="T81" s="1"/>
  <c r="E36" i="6"/>
  <c r="E52"/>
  <c r="E87"/>
  <c r="E103"/>
  <c r="E145"/>
  <c r="E90" i="15" s="1"/>
  <c r="F90" s="1"/>
  <c r="E161" i="6"/>
  <c r="E203"/>
  <c r="Q60" i="15" s="1"/>
  <c r="R60" s="1"/>
  <c r="BI260" i="7"/>
  <c r="BU260"/>
  <c r="BI268"/>
  <c r="BU268"/>
  <c r="BI277"/>
  <c r="BU277"/>
  <c r="BI285"/>
  <c r="BU285"/>
  <c r="BI293"/>
  <c r="BU293"/>
  <c r="BI302"/>
  <c r="BU302"/>
  <c r="BI310"/>
  <c r="BU310"/>
  <c r="BI318"/>
  <c r="BU318"/>
  <c r="A328"/>
  <c r="E330" s="1"/>
  <c r="G33" i="15" s="1"/>
  <c r="H33" s="1"/>
  <c r="BG335" i="7"/>
  <c r="BI335"/>
  <c r="BU335"/>
  <c r="A336"/>
  <c r="E338"/>
  <c r="F338" s="1"/>
  <c r="BG343"/>
  <c r="BI343"/>
  <c r="BU343"/>
  <c r="E346"/>
  <c r="AE97" i="15" s="1"/>
  <c r="AF97" s="1"/>
  <c r="A344" i="7"/>
  <c r="BG32" i="6"/>
  <c r="BI32"/>
  <c r="BU32"/>
  <c r="A35"/>
  <c r="E35" s="1"/>
  <c r="BG40"/>
  <c r="BI40"/>
  <c r="BU40"/>
  <c r="A43"/>
  <c r="E43" s="1"/>
  <c r="BG48"/>
  <c r="BI48"/>
  <c r="BU48"/>
  <c r="A51"/>
  <c r="E51"/>
  <c r="A85"/>
  <c r="E86" s="1"/>
  <c r="BG91"/>
  <c r="BI91"/>
  <c r="BU91"/>
  <c r="A93"/>
  <c r="E94" s="1"/>
  <c r="BG99"/>
  <c r="BI99"/>
  <c r="BU99"/>
  <c r="A101"/>
  <c r="E102"/>
  <c r="BG107"/>
  <c r="BI107"/>
  <c r="BU107"/>
  <c r="BG116"/>
  <c r="BI116"/>
  <c r="BU116"/>
  <c r="A117"/>
  <c r="E119"/>
  <c r="BG124"/>
  <c r="BI124"/>
  <c r="BU124"/>
  <c r="A125"/>
  <c r="E127" s="1"/>
  <c r="AC41" i="15" s="1"/>
  <c r="BG132" i="6"/>
  <c r="BI132"/>
  <c r="BU132"/>
  <c r="BG141"/>
  <c r="BI141"/>
  <c r="BU141"/>
  <c r="E144"/>
  <c r="F144" s="1"/>
  <c r="A142"/>
  <c r="BG149"/>
  <c r="BI149"/>
  <c r="BU149"/>
  <c r="A150"/>
  <c r="E152" s="1"/>
  <c r="AC10" i="15" s="1"/>
  <c r="AD10" s="1"/>
  <c r="BG157" i="6"/>
  <c r="BI157"/>
  <c r="BU157"/>
  <c r="E160"/>
  <c r="A158"/>
  <c r="E169"/>
  <c r="E43" i="15" s="1"/>
  <c r="F43" s="1"/>
  <c r="A167" i="6"/>
  <c r="BG174"/>
  <c r="BI174"/>
  <c r="BU174"/>
  <c r="A175"/>
  <c r="E177" s="1"/>
  <c r="Q75" i="15" s="1"/>
  <c r="R75" s="1"/>
  <c r="BG182" i="6"/>
  <c r="BI182"/>
  <c r="BU182"/>
  <c r="E185"/>
  <c r="AO11" i="15" s="1"/>
  <c r="A183" i="6"/>
  <c r="E194"/>
  <c r="E12" i="15" s="1"/>
  <c r="F12" s="1"/>
  <c r="A192" i="6"/>
  <c r="BG199"/>
  <c r="BI199"/>
  <c r="BU199"/>
  <c r="A200"/>
  <c r="E202" s="1"/>
  <c r="Q44" i="15" s="1"/>
  <c r="R44" s="1"/>
  <c r="BI225" i="6"/>
  <c r="BG225"/>
  <c r="BU225"/>
  <c r="BG194" i="7"/>
  <c r="BI195"/>
  <c r="BG196"/>
  <c r="BI197"/>
  <c r="BG198"/>
  <c r="BI199"/>
  <c r="BG200"/>
  <c r="BI201"/>
  <c r="BG202"/>
  <c r="BI203"/>
  <c r="BG204"/>
  <c r="BI205"/>
  <c r="BG206"/>
  <c r="BI207"/>
  <c r="BG208"/>
  <c r="BI209"/>
  <c r="BG210"/>
  <c r="BI211"/>
  <c r="BG212"/>
  <c r="BI213"/>
  <c r="BG214"/>
  <c r="BI215"/>
  <c r="BU230"/>
  <c r="BI231"/>
  <c r="BU232"/>
  <c r="BI233"/>
  <c r="BU234"/>
  <c r="BI235"/>
  <c r="BU236"/>
  <c r="BI237"/>
  <c r="BU238"/>
  <c r="BI239"/>
  <c r="BU240"/>
  <c r="BI241"/>
  <c r="BU242"/>
  <c r="E267"/>
  <c r="AQ30" i="15" s="1"/>
  <c r="BU271" i="7"/>
  <c r="E276"/>
  <c r="E284"/>
  <c r="S63" i="15" s="1"/>
  <c r="T63" s="1"/>
  <c r="E292" i="7"/>
  <c r="AE95" i="15" s="1"/>
  <c r="AF95" s="1"/>
  <c r="E309" i="7"/>
  <c r="E317"/>
  <c r="F317" s="1"/>
  <c r="E61" i="6"/>
  <c r="E65"/>
  <c r="E69"/>
  <c r="E73"/>
  <c r="E77"/>
  <c r="BI256" i="7"/>
  <c r="BU256"/>
  <c r="BI264"/>
  <c r="BU264"/>
  <c r="BI281"/>
  <c r="BU281"/>
  <c r="BI289"/>
  <c r="BU289"/>
  <c r="BI306"/>
  <c r="BU306"/>
  <c r="BI314"/>
  <c r="BU314"/>
  <c r="BG331"/>
  <c r="BI331"/>
  <c r="BU331"/>
  <c r="A332"/>
  <c r="E334" s="1"/>
  <c r="G97" i="15" s="1"/>
  <c r="H97" s="1"/>
  <c r="BG339" i="7"/>
  <c r="BI339"/>
  <c r="BU339"/>
  <c r="A340"/>
  <c r="E342" s="1"/>
  <c r="AE33" i="15" s="1"/>
  <c r="AF33" s="1"/>
  <c r="BG347" i="7"/>
  <c r="BI347"/>
  <c r="BU347"/>
  <c r="A348"/>
  <c r="E350" s="1"/>
  <c r="AQ65" i="15" s="1"/>
  <c r="AR65" s="1"/>
  <c r="BG36" i="6"/>
  <c r="BI36"/>
  <c r="BU36"/>
  <c r="A39"/>
  <c r="E39" s="1"/>
  <c r="BG44"/>
  <c r="BI44"/>
  <c r="BU44"/>
  <c r="A47"/>
  <c r="E47" s="1"/>
  <c r="BG52"/>
  <c r="BI52"/>
  <c r="BU52"/>
  <c r="BG87"/>
  <c r="BI87"/>
  <c r="BU87"/>
  <c r="A89"/>
  <c r="E90" s="1"/>
  <c r="BG95"/>
  <c r="BI95"/>
  <c r="BU95"/>
  <c r="E98"/>
  <c r="A97"/>
  <c r="BG103"/>
  <c r="BI103"/>
  <c r="BU103"/>
  <c r="A105"/>
  <c r="E106"/>
  <c r="A113"/>
  <c r="E115" s="1"/>
  <c r="E41" i="15" s="1"/>
  <c r="F41" s="1"/>
  <c r="BG120" i="6"/>
  <c r="BI120"/>
  <c r="BU120"/>
  <c r="E123"/>
  <c r="F123" s="1"/>
  <c r="A121"/>
  <c r="BG128"/>
  <c r="BI128"/>
  <c r="BU128"/>
  <c r="A129"/>
  <c r="E131"/>
  <c r="AO9" i="15" s="1"/>
  <c r="AP9" s="1"/>
  <c r="A138" i="6"/>
  <c r="E140" s="1"/>
  <c r="E10" i="15" s="1"/>
  <c r="F10" s="1"/>
  <c r="BG145" i="6"/>
  <c r="BI145"/>
  <c r="BU145"/>
  <c r="E148"/>
  <c r="Q42" i="15" s="1"/>
  <c r="R42" s="1"/>
  <c r="A146" i="6"/>
  <c r="BG153"/>
  <c r="BI153"/>
  <c r="BU153"/>
  <c r="A154"/>
  <c r="E156"/>
  <c r="AC74" i="15" s="1"/>
  <c r="AD74" s="1"/>
  <c r="BG161" i="6"/>
  <c r="BI161"/>
  <c r="BU161"/>
  <c r="BG170"/>
  <c r="BI170"/>
  <c r="BU170"/>
  <c r="A171"/>
  <c r="E173"/>
  <c r="Q11" i="15" s="1"/>
  <c r="R11" s="1"/>
  <c r="BG178" i="6"/>
  <c r="BI178"/>
  <c r="BU178"/>
  <c r="A179"/>
  <c r="E181" s="1"/>
  <c r="AC43" i="15" s="1"/>
  <c r="BG186" i="6"/>
  <c r="BI186"/>
  <c r="BU186"/>
  <c r="BG195"/>
  <c r="BI195"/>
  <c r="BU195"/>
  <c r="A196"/>
  <c r="E198" s="1"/>
  <c r="E76" i="15" s="1"/>
  <c r="F76" s="1"/>
  <c r="BG203" i="6"/>
  <c r="BI203"/>
  <c r="BU203"/>
  <c r="BG248" i="7"/>
  <c r="BI249"/>
  <c r="E255"/>
  <c r="S30" i="15" s="1"/>
  <c r="E280" i="7"/>
  <c r="G95" i="15" s="1"/>
  <c r="H95" s="1"/>
  <c r="E288" i="7"/>
  <c r="AE31" i="15" s="1"/>
  <c r="AF31" s="1"/>
  <c r="E296" i="7"/>
  <c r="F296" s="1"/>
  <c r="E305"/>
  <c r="G64" i="15" s="1"/>
  <c r="H64" s="1"/>
  <c r="E313" i="7"/>
  <c r="S96" i="15" s="1"/>
  <c r="T96" s="1"/>
  <c r="E321" i="7"/>
  <c r="AQ32" i="15" s="1"/>
  <c r="E59" i="6"/>
  <c r="E63"/>
  <c r="E67"/>
  <c r="E71"/>
  <c r="E75"/>
  <c r="E79"/>
  <c r="E226"/>
  <c r="E93" i="15" s="1"/>
  <c r="F93" s="1"/>
  <c r="BI258" i="7"/>
  <c r="BU258"/>
  <c r="BI266"/>
  <c r="BU266"/>
  <c r="BI275"/>
  <c r="BU275"/>
  <c r="BI283"/>
  <c r="BU283"/>
  <c r="BI291"/>
  <c r="BU291"/>
  <c r="BI308"/>
  <c r="BU308"/>
  <c r="BI316"/>
  <c r="BU316"/>
  <c r="BG333"/>
  <c r="BI333"/>
  <c r="BU333"/>
  <c r="A334"/>
  <c r="E336"/>
  <c r="S33" i="15" s="1"/>
  <c r="BG341" i="7"/>
  <c r="BI341"/>
  <c r="BU341"/>
  <c r="A342"/>
  <c r="E344" s="1"/>
  <c r="AE65" i="15" s="1"/>
  <c r="AF65" s="1"/>
  <c r="BG349" i="7"/>
  <c r="BI349"/>
  <c r="BU349"/>
  <c r="A33" i="6"/>
  <c r="E33" s="1"/>
  <c r="BG38"/>
  <c r="BI38"/>
  <c r="BU38"/>
  <c r="E41"/>
  <c r="A41"/>
  <c r="BG46"/>
  <c r="BI46"/>
  <c r="BU46"/>
  <c r="A49"/>
  <c r="E49"/>
  <c r="BG89"/>
  <c r="BI89"/>
  <c r="BU89"/>
  <c r="A91"/>
  <c r="E92" s="1"/>
  <c r="BG97"/>
  <c r="BI97"/>
  <c r="BU97"/>
  <c r="A99"/>
  <c r="E100" s="1"/>
  <c r="BG105"/>
  <c r="BI105"/>
  <c r="BU105"/>
  <c r="BG114"/>
  <c r="BI114"/>
  <c r="BU114"/>
  <c r="A115"/>
  <c r="E117"/>
  <c r="E73" i="15" s="1"/>
  <c r="F73" s="1"/>
  <c r="BG122" i="6"/>
  <c r="BI122"/>
  <c r="BU122"/>
  <c r="E125"/>
  <c r="AC9" i="15" s="1"/>
  <c r="AD9" s="1"/>
  <c r="A123" i="6"/>
  <c r="BG130"/>
  <c r="BI130"/>
  <c r="BU130"/>
  <c r="A131"/>
  <c r="E133"/>
  <c r="AO41" i="15" s="1"/>
  <c r="AP41" s="1"/>
  <c r="A140" i="6"/>
  <c r="E142"/>
  <c r="E42" i="15" s="1"/>
  <c r="F42" s="1"/>
  <c r="BG147" i="6"/>
  <c r="BI147"/>
  <c r="BU147"/>
  <c r="E150"/>
  <c r="Q74" i="15" s="1"/>
  <c r="A148" i="6"/>
  <c r="BG155"/>
  <c r="BI155"/>
  <c r="BU155"/>
  <c r="A156"/>
  <c r="E158"/>
  <c r="A165"/>
  <c r="E167"/>
  <c r="E11" i="15" s="1"/>
  <c r="F11" s="1"/>
  <c r="BG172" i="6"/>
  <c r="BI172"/>
  <c r="BU172"/>
  <c r="E175"/>
  <c r="Q43" i="15" s="1"/>
  <c r="R43" s="1"/>
  <c r="A173" i="6"/>
  <c r="BG180"/>
  <c r="BI180"/>
  <c r="BU180"/>
  <c r="A181"/>
  <c r="E183"/>
  <c r="AC75" i="15" s="1"/>
  <c r="AD75" s="1"/>
  <c r="BG188" i="6"/>
  <c r="BI188"/>
  <c r="BU188"/>
  <c r="BG197"/>
  <c r="BI197"/>
  <c r="BU197"/>
  <c r="A198"/>
  <c r="E200"/>
  <c r="Q12" i="15" s="1"/>
  <c r="BI221" i="6"/>
  <c r="BG221"/>
  <c r="BU221"/>
  <c r="A328"/>
  <c r="E330" s="1"/>
  <c r="E33" i="15" s="1"/>
  <c r="F33" s="1"/>
  <c r="A332" i="6"/>
  <c r="E334" s="1"/>
  <c r="E97" i="15" s="1"/>
  <c r="F97" s="1"/>
  <c r="A336" i="6"/>
  <c r="E338" s="1"/>
  <c r="Q65" i="15" s="1"/>
  <c r="R65" s="1"/>
  <c r="E207" i="6"/>
  <c r="AC28" i="15" s="1"/>
  <c r="AD28" s="1"/>
  <c r="E211" i="6"/>
  <c r="AC92" i="15" s="1"/>
  <c r="AD92" s="1"/>
  <c r="E215" i="6"/>
  <c r="AO60" i="15" s="1"/>
  <c r="BU244" i="6"/>
  <c r="AF244"/>
  <c r="BI244"/>
  <c r="BU271"/>
  <c r="AF271"/>
  <c r="BI271"/>
  <c r="BU298"/>
  <c r="AF298"/>
  <c r="BI298"/>
  <c r="BU329"/>
  <c r="BG329"/>
  <c r="BI329"/>
  <c r="BU333"/>
  <c r="BG333"/>
  <c r="BI333"/>
  <c r="BU337"/>
  <c r="BG337"/>
  <c r="BI337"/>
  <c r="F163" i="7"/>
  <c r="F190"/>
  <c r="F217"/>
  <c r="F244"/>
  <c r="F271"/>
  <c r="F298"/>
  <c r="BU322"/>
  <c r="BU55" i="6"/>
  <c r="BU60"/>
  <c r="BU62"/>
  <c r="BU64"/>
  <c r="BU66"/>
  <c r="BU68"/>
  <c r="BU70"/>
  <c r="BU72"/>
  <c r="BU74"/>
  <c r="BU76"/>
  <c r="BU78"/>
  <c r="BU80"/>
  <c r="AC109"/>
  <c r="AF136"/>
  <c r="AF163"/>
  <c r="AF190"/>
  <c r="BU206"/>
  <c r="BU210"/>
  <c r="BU214"/>
  <c r="E224"/>
  <c r="E61" i="15" s="1"/>
  <c r="E228" i="6"/>
  <c r="E235"/>
  <c r="E236"/>
  <c r="F236" s="1"/>
  <c r="E254"/>
  <c r="Q14" i="15" s="1"/>
  <c r="E255" i="6"/>
  <c r="Q30" i="15" s="1"/>
  <c r="R30" s="1"/>
  <c r="E262" i="6"/>
  <c r="AC46" i="15" s="1"/>
  <c r="E263" i="6"/>
  <c r="AC62" i="15" s="1"/>
  <c r="E281" i="6"/>
  <c r="Q15" i="15" s="1"/>
  <c r="R15" s="1"/>
  <c r="E282" i="6"/>
  <c r="Q31" i="15" s="1"/>
  <c r="R31" s="1"/>
  <c r="E289" i="6"/>
  <c r="AC47" i="15" s="1"/>
  <c r="E290" i="6"/>
  <c r="AC63" i="15" s="1"/>
  <c r="AD63" s="1"/>
  <c r="A330" i="6"/>
  <c r="E332"/>
  <c r="E65" i="15" s="1"/>
  <c r="F65" s="1"/>
  <c r="A334" i="6"/>
  <c r="E336"/>
  <c r="Q33" i="15" s="1"/>
  <c r="R33" s="1"/>
  <c r="A338" i="6"/>
  <c r="E340"/>
  <c r="Q97" i="15" s="1"/>
  <c r="E205" i="6"/>
  <c r="F205" s="1"/>
  <c r="BG206"/>
  <c r="E209"/>
  <c r="AC60" i="15" s="1"/>
  <c r="AD60" s="1"/>
  <c r="BG210" i="6"/>
  <c r="E213"/>
  <c r="AO28" i="15" s="1"/>
  <c r="AP28" s="1"/>
  <c r="BG214" i="6"/>
  <c r="BU217"/>
  <c r="BU223"/>
  <c r="BU227"/>
  <c r="E233"/>
  <c r="AC13" i="15" s="1"/>
  <c r="E234" i="6"/>
  <c r="AC29" i="15" s="1"/>
  <c r="E241" i="6"/>
  <c r="AO45" i="15" s="1"/>
  <c r="AP45" s="1"/>
  <c r="E242" i="6"/>
  <c r="AO61" i="15" s="1"/>
  <c r="AP61" s="1"/>
  <c r="E252" i="6"/>
  <c r="E78" i="15" s="1"/>
  <c r="F78" s="1"/>
  <c r="E253" i="6"/>
  <c r="E94" i="15" s="1"/>
  <c r="F94" s="1"/>
  <c r="E260" i="6"/>
  <c r="E261"/>
  <c r="AC30" i="15" s="1"/>
  <c r="AD30" s="1"/>
  <c r="E268" i="6"/>
  <c r="AO46" i="15" s="1"/>
  <c r="AP46" s="1"/>
  <c r="E269" i="6"/>
  <c r="AO62" i="15" s="1"/>
  <c r="AP62" s="1"/>
  <c r="E279" i="6"/>
  <c r="E79" i="15" s="1"/>
  <c r="F79" s="1"/>
  <c r="E280" i="6"/>
  <c r="E95" i="15" s="1"/>
  <c r="F95" s="1"/>
  <c r="E287" i="6"/>
  <c r="E288"/>
  <c r="AC31" i="15" s="1"/>
  <c r="AD31" s="1"/>
  <c r="E295" i="6"/>
  <c r="E296"/>
  <c r="F296" s="1"/>
  <c r="BU331"/>
  <c r="BG331"/>
  <c r="BI331"/>
  <c r="BU335"/>
  <c r="BG335"/>
  <c r="BI335"/>
  <c r="BU339"/>
  <c r="BG339"/>
  <c r="BI339"/>
  <c r="BI98" i="8"/>
  <c r="BU98"/>
  <c r="BI106"/>
  <c r="BU106"/>
  <c r="BI117"/>
  <c r="BU117"/>
  <c r="BI125"/>
  <c r="BU125"/>
  <c r="BI131"/>
  <c r="BU131"/>
  <c r="BG131"/>
  <c r="BI146"/>
  <c r="BU146"/>
  <c r="BG146"/>
  <c r="BI154"/>
  <c r="BU154"/>
  <c r="BG154"/>
  <c r="BI169"/>
  <c r="BU169"/>
  <c r="BG169"/>
  <c r="BI177"/>
  <c r="BU177"/>
  <c r="BG177"/>
  <c r="BI185"/>
  <c r="BU185"/>
  <c r="BG185"/>
  <c r="BI200"/>
  <c r="BU200"/>
  <c r="BG200"/>
  <c r="BI208"/>
  <c r="BU208"/>
  <c r="BG208"/>
  <c r="BI341" i="6"/>
  <c r="E342"/>
  <c r="AC33" i="15" s="1"/>
  <c r="AD33" s="1"/>
  <c r="BI343" i="6"/>
  <c r="E344"/>
  <c r="AC65" i="15" s="1"/>
  <c r="AD65" s="1"/>
  <c r="BI345" i="6"/>
  <c r="E346"/>
  <c r="AC97" i="15" s="1"/>
  <c r="AD97" s="1"/>
  <c r="BI347" i="6"/>
  <c r="E348"/>
  <c r="AO33" i="15" s="1"/>
  <c r="AP33" s="1"/>
  <c r="BI349" i="6"/>
  <c r="E350"/>
  <c r="AO65" i="15" s="1"/>
  <c r="AP65" s="1"/>
  <c r="BI59" i="8"/>
  <c r="E60"/>
  <c r="BI61"/>
  <c r="E62"/>
  <c r="BI63"/>
  <c r="E64"/>
  <c r="BI65"/>
  <c r="BI67"/>
  <c r="E68"/>
  <c r="BI69"/>
  <c r="E70"/>
  <c r="BI71"/>
  <c r="BI73"/>
  <c r="E74"/>
  <c r="BI75"/>
  <c r="E76"/>
  <c r="BI77"/>
  <c r="E78"/>
  <c r="BI79"/>
  <c r="BI92"/>
  <c r="BU92"/>
  <c r="BI100"/>
  <c r="BU100"/>
  <c r="BI119"/>
  <c r="BU119"/>
  <c r="BI127"/>
  <c r="BU127"/>
  <c r="BI144"/>
  <c r="BU144"/>
  <c r="BG144"/>
  <c r="BI152"/>
  <c r="BU152"/>
  <c r="BG152"/>
  <c r="BI160"/>
  <c r="BU160"/>
  <c r="BG160"/>
  <c r="BI167"/>
  <c r="BU167"/>
  <c r="BG167"/>
  <c r="BI175"/>
  <c r="BU175"/>
  <c r="BG175"/>
  <c r="BI183"/>
  <c r="BU183"/>
  <c r="BG183"/>
  <c r="BI198"/>
  <c r="BU198"/>
  <c r="BG198"/>
  <c r="BI206"/>
  <c r="BU206"/>
  <c r="BG206"/>
  <c r="BI214"/>
  <c r="BU214"/>
  <c r="BG214"/>
  <c r="BI221"/>
  <c r="BU221"/>
  <c r="BG221"/>
  <c r="BU330" i="6"/>
  <c r="BU332"/>
  <c r="BU334"/>
  <c r="BU336"/>
  <c r="BU338"/>
  <c r="BU340"/>
  <c r="BG341"/>
  <c r="BU342"/>
  <c r="BG343"/>
  <c r="BU344"/>
  <c r="BG345"/>
  <c r="BU346"/>
  <c r="BG347"/>
  <c r="BU348"/>
  <c r="BG349"/>
  <c r="BU350"/>
  <c r="BU55" i="8"/>
  <c r="BG59"/>
  <c r="BU60"/>
  <c r="BG61"/>
  <c r="BU62"/>
  <c r="BG63"/>
  <c r="BU64"/>
  <c r="BG65"/>
  <c r="BU66"/>
  <c r="BG67"/>
  <c r="BU68"/>
  <c r="BG69"/>
  <c r="BU70"/>
  <c r="BG71"/>
  <c r="BU72"/>
  <c r="BG73"/>
  <c r="BU74"/>
  <c r="BG75"/>
  <c r="BU76"/>
  <c r="BG77"/>
  <c r="BU78"/>
  <c r="BG79"/>
  <c r="BU80"/>
  <c r="BG98"/>
  <c r="BG106"/>
  <c r="BG117"/>
  <c r="E118"/>
  <c r="F118" s="1"/>
  <c r="BG125"/>
  <c r="E126"/>
  <c r="E134"/>
  <c r="E141"/>
  <c r="E149"/>
  <c r="O58" i="15" s="1"/>
  <c r="P58" s="1"/>
  <c r="E172" i="8"/>
  <c r="C91" i="15" s="1"/>
  <c r="D91" s="1"/>
  <c r="E180" i="8"/>
  <c r="E188"/>
  <c r="AM59" i="15" s="1"/>
  <c r="AN59" s="1"/>
  <c r="E195" i="8"/>
  <c r="C28" i="15" s="1"/>
  <c r="D28" s="1"/>
  <c r="E203" i="8"/>
  <c r="O60" i="15" s="1"/>
  <c r="P60" s="1"/>
  <c r="E226" i="8"/>
  <c r="C93" i="15" s="1"/>
  <c r="D93" s="1"/>
  <c r="E257" i="8"/>
  <c r="BI94"/>
  <c r="BU94"/>
  <c r="BI102"/>
  <c r="BU102"/>
  <c r="BI113"/>
  <c r="BU113"/>
  <c r="BI121"/>
  <c r="BU121"/>
  <c r="BI129"/>
  <c r="BU129"/>
  <c r="BI142"/>
  <c r="BU142"/>
  <c r="BG142"/>
  <c r="BI150"/>
  <c r="BU150"/>
  <c r="BG150"/>
  <c r="BI158"/>
  <c r="BU158"/>
  <c r="BG158"/>
  <c r="BI173"/>
  <c r="BU173"/>
  <c r="BG173"/>
  <c r="BI181"/>
  <c r="BU181"/>
  <c r="BG181"/>
  <c r="BI196"/>
  <c r="BU196"/>
  <c r="BG196"/>
  <c r="BI204"/>
  <c r="BU204"/>
  <c r="BG204"/>
  <c r="BI212"/>
  <c r="BU212"/>
  <c r="BG212"/>
  <c r="E91"/>
  <c r="BI96"/>
  <c r="BU96"/>
  <c r="BI104"/>
  <c r="BU104"/>
  <c r="BI115"/>
  <c r="BU115"/>
  <c r="BI123"/>
  <c r="BU123"/>
  <c r="BI133"/>
  <c r="BU133"/>
  <c r="BG133"/>
  <c r="BI140"/>
  <c r="BU140"/>
  <c r="BG140"/>
  <c r="BI148"/>
  <c r="BU148"/>
  <c r="BG148"/>
  <c r="BI156"/>
  <c r="BU156"/>
  <c r="BG156"/>
  <c r="BI171"/>
  <c r="BU171"/>
  <c r="BG171"/>
  <c r="BI179"/>
  <c r="BU179"/>
  <c r="BG179"/>
  <c r="BI187"/>
  <c r="BU187"/>
  <c r="BG187"/>
  <c r="BI194"/>
  <c r="BU194"/>
  <c r="BG194"/>
  <c r="BI202"/>
  <c r="BU202"/>
  <c r="BG202"/>
  <c r="BI210"/>
  <c r="BU210"/>
  <c r="BG210"/>
  <c r="BU90"/>
  <c r="BG94"/>
  <c r="E95"/>
  <c r="BG102"/>
  <c r="BU109"/>
  <c r="BG113"/>
  <c r="BG121"/>
  <c r="E122"/>
  <c r="O57" i="15" s="1"/>
  <c r="P57" s="1"/>
  <c r="BG129" i="8"/>
  <c r="E145"/>
  <c r="C90" i="15" s="1"/>
  <c r="D90" s="1"/>
  <c r="E153" i="8"/>
  <c r="AA26" i="15" s="1"/>
  <c r="AB26" s="1"/>
  <c r="E161" i="8"/>
  <c r="AM58" i="15" s="1"/>
  <c r="AN58" s="1"/>
  <c r="E184" i="8"/>
  <c r="F184" s="1"/>
  <c r="E207"/>
  <c r="AA28" i="15" s="1"/>
  <c r="AB28" s="1"/>
  <c r="E215" i="8"/>
  <c r="F215" s="1"/>
  <c r="E222"/>
  <c r="C29" i="15" s="1"/>
  <c r="D29" s="1"/>
  <c r="BG223" i="8"/>
  <c r="BG225"/>
  <c r="BG227"/>
  <c r="BG229"/>
  <c r="BG231"/>
  <c r="BG233"/>
  <c r="BG235"/>
  <c r="BG237"/>
  <c r="BG239"/>
  <c r="BG241"/>
  <c r="BG248"/>
  <c r="BG250"/>
  <c r="BG252"/>
  <c r="BG254"/>
  <c r="BG256"/>
  <c r="BG258"/>
  <c r="BG260"/>
  <c r="AF271"/>
  <c r="BU271"/>
  <c r="AF298"/>
  <c r="BU298"/>
  <c r="BU329"/>
  <c r="A328"/>
  <c r="E330" s="1"/>
  <c r="C33" i="15" s="1"/>
  <c r="D33" s="1"/>
  <c r="BG330" i="8"/>
  <c r="BU331"/>
  <c r="A330"/>
  <c r="E332" s="1"/>
  <c r="C65" i="15" s="1"/>
  <c r="D65" s="1"/>
  <c r="BG332" i="8"/>
  <c r="BU333"/>
  <c r="A332"/>
  <c r="E334" s="1"/>
  <c r="C97" i="15" s="1"/>
  <c r="D97" s="1"/>
  <c r="BG334" i="8"/>
  <c r="BU335"/>
  <c r="A334"/>
  <c r="E336" s="1"/>
  <c r="O33" i="15" s="1"/>
  <c r="P33" s="1"/>
  <c r="BG336" i="8"/>
  <c r="BU337"/>
  <c r="A336"/>
  <c r="E338" s="1"/>
  <c r="O65" i="15" s="1"/>
  <c r="P65" s="1"/>
  <c r="BG338" i="8"/>
  <c r="BU339"/>
  <c r="A338"/>
  <c r="E340" s="1"/>
  <c r="O97" i="15" s="1"/>
  <c r="P97" s="1"/>
  <c r="BG340" i="8"/>
  <c r="BU341"/>
  <c r="A340"/>
  <c r="E342" s="1"/>
  <c r="AA33" i="15" s="1"/>
  <c r="AB33" s="1"/>
  <c r="BG342" i="8"/>
  <c r="BU343"/>
  <c r="A342"/>
  <c r="E344" s="1"/>
  <c r="AA65" i="15" s="1"/>
  <c r="AB65" s="1"/>
  <c r="BG344" i="8"/>
  <c r="BU345"/>
  <c r="A344"/>
  <c r="E346" s="1"/>
  <c r="AA97" i="15" s="1"/>
  <c r="AB97" s="1"/>
  <c r="BG346" i="8"/>
  <c r="BU347"/>
  <c r="A346"/>
  <c r="E348" s="1"/>
  <c r="AM33" i="15" s="1"/>
  <c r="AN33" s="1"/>
  <c r="BG348" i="8"/>
  <c r="BU349"/>
  <c r="A348"/>
  <c r="E350" s="1"/>
  <c r="AM65" i="15" s="1"/>
  <c r="AN65" s="1"/>
  <c r="BG350" i="8"/>
  <c r="BU223"/>
  <c r="BU225"/>
  <c r="BU227"/>
  <c r="BU229"/>
  <c r="BU231"/>
  <c r="BU233"/>
  <c r="BU235"/>
  <c r="BU237"/>
  <c r="BU239"/>
  <c r="BU241"/>
  <c r="BU248"/>
  <c r="BU250"/>
  <c r="BU252"/>
  <c r="BU254"/>
  <c r="BU256"/>
  <c r="BU258"/>
  <c r="BU260"/>
  <c r="BI329"/>
  <c r="BI331"/>
  <c r="BI333"/>
  <c r="BI335"/>
  <c r="BI337"/>
  <c r="BI339"/>
  <c r="BI341"/>
  <c r="BI343"/>
  <c r="BI345"/>
  <c r="BI347"/>
  <c r="BI349"/>
  <c r="F200" i="6"/>
  <c r="F156"/>
  <c r="F196"/>
  <c r="F133"/>
  <c r="AC86" i="15"/>
  <c r="AD86" s="1"/>
  <c r="F146" i="6"/>
  <c r="F142"/>
  <c r="F131"/>
  <c r="F113"/>
  <c r="F173"/>
  <c r="F102"/>
  <c r="AC72" i="15"/>
  <c r="AD72" s="1"/>
  <c r="F252" i="7"/>
  <c r="F161" i="8"/>
  <c r="C87" i="15"/>
  <c r="D87" s="1"/>
  <c r="F348" i="6"/>
  <c r="F344"/>
  <c r="F268"/>
  <c r="F252"/>
  <c r="F233"/>
  <c r="F336"/>
  <c r="F263"/>
  <c r="F215"/>
  <c r="AO39" i="15"/>
  <c r="AP39" s="1"/>
  <c r="F194" i="6"/>
  <c r="F169"/>
  <c r="AO38" i="15"/>
  <c r="AP38" s="1"/>
  <c r="AC22"/>
  <c r="AD22" s="1"/>
  <c r="F332" i="7"/>
  <c r="F179"/>
  <c r="F187" i="6"/>
  <c r="F151" i="7"/>
  <c r="F107"/>
  <c r="F179" i="6"/>
  <c r="F121"/>
  <c r="F344" i="4"/>
  <c r="F338"/>
  <c r="F88" i="6"/>
  <c r="E40" i="15"/>
  <c r="F40" s="1"/>
  <c r="F37" i="6"/>
  <c r="F74" i="4"/>
  <c r="AG55" i="15"/>
  <c r="AH55" s="1"/>
  <c r="F224" i="4"/>
  <c r="F140"/>
  <c r="F119"/>
  <c r="F98"/>
  <c r="AG8" i="15"/>
  <c r="AH8" s="1"/>
  <c r="F73" i="4"/>
  <c r="AG39" i="15"/>
  <c r="AH39" s="1"/>
  <c r="F52" i="4"/>
  <c r="AS38" i="15"/>
  <c r="AT38" s="1"/>
  <c r="AG6"/>
  <c r="AH6" s="1"/>
  <c r="F44" i="4"/>
  <c r="I70" i="15"/>
  <c r="J70" s="1"/>
  <c r="F36" i="4"/>
  <c r="AS55" i="15"/>
  <c r="AT55" s="1"/>
  <c r="F80" i="4"/>
  <c r="F46"/>
  <c r="AG38" i="15"/>
  <c r="AH38" s="1"/>
  <c r="F253" i="6"/>
  <c r="F254"/>
  <c r="F226"/>
  <c r="F67"/>
  <c r="F313" i="7"/>
  <c r="F280"/>
  <c r="F77" i="6"/>
  <c r="F61"/>
  <c r="E39" i="15"/>
  <c r="F39" s="1"/>
  <c r="F284" i="7"/>
  <c r="F87" i="6"/>
  <c r="E24" i="15"/>
  <c r="F24" s="1"/>
  <c r="F94" i="7"/>
  <c r="F120" i="6"/>
  <c r="F181" i="7"/>
  <c r="F173"/>
  <c r="F134"/>
  <c r="F118"/>
  <c r="F92"/>
  <c r="S8" i="15"/>
  <c r="T8" s="1"/>
  <c r="AE39"/>
  <c r="AF39" s="1"/>
  <c r="S7"/>
  <c r="T7" s="1"/>
  <c r="F45" i="7"/>
  <c r="AE22" i="15"/>
  <c r="AF22" s="1"/>
  <c r="F345" i="4"/>
  <c r="F329"/>
  <c r="F48" i="7"/>
  <c r="AE70" i="15"/>
  <c r="AF70" s="1"/>
  <c r="F34" i="7"/>
  <c r="G38" i="15"/>
  <c r="H38" s="1"/>
  <c r="F339" i="4"/>
  <c r="F144"/>
  <c r="F123"/>
  <c r="AG72" i="15"/>
  <c r="AH72" s="1"/>
  <c r="F102" i="4"/>
  <c r="F86"/>
  <c r="I8" i="15"/>
  <c r="J8" s="1"/>
  <c r="AG87"/>
  <c r="AH87" s="1"/>
  <c r="F76" i="4"/>
  <c r="F185"/>
  <c r="F50"/>
  <c r="AS6" i="15"/>
  <c r="AT6" s="1"/>
  <c r="F34" i="4"/>
  <c r="I38" i="15"/>
  <c r="J38" s="1"/>
  <c r="AM23"/>
  <c r="AN23" s="1"/>
  <c r="F74" i="8"/>
  <c r="C55" i="15"/>
  <c r="D55" s="1"/>
  <c r="F350" i="6"/>
  <c r="F342"/>
  <c r="F279"/>
  <c r="F241"/>
  <c r="F332"/>
  <c r="F255"/>
  <c r="F207"/>
  <c r="F175"/>
  <c r="Q54" i="15"/>
  <c r="R54" s="1"/>
  <c r="F71" i="6"/>
  <c r="F148"/>
  <c r="F98"/>
  <c r="AC8" i="15"/>
  <c r="AD8" s="1"/>
  <c r="F65" i="6"/>
  <c r="Q7" i="15"/>
  <c r="R7" s="1"/>
  <c r="F292" i="7"/>
  <c r="F267"/>
  <c r="F185" i="6"/>
  <c r="F103"/>
  <c r="F339" i="7"/>
  <c r="F121"/>
  <c r="F101"/>
  <c r="AE56" i="15"/>
  <c r="AF56" s="1"/>
  <c r="F53" i="7"/>
  <c r="F178" i="6"/>
  <c r="F175" i="7"/>
  <c r="F167"/>
  <c r="F159"/>
  <c r="F143"/>
  <c r="F119"/>
  <c r="F99"/>
  <c r="F50"/>
  <c r="F336" i="4"/>
  <c r="F330"/>
  <c r="F148"/>
  <c r="F127"/>
  <c r="AS40" i="15"/>
  <c r="AT40" s="1"/>
  <c r="F106" i="4"/>
  <c r="F90"/>
  <c r="I72" i="15"/>
  <c r="J72" s="1"/>
  <c r="F48" i="4"/>
  <c r="AG70" i="15"/>
  <c r="AH70" s="1"/>
  <c r="U38"/>
  <c r="V38" s="1"/>
  <c r="F40" i="4"/>
  <c r="I6" i="15"/>
  <c r="J6" s="1"/>
  <c r="F32" i="4"/>
  <c r="F226"/>
  <c r="F70"/>
  <c r="U87" i="15"/>
  <c r="V87" s="1"/>
  <c r="F38" i="4"/>
  <c r="U6" i="15"/>
  <c r="V6" s="1"/>
  <c r="F188" i="8"/>
  <c r="F261" i="6"/>
  <c r="F213"/>
  <c r="F262"/>
  <c r="F211"/>
  <c r="AC71" i="15"/>
  <c r="AD71" s="1"/>
  <c r="F59" i="6"/>
  <c r="E7" i="15"/>
  <c r="F7" s="1"/>
  <c r="F255" i="7"/>
  <c r="Q71" i="15"/>
  <c r="R71" s="1"/>
  <c r="F145" i="6"/>
  <c r="E70" i="15"/>
  <c r="F70" s="1"/>
  <c r="F185" i="7"/>
  <c r="F177"/>
  <c r="F169"/>
  <c r="F147"/>
  <c r="F100"/>
  <c r="AE40" i="15"/>
  <c r="AF40" s="1"/>
  <c r="F61" i="7"/>
  <c r="S22" i="15"/>
  <c r="T22" s="1"/>
  <c r="F337" i="4"/>
  <c r="F347"/>
  <c r="F331"/>
  <c r="F183"/>
  <c r="F131"/>
  <c r="F115"/>
  <c r="F94"/>
  <c r="U40" i="15"/>
  <c r="V40" s="1"/>
  <c r="F78" i="4"/>
  <c r="AS23" i="15"/>
  <c r="AT23" s="1"/>
  <c r="F77" i="4"/>
  <c r="AS7" i="15"/>
  <c r="AT7" s="1"/>
  <c r="F42" i="4"/>
  <c r="U70" i="15"/>
  <c r="V70" s="1"/>
  <c r="C6" i="16" l="1"/>
  <c r="BG39" i="4"/>
  <c r="BG317" i="6"/>
  <c r="BU335" i="4"/>
  <c r="BI121" i="7"/>
  <c r="BG113" i="6"/>
  <c r="U31" i="16"/>
  <c r="G31"/>
  <c r="K30"/>
  <c r="Y24"/>
  <c r="G37"/>
  <c r="K36"/>
  <c r="N37"/>
  <c r="Q36"/>
  <c r="X18"/>
  <c r="AB18" s="1"/>
  <c r="X8"/>
  <c r="J8"/>
  <c r="N8" s="1"/>
  <c r="C38"/>
  <c r="G38" s="1"/>
  <c r="Q38"/>
  <c r="U38" s="1"/>
  <c r="Q32"/>
  <c r="U32" s="1"/>
  <c r="J14"/>
  <c r="C20"/>
  <c r="Q6"/>
  <c r="J18"/>
  <c r="N18" s="1"/>
  <c r="J20"/>
  <c r="N20" s="1"/>
  <c r="C26"/>
  <c r="J6"/>
  <c r="N6" s="1"/>
  <c r="B9" i="8"/>
  <c r="C30" i="16" s="1"/>
  <c r="G30" s="1"/>
  <c r="C36"/>
  <c r="G36" s="1"/>
  <c r="U7"/>
  <c r="N31"/>
  <c r="B24" i="8"/>
  <c r="X12" i="16" s="1"/>
  <c r="AB12" s="1"/>
  <c r="X20"/>
  <c r="AB20" s="1"/>
  <c r="X24"/>
  <c r="AB24" s="1"/>
  <c r="X26"/>
  <c r="AB26" s="1"/>
  <c r="Q26"/>
  <c r="U26" s="1"/>
  <c r="Q20"/>
  <c r="U20" s="1"/>
  <c r="Q14"/>
  <c r="U14" s="1"/>
  <c r="U6"/>
  <c r="J38"/>
  <c r="N38" s="1"/>
  <c r="J32"/>
  <c r="N32" s="1"/>
  <c r="B14" i="8"/>
  <c r="J24" i="16" s="1"/>
  <c r="N24" s="1"/>
  <c r="C12"/>
  <c r="G12" s="1"/>
  <c r="C14"/>
  <c r="G14" s="1"/>
  <c r="AB6"/>
  <c r="N7"/>
  <c r="AB7"/>
  <c r="U25"/>
  <c r="N30"/>
  <c r="U8"/>
  <c r="N13"/>
  <c r="AB13"/>
  <c r="G19"/>
  <c r="G24"/>
  <c r="AB8"/>
  <c r="N12"/>
  <c r="U12"/>
  <c r="G13"/>
  <c r="U13"/>
  <c r="N14"/>
  <c r="AB14"/>
  <c r="G18"/>
  <c r="U18"/>
  <c r="N19"/>
  <c r="U19"/>
  <c r="AB19"/>
  <c r="G20"/>
  <c r="U24"/>
  <c r="G25"/>
  <c r="N25"/>
  <c r="AB25"/>
  <c r="G26"/>
  <c r="N26"/>
  <c r="U30"/>
  <c r="G32"/>
  <c r="N36"/>
  <c r="U36"/>
  <c r="G6"/>
  <c r="C8"/>
  <c r="G8" s="1"/>
  <c r="F91" i="8"/>
  <c r="F134"/>
  <c r="AM57" i="15"/>
  <c r="AN57" s="1"/>
  <c r="O56"/>
  <c r="P56" s="1"/>
  <c r="F257" i="8"/>
  <c r="O62" i="15"/>
  <c r="P62" s="1"/>
  <c r="F141" i="8"/>
  <c r="C26" i="15"/>
  <c r="D26" s="1"/>
  <c r="F76" i="8"/>
  <c r="F295" i="6"/>
  <c r="AO47" i="15"/>
  <c r="AP47" s="1"/>
  <c r="F260" i="6"/>
  <c r="AC14" i="15"/>
  <c r="AD14" s="1"/>
  <c r="F228" i="6"/>
  <c r="Q29" i="15"/>
  <c r="R29" s="1"/>
  <c r="F75" i="6"/>
  <c r="AC39" i="15"/>
  <c r="AD39" s="1"/>
  <c r="F276" i="7"/>
  <c r="G31" i="15"/>
  <c r="H31" s="1"/>
  <c r="AC88"/>
  <c r="AD88" s="1"/>
  <c r="F127" i="7"/>
  <c r="AE41" i="15"/>
  <c r="AF41" s="1"/>
  <c r="F65" i="7"/>
  <c r="F35" i="4"/>
  <c r="U22" i="15"/>
  <c r="V22" s="1"/>
  <c r="F69" i="4"/>
  <c r="F100"/>
  <c r="F103"/>
  <c r="F113"/>
  <c r="I9" i="15"/>
  <c r="J9" s="1"/>
  <c r="F201" i="4"/>
  <c r="U28" i="15"/>
  <c r="V28" s="1"/>
  <c r="F239" i="4"/>
  <c r="AS13" i="15"/>
  <c r="AT13" s="1"/>
  <c r="F257" i="4"/>
  <c r="U62" i="15"/>
  <c r="V62" s="1"/>
  <c r="F267" i="4"/>
  <c r="AS30" i="15"/>
  <c r="AT30" s="1"/>
  <c r="F277" i="4"/>
  <c r="I47" i="15"/>
  <c r="J47" s="1"/>
  <c r="F321" i="4"/>
  <c r="AS32" i="15"/>
  <c r="AT32" s="1"/>
  <c r="F206" i="7"/>
  <c r="AE12" i="15"/>
  <c r="AF12" s="1"/>
  <c r="F293" i="7"/>
  <c r="AQ15" i="15"/>
  <c r="AR15" s="1"/>
  <c r="F32" i="6"/>
  <c r="F42"/>
  <c r="F46"/>
  <c r="F66"/>
  <c r="F97"/>
  <c r="F147"/>
  <c r="Q26" i="15"/>
  <c r="R26" s="1"/>
  <c r="F170" i="6"/>
  <c r="E59" i="15"/>
  <c r="F59" s="1"/>
  <c r="F249" i="6"/>
  <c r="E30" i="15"/>
  <c r="F30" s="1"/>
  <c r="F283" i="6"/>
  <c r="Q47" i="15"/>
  <c r="R47" s="1"/>
  <c r="F304" i="6"/>
  <c r="E48" i="15"/>
  <c r="F48" s="1"/>
  <c r="F314" i="6"/>
  <c r="AC16" i="15"/>
  <c r="F320" i="6"/>
  <c r="AO16" i="15"/>
  <c r="AP16" s="1"/>
  <c r="F343" i="6"/>
  <c r="AC49" i="15"/>
  <c r="BI217" i="8"/>
  <c r="AL13" i="15"/>
  <c r="Z29"/>
  <c r="Z45"/>
  <c r="Z61"/>
  <c r="Z13"/>
  <c r="N29"/>
  <c r="N45"/>
  <c r="N61"/>
  <c r="N13"/>
  <c r="B29"/>
  <c r="B45"/>
  <c r="B13"/>
  <c r="AL29"/>
  <c r="AL45"/>
  <c r="AC7"/>
  <c r="AD7" s="1"/>
  <c r="F150" i="6"/>
  <c r="F224"/>
  <c r="F234"/>
  <c r="F207" i="8"/>
  <c r="F51" i="6"/>
  <c r="BG198" i="4"/>
  <c r="BG194"/>
  <c r="BG232"/>
  <c r="BU215"/>
  <c r="BU211"/>
  <c r="BU199"/>
  <c r="BG142"/>
  <c r="BU129"/>
  <c r="BG113"/>
  <c r="BU100"/>
  <c r="BG59"/>
  <c r="BG175"/>
  <c r="BI143"/>
  <c r="BU122"/>
  <c r="BI114"/>
  <c r="BU93"/>
  <c r="BU82"/>
  <c r="BI61"/>
  <c r="BI94"/>
  <c r="BG169"/>
  <c r="BI160"/>
  <c r="BG152"/>
  <c r="BI117" i="7"/>
  <c r="BI49"/>
  <c r="BG141"/>
  <c r="BG50"/>
  <c r="BG349" i="4"/>
  <c r="B97" i="15"/>
  <c r="Q96"/>
  <c r="R96" s="1"/>
  <c r="AG95"/>
  <c r="AH95" s="1"/>
  <c r="Z95"/>
  <c r="U94"/>
  <c r="V94" s="1"/>
  <c r="N94"/>
  <c r="S93"/>
  <c r="T93" s="1"/>
  <c r="B93"/>
  <c r="Q92"/>
  <c r="R92" s="1"/>
  <c r="Z91"/>
  <c r="E91"/>
  <c r="F91" s="1"/>
  <c r="N90"/>
  <c r="AC89"/>
  <c r="AD89" s="1"/>
  <c r="AA81"/>
  <c r="AB81" s="1"/>
  <c r="Z80"/>
  <c r="E80"/>
  <c r="F80" s="1"/>
  <c r="AE79"/>
  <c r="AF79" s="1"/>
  <c r="N79"/>
  <c r="B78"/>
  <c r="Z76"/>
  <c r="N75"/>
  <c r="B74"/>
  <c r="Q73"/>
  <c r="R73" s="1"/>
  <c r="G73"/>
  <c r="H73" s="1"/>
  <c r="AS65"/>
  <c r="AT65" s="1"/>
  <c r="AL64"/>
  <c r="AS63"/>
  <c r="AT63" s="1"/>
  <c r="AL63"/>
  <c r="I63"/>
  <c r="J63" s="1"/>
  <c r="B62"/>
  <c r="AC61"/>
  <c r="AM60"/>
  <c r="AN60" s="1"/>
  <c r="AC59"/>
  <c r="AD59" s="1"/>
  <c r="F180" i="8"/>
  <c r="AA27" i="15"/>
  <c r="F70" i="8"/>
  <c r="F68"/>
  <c r="F235" i="6"/>
  <c r="AC45" i="15"/>
  <c r="F158" i="6"/>
  <c r="AO10" i="15"/>
  <c r="AP10" s="1"/>
  <c r="F41" i="6"/>
  <c r="F79"/>
  <c r="F63"/>
  <c r="AO7" i="15"/>
  <c r="AP7" s="1"/>
  <c r="F160" i="6"/>
  <c r="AO42" i="15"/>
  <c r="AP42" s="1"/>
  <c r="F119" i="6"/>
  <c r="Q9" i="15"/>
  <c r="F36" i="6"/>
  <c r="F113" i="7"/>
  <c r="G9" i="15"/>
  <c r="H9" s="1"/>
  <c r="AQ56"/>
  <c r="AR56" s="1"/>
  <c r="AQ6"/>
  <c r="AR6" s="1"/>
  <c r="F73" i="7"/>
  <c r="F39"/>
  <c r="E86" i="15"/>
  <c r="F86" s="1"/>
  <c r="AG23"/>
  <c r="AH23" s="1"/>
  <c r="F121" i="4"/>
  <c r="U41" i="15"/>
  <c r="V41" s="1"/>
  <c r="F202" i="4"/>
  <c r="U44" i="15"/>
  <c r="V44" s="1"/>
  <c r="F249" i="4"/>
  <c r="I30" i="15"/>
  <c r="J30" s="1"/>
  <c r="F260" i="4"/>
  <c r="AG14" i="15"/>
  <c r="AH14" s="1"/>
  <c r="F263" i="4"/>
  <c r="AG62" i="15"/>
  <c r="AH62" s="1"/>
  <c r="F288" i="4"/>
  <c r="AG31" i="15"/>
  <c r="AH31" s="1"/>
  <c r="F295" i="4"/>
  <c r="AS47" i="15"/>
  <c r="AT47" s="1"/>
  <c r="F304" i="4"/>
  <c r="I48" i="15"/>
  <c r="J48" s="1"/>
  <c r="F310" i="4"/>
  <c r="U48" i="15"/>
  <c r="V48" s="1"/>
  <c r="F114" i="7"/>
  <c r="G25" i="15"/>
  <c r="H25" s="1"/>
  <c r="F240" i="7"/>
  <c r="AQ29" i="15"/>
  <c r="F50" i="6"/>
  <c r="F64"/>
  <c r="F91"/>
  <c r="F99"/>
  <c r="F114"/>
  <c r="E25" i="15"/>
  <c r="F25" s="1"/>
  <c r="F128" i="6"/>
  <c r="AC57" i="15"/>
  <c r="AD57" s="1"/>
  <c r="F132" i="6"/>
  <c r="AO25" i="15"/>
  <c r="AP25" s="1"/>
  <c r="F143" i="6"/>
  <c r="E58" i="15"/>
  <c r="F58" s="1"/>
  <c r="F221" i="6"/>
  <c r="E13" i="15"/>
  <c r="F223" i="6"/>
  <c r="E45" i="15"/>
  <c r="F276" i="6"/>
  <c r="E31" i="15"/>
  <c r="F31" s="1"/>
  <c r="F277" i="6"/>
  <c r="E47" i="15"/>
  <c r="F47" s="1"/>
  <c r="F302" i="6"/>
  <c r="E16" i="15"/>
  <c r="F303" i="6"/>
  <c r="E32" i="15"/>
  <c r="F32" s="1"/>
  <c r="F321" i="6"/>
  <c r="AO32" i="15"/>
  <c r="AP32" s="1"/>
  <c r="F335" i="6"/>
  <c r="Q17" i="15"/>
  <c r="BI32" i="8"/>
  <c r="BU33"/>
  <c r="BI34"/>
  <c r="BG35"/>
  <c r="BG36"/>
  <c r="BG37"/>
  <c r="BG38"/>
  <c r="BU39"/>
  <c r="BI40"/>
  <c r="BU41"/>
  <c r="BU42"/>
  <c r="BU43"/>
  <c r="BI44"/>
  <c r="BI45"/>
  <c r="BI46"/>
  <c r="BI47"/>
  <c r="BI48"/>
  <c r="BU49"/>
  <c r="BI50"/>
  <c r="BI51"/>
  <c r="BG52"/>
  <c r="BG53"/>
  <c r="BI82"/>
  <c r="BI109"/>
  <c r="AL9" i="15"/>
  <c r="AL25"/>
  <c r="Z41"/>
  <c r="Z57"/>
  <c r="Z9"/>
  <c r="Z25"/>
  <c r="N41"/>
  <c r="N57"/>
  <c r="N9"/>
  <c r="N25"/>
  <c r="B41"/>
  <c r="B57"/>
  <c r="B9"/>
  <c r="B25"/>
  <c r="AL41"/>
  <c r="BI190" i="8"/>
  <c r="AL12" i="15"/>
  <c r="Z28"/>
  <c r="Z44"/>
  <c r="Z60"/>
  <c r="Z12"/>
  <c r="N28"/>
  <c r="N44"/>
  <c r="N60"/>
  <c r="N12"/>
  <c r="B28"/>
  <c r="B44"/>
  <c r="B12"/>
  <c r="AL28"/>
  <c r="AL44"/>
  <c r="F249" i="8"/>
  <c r="C30" i="15"/>
  <c r="D30" s="1"/>
  <c r="BU325" i="8"/>
  <c r="AL17" i="15"/>
  <c r="Z33"/>
  <c r="Z49"/>
  <c r="Z17"/>
  <c r="N33"/>
  <c r="N49"/>
  <c r="N17"/>
  <c r="B33"/>
  <c r="B49"/>
  <c r="B17"/>
  <c r="AL33"/>
  <c r="AL49"/>
  <c r="F69" i="6"/>
  <c r="F321" i="7"/>
  <c r="F125" i="6"/>
  <c r="F203"/>
  <c r="F209"/>
  <c r="F288"/>
  <c r="AO22" i="15"/>
  <c r="AP22" s="1"/>
  <c r="F167" i="6"/>
  <c r="BU212" i="4"/>
  <c r="BU208"/>
  <c r="BU204"/>
  <c r="BU260"/>
  <c r="BU252"/>
  <c r="BG205"/>
  <c r="BI142"/>
  <c r="BI121"/>
  <c r="BI113"/>
  <c r="BG65"/>
  <c r="BI60"/>
  <c r="BI175"/>
  <c r="BU147"/>
  <c r="BU130"/>
  <c r="BI122"/>
  <c r="BU101"/>
  <c r="BG93"/>
  <c r="BI82"/>
  <c r="BI67"/>
  <c r="BU169"/>
  <c r="BI152"/>
  <c r="BG346"/>
  <c r="BG46"/>
  <c r="BU40"/>
  <c r="BI349"/>
  <c r="F266"/>
  <c r="AF271"/>
  <c r="BI336"/>
  <c r="BG339"/>
  <c r="N97" i="15"/>
  <c r="AC96"/>
  <c r="B96"/>
  <c r="Q95"/>
  <c r="Z94"/>
  <c r="N93"/>
  <c r="B92"/>
  <c r="AA91"/>
  <c r="AB91" s="1"/>
  <c r="Z90"/>
  <c r="N89"/>
  <c r="C89"/>
  <c r="D89" s="1"/>
  <c r="AC81"/>
  <c r="AD81" s="1"/>
  <c r="I81"/>
  <c r="J81" s="1"/>
  <c r="B81"/>
  <c r="AG79"/>
  <c r="AH79" s="1"/>
  <c r="N78"/>
  <c r="AC77"/>
  <c r="AD77" s="1"/>
  <c r="B77"/>
  <c r="G76"/>
  <c r="H76" s="1"/>
  <c r="Z75"/>
  <c r="N74"/>
  <c r="B73"/>
  <c r="S65"/>
  <c r="T65" s="1"/>
  <c r="I65"/>
  <c r="J65" s="1"/>
  <c r="B65"/>
  <c r="AC64"/>
  <c r="AD64" s="1"/>
  <c r="S64"/>
  <c r="T64" s="1"/>
  <c r="AS62"/>
  <c r="AT62" s="1"/>
  <c r="AL61"/>
  <c r="AS60"/>
  <c r="AT60" s="1"/>
  <c r="Q59"/>
  <c r="R59" s="1"/>
  <c r="F126" i="8"/>
  <c r="AA25" i="15"/>
  <c r="AB25" s="1"/>
  <c r="F78" i="8"/>
  <c r="AA55" i="15"/>
  <c r="AB55" s="1"/>
  <c r="F64" i="8"/>
  <c r="C23" i="15"/>
  <c r="D23" s="1"/>
  <c r="F287" i="6"/>
  <c r="AC15" i="15"/>
  <c r="AD15" s="1"/>
  <c r="Q39"/>
  <c r="R39" s="1"/>
  <c r="F106" i="6"/>
  <c r="F161"/>
  <c r="AO58" i="15"/>
  <c r="AP58" s="1"/>
  <c r="F52" i="6"/>
  <c r="AQ54" i="15"/>
  <c r="AR54" s="1"/>
  <c r="F146" i="7"/>
  <c r="S10" i="15"/>
  <c r="T10" s="1"/>
  <c r="AS54"/>
  <c r="AT54" s="1"/>
  <c r="F92" i="4"/>
  <c r="F159"/>
  <c r="AS26" i="15"/>
  <c r="AT26" s="1"/>
  <c r="F167" i="4"/>
  <c r="I11" i="15"/>
  <c r="J11" s="1"/>
  <c r="F200" i="4"/>
  <c r="U12" i="15"/>
  <c r="V12" s="1"/>
  <c r="F206" i="4"/>
  <c r="AG12" i="15"/>
  <c r="AH12" s="1"/>
  <c r="F209" i="4"/>
  <c r="AG60" i="15"/>
  <c r="AH60" s="1"/>
  <c r="F213" i="4"/>
  <c r="AS28" i="15"/>
  <c r="AT28" s="1"/>
  <c r="F261" i="4"/>
  <c r="AG30" i="15"/>
  <c r="AH30" s="1"/>
  <c r="F275" i="4"/>
  <c r="I15" i="15"/>
  <c r="J15" s="1"/>
  <c r="F282" i="4"/>
  <c r="U31" i="15"/>
  <c r="V31" s="1"/>
  <c r="F302" i="4"/>
  <c r="I16" i="15"/>
  <c r="J16" s="1"/>
  <c r="F335" i="4"/>
  <c r="U17" i="15"/>
  <c r="V17" s="1"/>
  <c r="F343" i="4"/>
  <c r="AG49" i="15"/>
  <c r="AH49" s="1"/>
  <c r="F49" i="7"/>
  <c r="F289"/>
  <c r="AE47" i="15"/>
  <c r="AF47" s="1"/>
  <c r="F308" i="7"/>
  <c r="S16" i="15"/>
  <c r="T16" s="1"/>
  <c r="F329" i="7"/>
  <c r="G17" i="15"/>
  <c r="H17" s="1"/>
  <c r="F34" i="6"/>
  <c r="F62"/>
  <c r="F70"/>
  <c r="F89"/>
  <c r="F95"/>
  <c r="F116"/>
  <c r="E57" i="15"/>
  <c r="F57" s="1"/>
  <c r="F153" i="6"/>
  <c r="AC26" i="15"/>
  <c r="AD26" s="1"/>
  <c r="F168" i="6"/>
  <c r="E27" i="15"/>
  <c r="F27" s="1"/>
  <c r="F195" i="6"/>
  <c r="E28" i="15"/>
  <c r="F197" i="6"/>
  <c r="E60" i="15"/>
  <c r="F60" s="1"/>
  <c r="F214" i="6"/>
  <c r="AO44" i="15"/>
  <c r="AP44" s="1"/>
  <c r="F240" i="6"/>
  <c r="AO29" i="15"/>
  <c r="AP29" s="1"/>
  <c r="F250" i="6"/>
  <c r="E46" i="15"/>
  <c r="F46" s="1"/>
  <c r="F251" i="6"/>
  <c r="E62" i="15"/>
  <c r="F62" s="1"/>
  <c r="F278" i="6"/>
  <c r="E63" i="15"/>
  <c r="F63" s="1"/>
  <c r="F293" i="6"/>
  <c r="AO15" i="15"/>
  <c r="F315" i="6"/>
  <c r="AC32" i="15"/>
  <c r="AD32" s="1"/>
  <c r="F337" i="6"/>
  <c r="Q49" i="15"/>
  <c r="R49" s="1"/>
  <c r="F80" i="8"/>
  <c r="BI163"/>
  <c r="AL11" i="15"/>
  <c r="Z43"/>
  <c r="Z59"/>
  <c r="Z11"/>
  <c r="Z27"/>
  <c r="N43"/>
  <c r="N59"/>
  <c r="N11"/>
  <c r="N27"/>
  <c r="B43"/>
  <c r="B11"/>
  <c r="B27"/>
  <c r="AL27"/>
  <c r="AL43"/>
  <c r="BI271" i="8"/>
  <c r="AL15" i="15"/>
  <c r="Z31"/>
  <c r="Z47"/>
  <c r="Z15"/>
  <c r="N31"/>
  <c r="N47"/>
  <c r="N63"/>
  <c r="N15"/>
  <c r="B31"/>
  <c r="B47"/>
  <c r="B15"/>
  <c r="AL31"/>
  <c r="AL47"/>
  <c r="BI298" i="8"/>
  <c r="AL16" i="15"/>
  <c r="Z32"/>
  <c r="Z48"/>
  <c r="Z16"/>
  <c r="N32"/>
  <c r="N48"/>
  <c r="N16"/>
  <c r="B32"/>
  <c r="B48"/>
  <c r="B16"/>
  <c r="AL32"/>
  <c r="AL48"/>
  <c r="F288" i="7"/>
  <c r="O87" i="15"/>
  <c r="P87" s="1"/>
  <c r="F281" i="6"/>
  <c r="F269"/>
  <c r="F49"/>
  <c r="F117"/>
  <c r="BU121" i="4"/>
  <c r="BG67"/>
  <c r="BG61"/>
  <c r="BG147"/>
  <c r="BI101"/>
  <c r="BU89"/>
  <c r="BU55"/>
  <c r="BU151"/>
  <c r="F66"/>
  <c r="F207"/>
  <c r="BU46"/>
  <c r="BG40"/>
  <c r="AG97" i="15"/>
  <c r="AH97" s="1"/>
  <c r="Z97"/>
  <c r="U96"/>
  <c r="V96" s="1"/>
  <c r="N96"/>
  <c r="B95"/>
  <c r="AG93"/>
  <c r="AH93" s="1"/>
  <c r="Z93"/>
  <c r="U92"/>
  <c r="V92" s="1"/>
  <c r="N92"/>
  <c r="I91"/>
  <c r="J91" s="1"/>
  <c r="B91"/>
  <c r="Z89"/>
  <c r="E89"/>
  <c r="F89" s="1"/>
  <c r="N81"/>
  <c r="AC80"/>
  <c r="AD80" s="1"/>
  <c r="I80"/>
  <c r="J80" s="1"/>
  <c r="B80"/>
  <c r="AG78"/>
  <c r="AH78" s="1"/>
  <c r="U77"/>
  <c r="V77" s="1"/>
  <c r="N77"/>
  <c r="B76"/>
  <c r="AG74"/>
  <c r="AH74" s="1"/>
  <c r="E74"/>
  <c r="F74" s="1"/>
  <c r="AE73"/>
  <c r="AF73" s="1"/>
  <c r="N73"/>
  <c r="N65"/>
  <c r="AO64"/>
  <c r="AP64" s="1"/>
  <c r="AE64"/>
  <c r="AF64" s="1"/>
  <c r="N64"/>
  <c r="AO63"/>
  <c r="AP63" s="1"/>
  <c r="B63"/>
  <c r="I62"/>
  <c r="J62" s="1"/>
  <c r="B61"/>
  <c r="B59"/>
  <c r="F309" i="7"/>
  <c r="S32" i="15"/>
  <c r="T32" s="1"/>
  <c r="S40"/>
  <c r="T40" s="1"/>
  <c r="F45" i="6"/>
  <c r="AE24" i="15"/>
  <c r="AF24" s="1"/>
  <c r="G39"/>
  <c r="H39" s="1"/>
  <c r="F62" i="4"/>
  <c r="F65"/>
  <c r="AS56" i="15"/>
  <c r="AT56" s="1"/>
  <c r="F126" i="4"/>
  <c r="AG25" i="15"/>
  <c r="AH25" s="1"/>
  <c r="F155" i="4"/>
  <c r="AG58" i="15"/>
  <c r="AH58" s="1"/>
  <c r="F182" i="4"/>
  <c r="AG59" i="15"/>
  <c r="AH59" s="1"/>
  <c r="F196" i="4"/>
  <c r="I44" i="15"/>
  <c r="J44" s="1"/>
  <c r="F229" i="4"/>
  <c r="U45" i="15"/>
  <c r="V45" s="1"/>
  <c r="F240" i="4"/>
  <c r="AS29" i="15"/>
  <c r="AT29" s="1"/>
  <c r="F256" i="4"/>
  <c r="U46" i="15"/>
  <c r="V46" s="1"/>
  <c r="F289" i="4"/>
  <c r="AG47" i="15"/>
  <c r="AH47" s="1"/>
  <c r="F309" i="4"/>
  <c r="U32" i="15"/>
  <c r="V32" s="1"/>
  <c r="F314" i="4"/>
  <c r="AG16" i="15"/>
  <c r="AH16" s="1"/>
  <c r="F348" i="4"/>
  <c r="AS33" i="15"/>
  <c r="AT33" s="1"/>
  <c r="G87"/>
  <c r="H87" s="1"/>
  <c r="F103" i="7"/>
  <c r="F152"/>
  <c r="AE10" i="15"/>
  <c r="AF10" s="1"/>
  <c r="F187" i="7"/>
  <c r="AQ43" i="15"/>
  <c r="AR43" s="1"/>
  <c r="F349" i="7"/>
  <c r="AQ49" i="15"/>
  <c r="AR49" s="1"/>
  <c r="F40" i="6"/>
  <c r="F44"/>
  <c r="F48"/>
  <c r="F68"/>
  <c r="F122"/>
  <c r="Q57" i="15"/>
  <c r="R57" s="1"/>
  <c r="F141" i="6"/>
  <c r="E26" i="15"/>
  <c r="F26" s="1"/>
  <c r="F186" i="6"/>
  <c r="AO27" i="15"/>
  <c r="AP27" s="1"/>
  <c r="F201" i="6"/>
  <c r="Q28" i="15"/>
  <c r="R28" s="1"/>
  <c r="F212" i="6"/>
  <c r="AO12" i="15"/>
  <c r="F275" i="6"/>
  <c r="E15" i="15"/>
  <c r="F15" s="1"/>
  <c r="F329" i="6"/>
  <c r="E17" i="15"/>
  <c r="F341" i="6"/>
  <c r="AC17" i="15"/>
  <c r="AD17" s="1"/>
  <c r="F349" i="6"/>
  <c r="AO49" i="15"/>
  <c r="AP49" s="1"/>
  <c r="AC55" i="8"/>
  <c r="BI136"/>
  <c r="AL10" i="15"/>
  <c r="AL26"/>
  <c r="Z42"/>
  <c r="Z58"/>
  <c r="Z10"/>
  <c r="Z26"/>
  <c r="N42"/>
  <c r="N58"/>
  <c r="N10"/>
  <c r="N26"/>
  <c r="B42"/>
  <c r="B58"/>
  <c r="B10"/>
  <c r="B26"/>
  <c r="AL42"/>
  <c r="BI244" i="8"/>
  <c r="AL14" i="15"/>
  <c r="Z30"/>
  <c r="Z46"/>
  <c r="Z62"/>
  <c r="Z14"/>
  <c r="N30"/>
  <c r="N46"/>
  <c r="N62"/>
  <c r="N14"/>
  <c r="B30"/>
  <c r="B46"/>
  <c r="B14"/>
  <c r="AL30"/>
  <c r="AL46"/>
  <c r="F341" i="8"/>
  <c r="AA17" i="15"/>
  <c r="AB17" s="1"/>
  <c r="BU113" i="6"/>
  <c r="AG96" i="15"/>
  <c r="AH96" s="1"/>
  <c r="Z96"/>
  <c r="E96"/>
  <c r="F96" s="1"/>
  <c r="N95"/>
  <c r="I94"/>
  <c r="J94" s="1"/>
  <c r="B94"/>
  <c r="Q93"/>
  <c r="R93" s="1"/>
  <c r="AG92"/>
  <c r="AH92" s="1"/>
  <c r="Z92"/>
  <c r="E92"/>
  <c r="F92" s="1"/>
  <c r="U91"/>
  <c r="V91" s="1"/>
  <c r="N91"/>
  <c r="AC90"/>
  <c r="AD90" s="1"/>
  <c r="B90"/>
  <c r="Q89"/>
  <c r="R89" s="1"/>
  <c r="Z81"/>
  <c r="E81"/>
  <c r="F81" s="1"/>
  <c r="N80"/>
  <c r="B79"/>
  <c r="Q78"/>
  <c r="R78" s="1"/>
  <c r="Z77"/>
  <c r="E77"/>
  <c r="F77" s="1"/>
  <c r="N76"/>
  <c r="I75"/>
  <c r="J75" s="1"/>
  <c r="B75"/>
  <c r="G74"/>
  <c r="H74" s="1"/>
  <c r="Z73"/>
  <c r="Z65"/>
  <c r="AG64"/>
  <c r="AH64" s="1"/>
  <c r="Z64"/>
  <c r="AQ63"/>
  <c r="AR63" s="1"/>
  <c r="AG63"/>
  <c r="AH63" s="1"/>
  <c r="Z63"/>
  <c r="AL62"/>
  <c r="AS61"/>
  <c r="AT61" s="1"/>
  <c r="AL60"/>
  <c r="AS59"/>
  <c r="AT59" s="1"/>
  <c r="AL58"/>
  <c r="Q58"/>
  <c r="R58" s="1"/>
  <c r="AL57"/>
  <c r="F45"/>
  <c r="AH15"/>
  <c r="F61"/>
  <c r="F16"/>
  <c r="F28"/>
  <c r="F17"/>
  <c r="F13"/>
  <c r="F9"/>
  <c r="AU60"/>
  <c r="AV60" s="1"/>
  <c r="AU33"/>
  <c r="AV33" s="1"/>
  <c r="AI28"/>
  <c r="AJ28" s="1"/>
  <c r="AD29"/>
  <c r="H11"/>
  <c r="R14"/>
  <c r="AD13"/>
  <c r="AP12"/>
  <c r="R12"/>
  <c r="H46"/>
  <c r="K33"/>
  <c r="L33" s="1"/>
  <c r="W33"/>
  <c r="X33" s="1"/>
  <c r="AD46"/>
  <c r="AF28"/>
  <c r="AR33"/>
  <c r="AR29"/>
  <c r="AR25"/>
  <c r="AD61"/>
  <c r="AD47"/>
  <c r="AD43"/>
  <c r="AP60"/>
  <c r="AR30"/>
  <c r="AR26"/>
  <c r="T43"/>
  <c r="T33"/>
  <c r="K65"/>
  <c r="L65" s="1"/>
  <c r="AD62"/>
  <c r="R74"/>
  <c r="T30"/>
  <c r="T26"/>
  <c r="R17"/>
  <c r="AD16"/>
  <c r="AP15"/>
  <c r="AP11"/>
  <c r="R9"/>
  <c r="AD49"/>
  <c r="AD45"/>
  <c r="AD41"/>
  <c r="AR32"/>
  <c r="AR28"/>
  <c r="T41"/>
  <c r="AD96"/>
  <c r="R95"/>
  <c r="W97"/>
  <c r="X97" s="1"/>
  <c r="R97"/>
  <c r="AI65"/>
  <c r="AJ65" s="1"/>
  <c r="AI97"/>
  <c r="AJ97" s="1"/>
  <c r="W65"/>
  <c r="X65" s="1"/>
  <c r="K91"/>
  <c r="L91" s="1"/>
  <c r="AU65"/>
  <c r="AV65" s="1"/>
  <c r="BI271" i="4"/>
  <c r="BG292" i="7"/>
  <c r="BI336"/>
  <c r="F42"/>
  <c r="S70" i="15"/>
  <c r="T70" s="1"/>
  <c r="S86"/>
  <c r="T86" s="1"/>
  <c r="F43" i="7"/>
  <c r="G23" i="15"/>
  <c r="H23" s="1"/>
  <c r="F60" i="7"/>
  <c r="G71" i="15"/>
  <c r="H71" s="1"/>
  <c r="F63" i="7"/>
  <c r="F75"/>
  <c r="AE71" i="15"/>
  <c r="AF71" s="1"/>
  <c r="AQ39"/>
  <c r="AR39" s="1"/>
  <c r="F79" i="7"/>
  <c r="F91"/>
  <c r="G88" i="15"/>
  <c r="H88" s="1"/>
  <c r="F104" i="7"/>
  <c r="AQ8" i="15"/>
  <c r="AR8" s="1"/>
  <c r="F155" i="7"/>
  <c r="F156"/>
  <c r="F157"/>
  <c r="F171"/>
  <c r="F172"/>
  <c r="F183"/>
  <c r="F194"/>
  <c r="F202"/>
  <c r="F210"/>
  <c r="F253"/>
  <c r="F281"/>
  <c r="F302"/>
  <c r="F310"/>
  <c r="E98"/>
  <c r="F36"/>
  <c r="G70" i="15"/>
  <c r="H70" s="1"/>
  <c r="F44" i="7"/>
  <c r="AE6" i="15"/>
  <c r="AF6" s="1"/>
  <c r="F59" i="7"/>
  <c r="G7" i="15"/>
  <c r="H7" s="1"/>
  <c r="F62" i="7"/>
  <c r="G55" i="15"/>
  <c r="H55" s="1"/>
  <c r="F69" i="7"/>
  <c r="S71" i="15"/>
  <c r="T71" s="1"/>
  <c r="F77" i="7"/>
  <c r="AQ7" i="15"/>
  <c r="AR7" s="1"/>
  <c r="F86" i="7"/>
  <c r="G8" i="15"/>
  <c r="H8" s="1"/>
  <c r="AE72"/>
  <c r="AF72" s="1"/>
  <c r="F102" i="7"/>
  <c r="F120"/>
  <c r="F124"/>
  <c r="F128"/>
  <c r="F132"/>
  <c r="F158"/>
  <c r="F188"/>
  <c r="F196"/>
  <c r="F200"/>
  <c r="F204"/>
  <c r="F208"/>
  <c r="F212"/>
  <c r="F224"/>
  <c r="F236"/>
  <c r="F306"/>
  <c r="F322"/>
  <c r="F350"/>
  <c r="F342"/>
  <c r="F52"/>
  <c r="AQ38" i="15"/>
  <c r="AR38" s="1"/>
  <c r="F67" i="7"/>
  <c r="S39" i="15"/>
  <c r="T39" s="1"/>
  <c r="AQ23"/>
  <c r="AR23" s="1"/>
  <c r="F78" i="7"/>
  <c r="F116"/>
  <c r="F126"/>
  <c r="F140"/>
  <c r="F161"/>
  <c r="F197"/>
  <c r="F205"/>
  <c r="F213"/>
  <c r="F263"/>
  <c r="F331"/>
  <c r="S54" i="15"/>
  <c r="T54" s="1"/>
  <c r="F41" i="7"/>
  <c r="F47"/>
  <c r="AE54" i="15"/>
  <c r="AF54" s="1"/>
  <c r="F51" i="7"/>
  <c r="AQ22" i="15"/>
  <c r="AR22" s="1"/>
  <c r="F71" i="7"/>
  <c r="AE7" i="15"/>
  <c r="AF7" s="1"/>
  <c r="F80" i="7"/>
  <c r="AQ55" i="15"/>
  <c r="AR55" s="1"/>
  <c r="S24"/>
  <c r="T24" s="1"/>
  <c r="F93" i="7"/>
  <c r="F168"/>
  <c r="F180"/>
  <c r="F199"/>
  <c r="F207"/>
  <c r="I19" i="14"/>
  <c r="F215" i="7"/>
  <c r="F259"/>
  <c r="E40"/>
  <c r="E89"/>
  <c r="K87" i="15"/>
  <c r="L87" s="1"/>
  <c r="D9" i="14"/>
  <c r="E32" i="7"/>
  <c r="BI79"/>
  <c r="BU67"/>
  <c r="BI63"/>
  <c r="BU118"/>
  <c r="BG119"/>
  <c r="BU39"/>
  <c r="BG123"/>
  <c r="BU51"/>
  <c r="AE88" i="15"/>
  <c r="AF88" s="1"/>
  <c r="E66" i="7"/>
  <c r="E96"/>
  <c r="E97"/>
  <c r="E105"/>
  <c r="E125"/>
  <c r="AE9" i="15" s="1"/>
  <c r="AF9" s="1"/>
  <c r="E130" i="7"/>
  <c r="AE89" i="15" s="1"/>
  <c r="AF89" s="1"/>
  <c r="E145" i="7"/>
  <c r="E154"/>
  <c r="AE42" i="15" s="1"/>
  <c r="AF42" s="1"/>
  <c r="E160" i="7"/>
  <c r="AQ42" i="15" s="1"/>
  <c r="AR42" s="1"/>
  <c r="E223" i="7"/>
  <c r="G45" i="15" s="1"/>
  <c r="H45" s="1"/>
  <c r="E230" i="7"/>
  <c r="S61" i="15" s="1"/>
  <c r="T61" s="1"/>
  <c r="E231" i="7"/>
  <c r="S77" i="15" s="1"/>
  <c r="T77" s="1"/>
  <c r="E269" i="7"/>
  <c r="AQ62" i="15" s="1"/>
  <c r="AR62" s="1"/>
  <c r="E286" i="7"/>
  <c r="S95" i="15" s="1"/>
  <c r="T95" s="1"/>
  <c r="E290" i="7"/>
  <c r="AE63" i="15" s="1"/>
  <c r="AF63" s="1"/>
  <c r="E315" i="7"/>
  <c r="AE32" i="15" s="1"/>
  <c r="AF32" s="1"/>
  <c r="E335" i="7"/>
  <c r="S17" i="15" s="1"/>
  <c r="T17" s="1"/>
  <c r="E341" i="7"/>
  <c r="AE17" i="15" s="1"/>
  <c r="AF17" s="1"/>
  <c r="F346" i="7"/>
  <c r="H11" i="14"/>
  <c r="E33" i="7"/>
  <c r="BI90"/>
  <c r="AC82"/>
  <c r="BI45"/>
  <c r="BU33"/>
  <c r="E70"/>
  <c r="A76"/>
  <c r="E76" s="1"/>
  <c r="E90"/>
  <c r="BG140"/>
  <c r="E141"/>
  <c r="G26" i="15" s="1"/>
  <c r="H26" s="1"/>
  <c r="BG147" i="7"/>
  <c r="E148"/>
  <c r="S42" i="15" s="1"/>
  <c r="T42" s="1"/>
  <c r="A147" i="7"/>
  <c r="E149" s="1"/>
  <c r="S58" i="15" s="1"/>
  <c r="T58" s="1"/>
  <c r="BI155" i="7"/>
  <c r="E277"/>
  <c r="G47" i="15" s="1"/>
  <c r="H47" s="1"/>
  <c r="E278" i="7"/>
  <c r="G63" i="15" s="1"/>
  <c r="H63" s="1"/>
  <c r="E319" i="7"/>
  <c r="AE96" i="15" s="1"/>
  <c r="AF96" s="1"/>
  <c r="AE86"/>
  <c r="AF86" s="1"/>
  <c r="E38" i="7"/>
  <c r="E46"/>
  <c r="E142"/>
  <c r="G42" i="15" s="1"/>
  <c r="H42" s="1"/>
  <c r="E195" i="7"/>
  <c r="G28" i="15" s="1"/>
  <c r="H28" s="1"/>
  <c r="E203" i="7"/>
  <c r="S60" i="15" s="1"/>
  <c r="T60" s="1"/>
  <c r="E211" i="7"/>
  <c r="AE92" i="15" s="1"/>
  <c r="AF92" s="1"/>
  <c r="E238" i="7"/>
  <c r="AE93" i="15" s="1"/>
  <c r="AF93" s="1"/>
  <c r="E239" i="7"/>
  <c r="AQ13" i="15" s="1"/>
  <c r="AR13" s="1"/>
  <c r="E256" i="7"/>
  <c r="S46" i="15" s="1"/>
  <c r="T46" s="1"/>
  <c r="E285" i="7"/>
  <c r="S79" i="15" s="1"/>
  <c r="T79" s="1"/>
  <c r="E337" i="7"/>
  <c r="S49" i="15" s="1"/>
  <c r="T49" s="1"/>
  <c r="E343" i="7"/>
  <c r="AE49" i="15" s="1"/>
  <c r="AF49" s="1"/>
  <c r="E345" i="7"/>
  <c r="AE81" i="15" s="1"/>
  <c r="AF81" s="1"/>
  <c r="BI37" i="7"/>
  <c r="BU133"/>
  <c r="AF163"/>
  <c r="BU87"/>
  <c r="BU100"/>
  <c r="AF271"/>
  <c r="BU45"/>
  <c r="BU248"/>
  <c r="BI78" i="6"/>
  <c r="BI185"/>
  <c r="AF217"/>
  <c r="BI238"/>
  <c r="E181" i="8"/>
  <c r="AA43" i="15" s="1"/>
  <c r="AB43" s="1"/>
  <c r="E183" i="8"/>
  <c r="AA75" i="15" s="1"/>
  <c r="AB75" s="1"/>
  <c r="E99" i="8"/>
  <c r="E157"/>
  <c r="AA90" i="15" s="1"/>
  <c r="AB90" s="1"/>
  <c r="F72" i="8"/>
  <c r="AA23" i="15"/>
  <c r="AB23" s="1"/>
  <c r="E48" i="8"/>
  <c r="E171"/>
  <c r="C75" i="15" s="1"/>
  <c r="D75" s="1"/>
  <c r="E253" i="8"/>
  <c r="C94" i="15" s="1"/>
  <c r="D94" s="1"/>
  <c r="E276" i="8"/>
  <c r="C31" i="15" s="1"/>
  <c r="D31" s="1"/>
  <c r="E306" i="8"/>
  <c r="C80" i="15" s="1"/>
  <c r="D80" s="1"/>
  <c r="E73" i="8"/>
  <c r="E94"/>
  <c r="E117"/>
  <c r="C73" i="15" s="1"/>
  <c r="D73" s="1"/>
  <c r="E176" i="8"/>
  <c r="E177"/>
  <c r="O75" i="15" s="1"/>
  <c r="P75" s="1"/>
  <c r="E178" i="8"/>
  <c r="O91" i="15" s="1"/>
  <c r="P91" s="1"/>
  <c r="E194" i="8"/>
  <c r="C12" i="15" s="1"/>
  <c r="D12" s="1"/>
  <c r="E211" i="8"/>
  <c r="AA92" i="15" s="1"/>
  <c r="AB92" s="1"/>
  <c r="E242" i="8"/>
  <c r="AM61" i="15" s="1"/>
  <c r="AN61" s="1"/>
  <c r="E284" i="8"/>
  <c r="O63" i="15" s="1"/>
  <c r="P63" s="1"/>
  <c r="O55"/>
  <c r="P55" s="1"/>
  <c r="E66" i="8"/>
  <c r="E69"/>
  <c r="E87"/>
  <c r="E199"/>
  <c r="C92" i="15" s="1"/>
  <c r="D92" s="1"/>
  <c r="E200" i="8"/>
  <c r="O12" i="15" s="1"/>
  <c r="P12" s="1"/>
  <c r="E205" i="8"/>
  <c r="O92" i="15" s="1"/>
  <c r="P92" s="1"/>
  <c r="E224" i="8"/>
  <c r="C61" i="15" s="1"/>
  <c r="D61" s="1"/>
  <c r="E225" i="8"/>
  <c r="C77" i="15" s="1"/>
  <c r="D77" s="1"/>
  <c r="E234" i="8"/>
  <c r="AA29" i="15" s="1"/>
  <c r="AB29" s="1"/>
  <c r="E258" i="8"/>
  <c r="O78" i="15" s="1"/>
  <c r="P78" s="1"/>
  <c r="F153" i="8"/>
  <c r="D11" i="14"/>
  <c r="E168" i="8"/>
  <c r="E230"/>
  <c r="O61" i="15" s="1"/>
  <c r="P61" s="1"/>
  <c r="E321" i="8"/>
  <c r="M25" i="14"/>
  <c r="F253" i="8"/>
  <c r="K11" i="14"/>
  <c r="F276" i="8"/>
  <c r="F149"/>
  <c r="F172"/>
  <c r="AA87" i="15"/>
  <c r="AB87" s="1"/>
  <c r="B16" i="5"/>
  <c r="B26"/>
  <c r="E39" i="8"/>
  <c r="E40"/>
  <c r="E42"/>
  <c r="E43"/>
  <c r="E51"/>
  <c r="E53"/>
  <c r="E77"/>
  <c r="E103"/>
  <c r="E123"/>
  <c r="O73" i="15" s="1"/>
  <c r="P73" s="1"/>
  <c r="E133" i="8"/>
  <c r="AM41" i="15" s="1"/>
  <c r="AN41" s="1"/>
  <c r="E206" i="8"/>
  <c r="AA12" i="15" s="1"/>
  <c r="AB12" s="1"/>
  <c r="E233" i="8"/>
  <c r="AA13" i="15" s="1"/>
  <c r="AB13" s="1"/>
  <c r="E238" i="8"/>
  <c r="AA93" i="15" s="1"/>
  <c r="AB93" s="1"/>
  <c r="E239" i="8"/>
  <c r="AM13" i="15" s="1"/>
  <c r="AN13" s="1"/>
  <c r="E255" i="8"/>
  <c r="O30" i="15" s="1"/>
  <c r="P30" s="1"/>
  <c r="E259" i="8"/>
  <c r="O94" i="15" s="1"/>
  <c r="P94" s="1"/>
  <c r="E275" i="8"/>
  <c r="C15" i="15" s="1"/>
  <c r="D15" s="1"/>
  <c r="E279" i="8"/>
  <c r="C79" i="15" s="1"/>
  <c r="D79" s="1"/>
  <c r="E293" i="8"/>
  <c r="AM15" i="15" s="1"/>
  <c r="AN15" s="1"/>
  <c r="E309" i="8"/>
  <c r="O32" i="15" s="1"/>
  <c r="P32" s="1"/>
  <c r="E119" i="8"/>
  <c r="O9" i="15" s="1"/>
  <c r="P9" s="1"/>
  <c r="E148" i="8"/>
  <c r="O42" i="15" s="1"/>
  <c r="P42" s="1"/>
  <c r="E154" i="8"/>
  <c r="AA42" i="15" s="1"/>
  <c r="AB42" s="1"/>
  <c r="E227" i="8"/>
  <c r="O13" i="15" s="1"/>
  <c r="P13" s="1"/>
  <c r="E229" i="8"/>
  <c r="O45" i="15" s="1"/>
  <c r="P45" s="1"/>
  <c r="E266" i="8"/>
  <c r="AM14" i="15" s="1"/>
  <c r="AN14" s="1"/>
  <c r="E286" i="8"/>
  <c r="O95" i="15" s="1"/>
  <c r="P95" s="1"/>
  <c r="E323" i="8"/>
  <c r="AM64" i="15" s="1"/>
  <c r="AN64" s="1"/>
  <c r="E331" i="8"/>
  <c r="C49" i="15" s="1"/>
  <c r="D49" s="1"/>
  <c r="G14" i="14"/>
  <c r="F203" i="8"/>
  <c r="E11" i="14"/>
  <c r="AA70" i="15"/>
  <c r="AB70" s="1"/>
  <c r="B18" i="5"/>
  <c r="E32" i="8"/>
  <c r="E33"/>
  <c r="E63"/>
  <c r="E88"/>
  <c r="E89"/>
  <c r="E97"/>
  <c r="E101"/>
  <c r="E107"/>
  <c r="E115"/>
  <c r="C41" i="15" s="1"/>
  <c r="D41" s="1"/>
  <c r="E130" i="8"/>
  <c r="AA89" i="15" s="1"/>
  <c r="AB89" s="1"/>
  <c r="E170" i="8"/>
  <c r="C59" i="15" s="1"/>
  <c r="D59" s="1"/>
  <c r="E221" i="8"/>
  <c r="C13" i="15" s="1"/>
  <c r="D13" s="1"/>
  <c r="E223" i="8"/>
  <c r="C45" i="15" s="1"/>
  <c r="D45" s="1"/>
  <c r="E237" i="8"/>
  <c r="AA77" i="15" s="1"/>
  <c r="AB77" s="1"/>
  <c r="E281" i="8"/>
  <c r="O15" i="15" s="1"/>
  <c r="P15" s="1"/>
  <c r="E303" i="8"/>
  <c r="C32" i="15" s="1"/>
  <c r="D32" s="1"/>
  <c r="F51" i="8"/>
  <c r="AM22" i="15"/>
  <c r="AN22" s="1"/>
  <c r="C25" i="14"/>
  <c r="F77" i="8"/>
  <c r="D24" i="14"/>
  <c r="AM7" i="15"/>
  <c r="AN7" s="1"/>
  <c r="F123" i="8"/>
  <c r="F133"/>
  <c r="F206"/>
  <c r="F239"/>
  <c r="F255"/>
  <c r="K13" i="14"/>
  <c r="F279" i="8"/>
  <c r="F293"/>
  <c r="L24" i="14"/>
  <c r="F73" i="8"/>
  <c r="AA39" i="15"/>
  <c r="AB39" s="1"/>
  <c r="F94" i="8"/>
  <c r="O40" i="15"/>
  <c r="P40" s="1"/>
  <c r="F183" i="8"/>
  <c r="F211"/>
  <c r="F227"/>
  <c r="F234"/>
  <c r="F266"/>
  <c r="F286"/>
  <c r="F323"/>
  <c r="D13" i="14"/>
  <c r="F66" i="8"/>
  <c r="F157"/>
  <c r="G23" i="14"/>
  <c r="F171" i="8"/>
  <c r="F177"/>
  <c r="F194"/>
  <c r="I6" i="14"/>
  <c r="F199" i="8"/>
  <c r="F200"/>
  <c r="F224"/>
  <c r="J9" i="14"/>
  <c r="F225" i="8"/>
  <c r="F258"/>
  <c r="F306"/>
  <c r="M10" i="14"/>
  <c r="F339" i="8"/>
  <c r="F63"/>
  <c r="D10" i="14"/>
  <c r="C71" i="15"/>
  <c r="D71" s="1"/>
  <c r="F88" i="8"/>
  <c r="C40" i="15"/>
  <c r="D40" s="1"/>
  <c r="F89" i="8"/>
  <c r="C56" i="15"/>
  <c r="D56" s="1"/>
  <c r="E9" i="14"/>
  <c r="F97" i="8"/>
  <c r="O88" i="15"/>
  <c r="P88" s="1"/>
  <c r="E17" i="14"/>
  <c r="AM56" i="15"/>
  <c r="AN56" s="1"/>
  <c r="F107" i="8"/>
  <c r="F115"/>
  <c r="F130"/>
  <c r="F281"/>
  <c r="F303"/>
  <c r="E46"/>
  <c r="E50"/>
  <c r="E67"/>
  <c r="E75"/>
  <c r="E86"/>
  <c r="E104"/>
  <c r="E127"/>
  <c r="AA41" i="15" s="1"/>
  <c r="AB41" s="1"/>
  <c r="E132" i="8"/>
  <c r="AM25" i="15" s="1"/>
  <c r="AN25" s="1"/>
  <c r="E144" i="8"/>
  <c r="C74" i="15" s="1"/>
  <c r="D74" s="1"/>
  <c r="E179" i="8"/>
  <c r="AA11" i="15" s="1"/>
  <c r="AB11" s="1"/>
  <c r="E201" i="8"/>
  <c r="O28" i="15" s="1"/>
  <c r="P28" s="1"/>
  <c r="E204" i="8"/>
  <c r="O76" i="15" s="1"/>
  <c r="P76" s="1"/>
  <c r="E256" i="8"/>
  <c r="O46" i="15" s="1"/>
  <c r="P46" s="1"/>
  <c r="E264" i="8"/>
  <c r="AA78" i="15" s="1"/>
  <c r="AB78" s="1"/>
  <c r="E277" i="8"/>
  <c r="C47" i="15" s="1"/>
  <c r="D47" s="1"/>
  <c r="E283" i="8"/>
  <c r="O47" i="15" s="1"/>
  <c r="P47" s="1"/>
  <c r="E314" i="8"/>
  <c r="AA16" i="15" s="1"/>
  <c r="AB16" s="1"/>
  <c r="E318" i="8"/>
  <c r="AA80" i="15" s="1"/>
  <c r="AB80" s="1"/>
  <c r="E322" i="8"/>
  <c r="AM48" i="15" s="1"/>
  <c r="AN48" s="1"/>
  <c r="E49" i="8"/>
  <c r="E79"/>
  <c r="E92"/>
  <c r="E93"/>
  <c r="E128"/>
  <c r="AA57" i="15" s="1"/>
  <c r="AB57" s="1"/>
  <c r="E140" i="8"/>
  <c r="C10" i="15" s="1"/>
  <c r="D10" s="1"/>
  <c r="E146" i="8"/>
  <c r="O10" i="15" s="1"/>
  <c r="P10" s="1"/>
  <c r="E150" i="8"/>
  <c r="O74" i="15" s="1"/>
  <c r="P74" s="1"/>
  <c r="E152" i="8"/>
  <c r="AA10" i="15" s="1"/>
  <c r="AB10" s="1"/>
  <c r="E158" i="8"/>
  <c r="AM10" i="15" s="1"/>
  <c r="AN10" s="1"/>
  <c r="E160" i="8"/>
  <c r="AM42" i="15" s="1"/>
  <c r="AN42" s="1"/>
  <c r="E182" i="8"/>
  <c r="AA59" i="15" s="1"/>
  <c r="AB59" s="1"/>
  <c r="E214" i="8"/>
  <c r="AM44" i="15" s="1"/>
  <c r="AN44" s="1"/>
  <c r="E232" i="8"/>
  <c r="O93" i="15" s="1"/>
  <c r="P93" s="1"/>
  <c r="E261" i="8"/>
  <c r="AA30" i="15" s="1"/>
  <c r="AB30" s="1"/>
  <c r="E263" i="8"/>
  <c r="E267"/>
  <c r="AM30" i="15" s="1"/>
  <c r="AN30" s="1"/>
  <c r="E268" i="8"/>
  <c r="AM46" i="15" s="1"/>
  <c r="AN46" s="1"/>
  <c r="E280" i="8"/>
  <c r="C95" i="15" s="1"/>
  <c r="D95" s="1"/>
  <c r="E290" i="8"/>
  <c r="AA63" i="15" s="1"/>
  <c r="AB63" s="1"/>
  <c r="E291" i="8"/>
  <c r="AA79" i="15" s="1"/>
  <c r="AB79" s="1"/>
  <c r="E302" i="8"/>
  <c r="C16" i="15" s="1"/>
  <c r="D16" s="1"/>
  <c r="E304" i="8"/>
  <c r="C48" i="15" s="1"/>
  <c r="D48" s="1"/>
  <c r="E308" i="8"/>
  <c r="O16" i="15" s="1"/>
  <c r="P16" s="1"/>
  <c r="E315" i="8"/>
  <c r="AA32" i="15" s="1"/>
  <c r="AB32" s="1"/>
  <c r="G16" i="14"/>
  <c r="E251" i="8"/>
  <c r="C62" i="15" s="1"/>
  <c r="D62" s="1"/>
  <c r="E313" i="8"/>
  <c r="O96" i="15" s="1"/>
  <c r="P96" s="1"/>
  <c r="E320" i="8"/>
  <c r="AM16" i="15" s="1"/>
  <c r="AN16" s="1"/>
  <c r="AU22"/>
  <c r="AV22" s="1"/>
  <c r="F226" i="8"/>
  <c r="F114"/>
  <c r="L11" i="14"/>
  <c r="I12"/>
  <c r="H18"/>
  <c r="C22" i="15"/>
  <c r="D22" s="1"/>
  <c r="O22"/>
  <c r="P22" s="1"/>
  <c r="B19" i="5"/>
  <c r="E35" i="8"/>
  <c r="E36"/>
  <c r="E61"/>
  <c r="E121"/>
  <c r="O41" i="15" s="1"/>
  <c r="P41" s="1"/>
  <c r="E125" i="8"/>
  <c r="AA9" i="15" s="1"/>
  <c r="AB9" s="1"/>
  <c r="E143" i="8"/>
  <c r="C58" i="15" s="1"/>
  <c r="D58" s="1"/>
  <c r="E174" i="8"/>
  <c r="O27" i="15" s="1"/>
  <c r="P27" s="1"/>
  <c r="E185" i="8"/>
  <c r="AM11" i="15" s="1"/>
  <c r="AN11" s="1"/>
  <c r="E187" i="8"/>
  <c r="AM43" i="15" s="1"/>
  <c r="AN43" s="1"/>
  <c r="E197" i="8"/>
  <c r="C60" i="15" s="1"/>
  <c r="D60" s="1"/>
  <c r="E198" i="8"/>
  <c r="C76" i="15" s="1"/>
  <c r="D76" s="1"/>
  <c r="E235" i="8"/>
  <c r="AA45" i="15" s="1"/>
  <c r="AB45" s="1"/>
  <c r="E252" i="8"/>
  <c r="C78" i="15" s="1"/>
  <c r="D78" s="1"/>
  <c r="E260" i="8"/>
  <c r="AA14" i="15" s="1"/>
  <c r="AB14" s="1"/>
  <c r="E262" i="8"/>
  <c r="AA46" i="15" s="1"/>
  <c r="AB46" s="1"/>
  <c r="E265" i="8"/>
  <c r="AA94" i="15" s="1"/>
  <c r="AB94" s="1"/>
  <c r="E278" i="8"/>
  <c r="C63" i="15" s="1"/>
  <c r="D63" s="1"/>
  <c r="E282" i="8"/>
  <c r="O31" i="15" s="1"/>
  <c r="P31" s="1"/>
  <c r="E285" i="8"/>
  <c r="O79" i="15" s="1"/>
  <c r="P79" s="1"/>
  <c r="E287" i="8"/>
  <c r="AA15" i="15" s="1"/>
  <c r="AB15" s="1"/>
  <c r="E288" i="8"/>
  <c r="AA31" i="15" s="1"/>
  <c r="AB31" s="1"/>
  <c r="E289" i="8"/>
  <c r="AA47" i="15" s="1"/>
  <c r="AB47" s="1"/>
  <c r="E292" i="8"/>
  <c r="AA95" i="15" s="1"/>
  <c r="AB95" s="1"/>
  <c r="E294" i="8"/>
  <c r="AM31" i="15" s="1"/>
  <c r="AN31" s="1"/>
  <c r="E310" i="8"/>
  <c r="O48" i="15" s="1"/>
  <c r="P48" s="1"/>
  <c r="E311" i="8"/>
  <c r="O64" i="15" s="1"/>
  <c r="P64" s="1"/>
  <c r="E316" i="8"/>
  <c r="AA48" i="15" s="1"/>
  <c r="AB48" s="1"/>
  <c r="E319" i="8"/>
  <c r="AA96" i="15" s="1"/>
  <c r="AB96" s="1"/>
  <c r="E329" i="8"/>
  <c r="C17" i="15" s="1"/>
  <c r="D17" s="1"/>
  <c r="E335" i="8"/>
  <c r="O17" i="15" s="1"/>
  <c r="P17" s="1"/>
  <c r="BI77" i="4"/>
  <c r="BG345"/>
  <c r="BG90" i="7"/>
  <c r="BI93"/>
  <c r="BI128"/>
  <c r="BU142"/>
  <c r="BI200"/>
  <c r="BU255"/>
  <c r="BG336"/>
  <c r="BG49" i="6"/>
  <c r="BG66"/>
  <c r="BI208"/>
  <c r="BI261"/>
  <c r="BG286"/>
  <c r="BI332"/>
  <c r="BI289" i="8"/>
  <c r="BU345" i="4"/>
  <c r="BI142" i="7"/>
  <c r="BG255"/>
  <c r="BU208" i="6"/>
  <c r="BU289"/>
  <c r="BU46" i="8"/>
  <c r="BI89"/>
  <c r="BI232"/>
  <c r="BU266"/>
  <c r="BU291"/>
  <c r="BU315"/>
  <c r="BI68" i="4"/>
  <c r="BU34"/>
  <c r="BI50"/>
  <c r="BU69"/>
  <c r="BG65" i="6"/>
  <c r="BG69"/>
  <c r="BG227"/>
  <c r="BG267"/>
  <c r="BG278"/>
  <c r="BG46" i="8"/>
  <c r="BG232"/>
  <c r="BG266"/>
  <c r="BI293"/>
  <c r="BI114" i="7"/>
  <c r="BG33" i="6"/>
  <c r="BU329" i="4"/>
  <c r="BG275" i="6"/>
  <c r="F23" i="14"/>
  <c r="J19"/>
  <c r="BG126" i="8"/>
  <c r="AF136"/>
  <c r="BG178"/>
  <c r="BG291"/>
  <c r="F298"/>
  <c r="AF325"/>
  <c r="BG5"/>
  <c r="BG7"/>
  <c r="BG9"/>
  <c r="BG11"/>
  <c r="BG13"/>
  <c r="BG15"/>
  <c r="BG17"/>
  <c r="BG19"/>
  <c r="BG21"/>
  <c r="BG23"/>
  <c r="BG25"/>
  <c r="AC1"/>
  <c r="F238"/>
  <c r="F195"/>
  <c r="C88" i="15"/>
  <c r="D88" s="1"/>
  <c r="BG268" i="8"/>
  <c r="BU294"/>
  <c r="BU317"/>
  <c r="F242" i="6"/>
  <c r="F122" i="8"/>
  <c r="F222"/>
  <c r="F103"/>
  <c r="F282" i="6"/>
  <c r="O23" i="15"/>
  <c r="P23" s="1"/>
  <c r="F99" i="8"/>
  <c r="I23" i="14"/>
  <c r="F145" i="8"/>
  <c r="F73" i="6"/>
  <c r="H22" i="14"/>
  <c r="F230" i="8"/>
  <c r="K55" i="15"/>
  <c r="L55" s="1"/>
  <c r="F289" i="6"/>
  <c r="F280"/>
  <c r="F340"/>
  <c r="L7" i="14"/>
  <c r="E71" i="15"/>
  <c r="F71" s="1"/>
  <c r="AO40"/>
  <c r="AP40" s="1"/>
  <c r="AA88"/>
  <c r="AB88" s="1"/>
  <c r="F150" i="7"/>
  <c r="K18" i="14"/>
  <c r="F346" i="6"/>
  <c r="F62" i="8"/>
  <c r="D17" i="14"/>
  <c r="F242" i="8"/>
  <c r="D20" i="14"/>
  <c r="F305" i="7"/>
  <c r="F290" i="6"/>
  <c r="F60" i="8"/>
  <c r="AM55" i="15"/>
  <c r="AN55" s="1"/>
  <c r="F95" i="8"/>
  <c r="F183" i="6"/>
  <c r="F336" i="7"/>
  <c r="AI39" i="15"/>
  <c r="AJ39" s="1"/>
  <c r="BI217" i="4"/>
  <c r="BI298"/>
  <c r="BG70"/>
  <c r="BU98" i="7"/>
  <c r="BG113"/>
  <c r="BI116"/>
  <c r="BI130"/>
  <c r="BI132"/>
  <c r="BG145"/>
  <c r="BU163"/>
  <c r="BG257"/>
  <c r="BG263"/>
  <c r="BU305"/>
  <c r="BI39" i="6"/>
  <c r="BG96"/>
  <c r="BU106"/>
  <c r="BI142"/>
  <c r="BG213"/>
  <c r="BI237"/>
  <c r="BI240"/>
  <c r="BG249"/>
  <c r="BU251"/>
  <c r="BU309"/>
  <c r="BG43" i="8"/>
  <c r="BI93"/>
  <c r="BI118"/>
  <c r="BU132"/>
  <c r="BG143"/>
  <c r="BU180"/>
  <c r="BI203"/>
  <c r="BU226"/>
  <c r="BG228"/>
  <c r="BI234"/>
  <c r="BU257"/>
  <c r="BG259"/>
  <c r="BU276"/>
  <c r="BI282"/>
  <c r="BI33" i="4"/>
  <c r="BG36"/>
  <c r="AC55"/>
  <c r="BG66"/>
  <c r="BU70"/>
  <c r="BG77"/>
  <c r="BU78"/>
  <c r="F255"/>
  <c r="F279"/>
  <c r="AF298"/>
  <c r="BI329"/>
  <c r="BG331"/>
  <c r="BI335"/>
  <c r="BU336"/>
  <c r="BI337"/>
  <c r="BI338"/>
  <c r="BU343"/>
  <c r="BU34" i="7"/>
  <c r="BG38"/>
  <c r="BI41"/>
  <c r="BG47"/>
  <c r="BI82"/>
  <c r="BI98"/>
  <c r="BI101"/>
  <c r="BI103"/>
  <c r="BG104"/>
  <c r="BG117"/>
  <c r="BI120"/>
  <c r="BU148"/>
  <c r="BG149"/>
  <c r="BU154"/>
  <c r="BG155"/>
  <c r="BI236"/>
  <c r="BG269"/>
  <c r="BI344"/>
  <c r="BI65" i="6"/>
  <c r="BU67"/>
  <c r="BG70"/>
  <c r="BI106"/>
  <c r="BG142"/>
  <c r="BG148"/>
  <c r="BU156"/>
  <c r="BI163"/>
  <c r="BU229"/>
  <c r="BG232"/>
  <c r="BU237"/>
  <c r="BG240"/>
  <c r="BI251"/>
  <c r="BI256"/>
  <c r="BI263"/>
  <c r="BI267"/>
  <c r="BG282"/>
  <c r="BI309"/>
  <c r="BI314"/>
  <c r="BG93" i="8"/>
  <c r="BG118"/>
  <c r="BI132"/>
  <c r="BI170"/>
  <c r="BI180"/>
  <c r="BG203"/>
  <c r="BG213"/>
  <c r="BI226"/>
  <c r="BG234"/>
  <c r="BI257"/>
  <c r="BI262"/>
  <c r="BI276"/>
  <c r="BG309"/>
  <c r="BI321"/>
  <c r="BI325"/>
  <c r="BI62" i="4"/>
  <c r="BG69"/>
  <c r="BU64"/>
  <c r="BU60"/>
  <c r="BU49"/>
  <c r="BI42"/>
  <c r="F170"/>
  <c r="L9" i="14"/>
  <c r="BU36" i="4"/>
  <c r="BI38"/>
  <c r="BI47"/>
  <c r="BI78"/>
  <c r="F283"/>
  <c r="BI330"/>
  <c r="BI334"/>
  <c r="BI343"/>
  <c r="BI346"/>
  <c r="BI33" i="7"/>
  <c r="BG36"/>
  <c r="BG43"/>
  <c r="BU47"/>
  <c r="BG49"/>
  <c r="BI89"/>
  <c r="BU94"/>
  <c r="BG100"/>
  <c r="BU120"/>
  <c r="BU121"/>
  <c r="BI208"/>
  <c r="BG250"/>
  <c r="BG276"/>
  <c r="BG286"/>
  <c r="BI296"/>
  <c r="BI307"/>
  <c r="BU313"/>
  <c r="BU342"/>
  <c r="BI33" i="6"/>
  <c r="BI49"/>
  <c r="BG102"/>
  <c r="F109"/>
  <c r="F217"/>
  <c r="BG263"/>
  <c r="BI278"/>
  <c r="BU290"/>
  <c r="BG305"/>
  <c r="BI317"/>
  <c r="BU38" i="8"/>
  <c r="BG45"/>
  <c r="BG88"/>
  <c r="BG107"/>
  <c r="BI120"/>
  <c r="BG170"/>
  <c r="AF217"/>
  <c r="AF244"/>
  <c r="BU268"/>
  <c r="BI284"/>
  <c r="BG286"/>
  <c r="BG304"/>
  <c r="BU313"/>
  <c r="I27" i="14"/>
  <c r="BI51" i="4"/>
  <c r="BG68"/>
  <c r="AC109"/>
  <c r="BI109"/>
  <c r="F177"/>
  <c r="BI344"/>
  <c r="BI34" i="7"/>
  <c r="BU36"/>
  <c r="BU42"/>
  <c r="BI48"/>
  <c r="BG86"/>
  <c r="BG88"/>
  <c r="BI95"/>
  <c r="BI99"/>
  <c r="BU104"/>
  <c r="BI122"/>
  <c r="BI124"/>
  <c r="BG129"/>
  <c r="BG131"/>
  <c r="BU144"/>
  <c r="BU146"/>
  <c r="BI148"/>
  <c r="BG153"/>
  <c r="BG161"/>
  <c r="BI194"/>
  <c r="BI196"/>
  <c r="BI198"/>
  <c r="BI202"/>
  <c r="BI204"/>
  <c r="BI206"/>
  <c r="BI210"/>
  <c r="BI212"/>
  <c r="BI214"/>
  <c r="BG259"/>
  <c r="BU269"/>
  <c r="BG280"/>
  <c r="BG305"/>
  <c r="BG307"/>
  <c r="BU309"/>
  <c r="BI313"/>
  <c r="BI321"/>
  <c r="BI323"/>
  <c r="BI342"/>
  <c r="BG39" i="6"/>
  <c r="BI61"/>
  <c r="BU69"/>
  <c r="BI74"/>
  <c r="BG90"/>
  <c r="BU127"/>
  <c r="BI171"/>
  <c r="BI200"/>
  <c r="BU228"/>
  <c r="BI232"/>
  <c r="BG262"/>
  <c r="BI276"/>
  <c r="BU281"/>
  <c r="BI282"/>
  <c r="BU285"/>
  <c r="BG290"/>
  <c r="BU293"/>
  <c r="BI304"/>
  <c r="BI307"/>
  <c r="BI315"/>
  <c r="BG340"/>
  <c r="BI344"/>
  <c r="BI36" i="8"/>
  <c r="BI42"/>
  <c r="BI43"/>
  <c r="BG62"/>
  <c r="BG78"/>
  <c r="BU122"/>
  <c r="BI143"/>
  <c r="BI149"/>
  <c r="BG182"/>
  <c r="BI188"/>
  <c r="BI201"/>
  <c r="BI205"/>
  <c r="BG211"/>
  <c r="BU224"/>
  <c r="BI249"/>
  <c r="BU255"/>
  <c r="BU261"/>
  <c r="BG282"/>
  <c r="BG284"/>
  <c r="BI306"/>
  <c r="BG312"/>
  <c r="BU314"/>
  <c r="BI316"/>
  <c r="BU321"/>
  <c r="BI323"/>
  <c r="BI334"/>
  <c r="BI344"/>
  <c r="BU344" i="4"/>
  <c r="BU95" i="7"/>
  <c r="BU99"/>
  <c r="BU124"/>
  <c r="BG144"/>
  <c r="BI292"/>
  <c r="AF298"/>
  <c r="BG311"/>
  <c r="BG321"/>
  <c r="BU323"/>
  <c r="BG348"/>
  <c r="BG61" i="6"/>
  <c r="BG171"/>
  <c r="BG200"/>
  <c r="BG228"/>
  <c r="BG285"/>
  <c r="BG293"/>
  <c r="BG39" i="8"/>
  <c r="BU107"/>
  <c r="BI114"/>
  <c r="BG122"/>
  <c r="BG149"/>
  <c r="BI178"/>
  <c r="BG188"/>
  <c r="AF190"/>
  <c r="BG201"/>
  <c r="BI224"/>
  <c r="BG249"/>
  <c r="BI255"/>
  <c r="BU263"/>
  <c r="BU277"/>
  <c r="BI281"/>
  <c r="BI283"/>
  <c r="BI304"/>
  <c r="BU306"/>
  <c r="BI308"/>
  <c r="BG314"/>
  <c r="AF163"/>
  <c r="BI238" i="7"/>
  <c r="BI280"/>
  <c r="BI98" i="6"/>
  <c r="BG115"/>
  <c r="BG129"/>
  <c r="BG167"/>
  <c r="BG175"/>
  <c r="BG194"/>
  <c r="BU258"/>
  <c r="BU262"/>
  <c r="BG283"/>
  <c r="BU312"/>
  <c r="BI334"/>
  <c r="BG151" i="8"/>
  <c r="BI211"/>
  <c r="BI350"/>
  <c r="F346"/>
  <c r="N23" i="14"/>
  <c r="N15"/>
  <c r="F338" i="8"/>
  <c r="N7" i="14"/>
  <c r="F330" i="8"/>
  <c r="F334" i="6"/>
  <c r="I10" i="14"/>
  <c r="F198" i="6"/>
  <c r="F115"/>
  <c r="F334" i="7"/>
  <c r="F43" i="6"/>
  <c r="Q86" i="15"/>
  <c r="R86" s="1"/>
  <c r="C17" i="14"/>
  <c r="E54" i="15"/>
  <c r="F54" s="1"/>
  <c r="F35" i="6"/>
  <c r="F96"/>
  <c r="Q72" i="15"/>
  <c r="R72" s="1"/>
  <c r="AO54"/>
  <c r="AP54" s="1"/>
  <c r="C27" i="14"/>
  <c r="F53" i="6"/>
  <c r="F344" i="8"/>
  <c r="N21" i="14"/>
  <c r="N13"/>
  <c r="F336" i="8"/>
  <c r="F338" i="6"/>
  <c r="AC40" i="15"/>
  <c r="AD40" s="1"/>
  <c r="F100" i="6"/>
  <c r="Q8" i="15"/>
  <c r="R8" s="1"/>
  <c r="E12" i="14"/>
  <c r="F92" i="6"/>
  <c r="F181"/>
  <c r="E72" i="15"/>
  <c r="F72" s="1"/>
  <c r="F90" i="6"/>
  <c r="F202"/>
  <c r="F348" i="7"/>
  <c r="F204" i="6"/>
  <c r="I16" i="14"/>
  <c r="F340" i="7"/>
  <c r="N27" i="14"/>
  <c r="F350" i="8"/>
  <c r="F342"/>
  <c r="F334"/>
  <c r="AC54" i="15"/>
  <c r="AD54" s="1"/>
  <c r="F47" i="6"/>
  <c r="F39"/>
  <c r="Q22" i="15"/>
  <c r="R22" s="1"/>
  <c r="C13" i="14"/>
  <c r="H16"/>
  <c r="F177" i="6"/>
  <c r="E14" i="14"/>
  <c r="Q40" i="15"/>
  <c r="R40" s="1"/>
  <c r="F94" i="6"/>
  <c r="F86"/>
  <c r="E6" i="14"/>
  <c r="E8" i="15"/>
  <c r="F8" s="1"/>
  <c r="F330" i="7"/>
  <c r="H10" i="14"/>
  <c r="F171" i="6"/>
  <c r="F129"/>
  <c r="F248" i="7"/>
  <c r="N25" i="14"/>
  <c r="F348" i="8"/>
  <c r="N17" i="14"/>
  <c r="F340" i="8"/>
  <c r="F332"/>
  <c r="N9" i="14"/>
  <c r="F330" i="6"/>
  <c r="E22" i="15"/>
  <c r="F22" s="1"/>
  <c r="C7" i="14"/>
  <c r="F33" i="6"/>
  <c r="F344" i="7"/>
  <c r="G6" i="14"/>
  <c r="F140" i="6"/>
  <c r="F152"/>
  <c r="F20" i="14"/>
  <c r="F127" i="6"/>
  <c r="F154"/>
  <c r="G20" i="14"/>
  <c r="F250" i="7"/>
  <c r="F104" i="6"/>
  <c r="AO8" i="15"/>
  <c r="AP8" s="1"/>
  <c r="F125" i="4"/>
  <c r="F228"/>
  <c r="F241"/>
  <c r="F284"/>
  <c r="F308"/>
  <c r="E104"/>
  <c r="F95"/>
  <c r="U56" i="15"/>
  <c r="V56" s="1"/>
  <c r="F133" i="4"/>
  <c r="F142"/>
  <c r="F160"/>
  <c r="F169"/>
  <c r="F187"/>
  <c r="F293"/>
  <c r="I40" i="15"/>
  <c r="J40" s="1"/>
  <c r="F88" i="4"/>
  <c r="F129"/>
  <c r="F146"/>
  <c r="F91"/>
  <c r="I88" i="15"/>
  <c r="J88" s="1"/>
  <c r="F117" i="4"/>
  <c r="F149"/>
  <c r="F233"/>
  <c r="F312"/>
  <c r="BG73"/>
  <c r="BU73"/>
  <c r="F237"/>
  <c r="BU244"/>
  <c r="BI244"/>
  <c r="AF244"/>
  <c r="BG35" i="7"/>
  <c r="BU35"/>
  <c r="BI35"/>
  <c r="F90"/>
  <c r="G72" i="15"/>
  <c r="H72" s="1"/>
  <c r="BU102" i="7"/>
  <c r="BG102"/>
  <c r="F214"/>
  <c r="F254"/>
  <c r="BU32" i="4"/>
  <c r="BG34"/>
  <c r="BI35"/>
  <c r="BG47"/>
  <c r="BU48"/>
  <c r="BG50"/>
  <c r="BG51"/>
  <c r="BG52"/>
  <c r="A59"/>
  <c r="E59" s="1"/>
  <c r="E60"/>
  <c r="A71"/>
  <c r="E71" s="1"/>
  <c r="E79"/>
  <c r="E87"/>
  <c r="E145"/>
  <c r="I90" i="15" s="1"/>
  <c r="J90" s="1"/>
  <c r="E161" i="4"/>
  <c r="AS58" i="15" s="1"/>
  <c r="AT58" s="1"/>
  <c r="E181" i="4"/>
  <c r="AG43" i="15" s="1"/>
  <c r="AH43" s="1"/>
  <c r="E195" i="4"/>
  <c r="I28" i="15" s="1"/>
  <c r="J28" s="1"/>
  <c r="E197" i="4"/>
  <c r="I60" i="15" s="1"/>
  <c r="J60" s="1"/>
  <c r="E236" i="4"/>
  <c r="AG61" i="15" s="1"/>
  <c r="AH61" s="1"/>
  <c r="E248" i="4"/>
  <c r="I14" i="15" s="1"/>
  <c r="J14" s="1"/>
  <c r="E250" i="4"/>
  <c r="I46" i="15" s="1"/>
  <c r="J46" s="1"/>
  <c r="E252" i="4"/>
  <c r="I78" i="15" s="1"/>
  <c r="J78" s="1"/>
  <c r="E281" i="4"/>
  <c r="U15" i="15" s="1"/>
  <c r="V15" s="1"/>
  <c r="E286" i="4"/>
  <c r="U95" i="15" s="1"/>
  <c r="V95" s="1"/>
  <c r="E303" i="4"/>
  <c r="I32" i="15" s="1"/>
  <c r="J32" s="1"/>
  <c r="E341" i="4"/>
  <c r="AG17" i="15" s="1"/>
  <c r="AH17" s="1"/>
  <c r="E342" i="4"/>
  <c r="E72" i="7"/>
  <c r="F285" i="4"/>
  <c r="BU347"/>
  <c r="BG347"/>
  <c r="BG53" i="7"/>
  <c r="BI53"/>
  <c r="BU53"/>
  <c r="BU106"/>
  <c r="BG106"/>
  <c r="BI115"/>
  <c r="BU115"/>
  <c r="BG115"/>
  <c r="BI127"/>
  <c r="BU127"/>
  <c r="BG127"/>
  <c r="E133"/>
  <c r="AQ41" i="15" s="1"/>
  <c r="AR41" s="1"/>
  <c r="A131" i="7"/>
  <c r="BI151"/>
  <c r="BU151"/>
  <c r="BG151"/>
  <c r="F184"/>
  <c r="F277"/>
  <c r="L8" i="14"/>
  <c r="BI32" i="4"/>
  <c r="BU35"/>
  <c r="BG38"/>
  <c r="E45"/>
  <c r="BG48"/>
  <c r="BI52"/>
  <c r="F72"/>
  <c r="BI73"/>
  <c r="E96"/>
  <c r="E105"/>
  <c r="E114"/>
  <c r="I25" i="15" s="1"/>
  <c r="J25" s="1"/>
  <c r="E120" i="4"/>
  <c r="U25" i="15" s="1"/>
  <c r="V25" s="1"/>
  <c r="E134" i="4"/>
  <c r="AS57" i="15" s="1"/>
  <c r="AT57" s="1"/>
  <c r="E143" i="4"/>
  <c r="I58" i="15" s="1"/>
  <c r="J58" s="1"/>
  <c r="F151" i="4"/>
  <c r="E152"/>
  <c r="AG10" i="15" s="1"/>
  <c r="AH10" s="1"/>
  <c r="E153" i="4"/>
  <c r="AG26" i="15" s="1"/>
  <c r="AH26" s="1"/>
  <c r="E175" i="4"/>
  <c r="U43" i="15" s="1"/>
  <c r="V43" s="1"/>
  <c r="E176" i="4"/>
  <c r="U59" i="15" s="1"/>
  <c r="V59" s="1"/>
  <c r="E180" i="4"/>
  <c r="AG27" i="15" s="1"/>
  <c r="AH27" s="1"/>
  <c r="E184" i="4"/>
  <c r="AG91" i="15" s="1"/>
  <c r="AH91" s="1"/>
  <c r="E199" i="4"/>
  <c r="I92" i="15" s="1"/>
  <c r="J92" s="1"/>
  <c r="E203" i="4"/>
  <c r="U60" i="15" s="1"/>
  <c r="V60" s="1"/>
  <c r="E208" i="4"/>
  <c r="AG44" i="15" s="1"/>
  <c r="AH44" s="1"/>
  <c r="E210" i="4"/>
  <c r="AG76" i="15" s="1"/>
  <c r="AH76" s="1"/>
  <c r="E212" i="4"/>
  <c r="AS12" i="15" s="1"/>
  <c r="AT12" s="1"/>
  <c r="E214" i="4"/>
  <c r="AS44" i="15" s="1"/>
  <c r="AT44" s="1"/>
  <c r="E225" i="4"/>
  <c r="I77" i="15" s="1"/>
  <c r="J77" s="1"/>
  <c r="E235" i="4"/>
  <c r="AG45" i="15" s="1"/>
  <c r="AH45" s="1"/>
  <c r="E254" i="4"/>
  <c r="U14" i="15" s="1"/>
  <c r="V14" s="1"/>
  <c r="E258" i="4"/>
  <c r="U78" i="15" s="1"/>
  <c r="V78" s="1"/>
  <c r="F268" i="4"/>
  <c r="E316"/>
  <c r="AG48" i="15" s="1"/>
  <c r="AH48" s="1"/>
  <c r="E318" i="4"/>
  <c r="AG80" i="15" s="1"/>
  <c r="AH80" s="1"/>
  <c r="E320" i="4"/>
  <c r="AS16" i="15" s="1"/>
  <c r="AT16" s="1"/>
  <c r="E322" i="4"/>
  <c r="AS48" i="15" s="1"/>
  <c r="AT48" s="1"/>
  <c r="E35" i="7"/>
  <c r="E37"/>
  <c r="F64"/>
  <c r="E68"/>
  <c r="E87"/>
  <c r="E122"/>
  <c r="S57" i="15" s="1"/>
  <c r="T57" s="1"/>
  <c r="E131" i="7"/>
  <c r="AQ9" i="15" s="1"/>
  <c r="AR9" s="1"/>
  <c r="BI74" i="4"/>
  <c r="BU74"/>
  <c r="F173"/>
  <c r="F179"/>
  <c r="BI190"/>
  <c r="BU190"/>
  <c r="AF190"/>
  <c r="F194"/>
  <c r="F198"/>
  <c r="F234"/>
  <c r="F323"/>
  <c r="BG350"/>
  <c r="BU350"/>
  <c r="BI350"/>
  <c r="BU44" i="7"/>
  <c r="BI44"/>
  <c r="BU46"/>
  <c r="BI46"/>
  <c r="BG52"/>
  <c r="BU52"/>
  <c r="BI52"/>
  <c r="F74"/>
  <c r="AE55" i="15"/>
  <c r="AF55" s="1"/>
  <c r="A94" i="7"/>
  <c r="E95" s="1"/>
  <c r="BG97"/>
  <c r="BU97"/>
  <c r="BI97"/>
  <c r="BU105"/>
  <c r="BI105"/>
  <c r="E123"/>
  <c r="S73" i="15" s="1"/>
  <c r="T73" s="1"/>
  <c r="A121" i="7"/>
  <c r="BG126"/>
  <c r="BU126"/>
  <c r="BI126"/>
  <c r="F141"/>
  <c r="F234"/>
  <c r="E41" i="4"/>
  <c r="E99"/>
  <c r="E118"/>
  <c r="I89" i="15" s="1"/>
  <c r="J89" s="1"/>
  <c r="E124" i="4"/>
  <c r="U89" i="15" s="1"/>
  <c r="V89" s="1"/>
  <c r="E141" i="4"/>
  <c r="I26" i="15" s="1"/>
  <c r="J26" s="1"/>
  <c r="E168" i="4"/>
  <c r="I27" i="15" s="1"/>
  <c r="J27" s="1"/>
  <c r="E305" i="4"/>
  <c r="I64" i="15" s="1"/>
  <c r="J64" s="1"/>
  <c r="F311" i="4"/>
  <c r="E334"/>
  <c r="I97" i="15" s="1"/>
  <c r="J97" s="1"/>
  <c r="E88" i="7"/>
  <c r="E106"/>
  <c r="E115"/>
  <c r="G41" i="15" s="1"/>
  <c r="H41" s="1"/>
  <c r="BU76" i="4"/>
  <c r="BG76"/>
  <c r="F186"/>
  <c r="F227"/>
  <c r="F265"/>
  <c r="F276"/>
  <c r="F280"/>
  <c r="F287"/>
  <c r="F294"/>
  <c r="BG342"/>
  <c r="BU342"/>
  <c r="BI342"/>
  <c r="F349"/>
  <c r="F46" i="7"/>
  <c r="AE38" i="15"/>
  <c r="AF38" s="1"/>
  <c r="F66" i="7"/>
  <c r="S23" i="15"/>
  <c r="T23" s="1"/>
  <c r="F98" i="7"/>
  <c r="AE8" i="15"/>
  <c r="AF8" s="1"/>
  <c r="F105" i="7"/>
  <c r="AQ24" i="15"/>
  <c r="AR24" s="1"/>
  <c r="BG125" i="7"/>
  <c r="BI125"/>
  <c r="BU125"/>
  <c r="BI158"/>
  <c r="BG158"/>
  <c r="BU158"/>
  <c r="F176"/>
  <c r="F314"/>
  <c r="M18" i="14"/>
  <c r="E75" i="4"/>
  <c r="BG232" i="7"/>
  <c r="BI232"/>
  <c r="A239"/>
  <c r="E241" s="1"/>
  <c r="AQ45" i="15" s="1"/>
  <c r="AR45" s="1"/>
  <c r="BU261" i="7"/>
  <c r="BG261"/>
  <c r="BI261"/>
  <c r="BU265"/>
  <c r="BI265"/>
  <c r="BI303"/>
  <c r="BU303"/>
  <c r="BG303"/>
  <c r="E316"/>
  <c r="AE48" i="15" s="1"/>
  <c r="AF48" s="1"/>
  <c r="A314" i="7"/>
  <c r="A316"/>
  <c r="E318" s="1"/>
  <c r="AE80" i="15" s="1"/>
  <c r="AF80" s="1"/>
  <c r="E237" i="7"/>
  <c r="AE77" i="15" s="1"/>
  <c r="AF77" s="1"/>
  <c r="BG234" i="7"/>
  <c r="BI234"/>
  <c r="BI315"/>
  <c r="BU315"/>
  <c r="BG315"/>
  <c r="BU317"/>
  <c r="BI317"/>
  <c r="BG317"/>
  <c r="BU334" i="4"/>
  <c r="BU41" i="7"/>
  <c r="BI42"/>
  <c r="BU43"/>
  <c r="BU88"/>
  <c r="BU93"/>
  <c r="BI94"/>
  <c r="BU122"/>
  <c r="BU131"/>
  <c r="BI146"/>
  <c r="BI149"/>
  <c r="BU153"/>
  <c r="E174"/>
  <c r="S27" i="15" s="1"/>
  <c r="T27" s="1"/>
  <c r="E182" i="7"/>
  <c r="AE59" i="15" s="1"/>
  <c r="AF59" s="1"/>
  <c r="A199" i="7"/>
  <c r="E201" s="1"/>
  <c r="S28" i="15" s="1"/>
  <c r="T28" s="1"/>
  <c r="A207" i="7"/>
  <c r="E209" s="1"/>
  <c r="AE60" i="15" s="1"/>
  <c r="AF60" s="1"/>
  <c r="A224" i="7"/>
  <c r="E226" s="1"/>
  <c r="G93" i="15" s="1"/>
  <c r="H93" s="1"/>
  <c r="E228" i="7"/>
  <c r="S29" i="15" s="1"/>
  <c r="T29" s="1"/>
  <c r="E233" i="7"/>
  <c r="AE13" i="15" s="1"/>
  <c r="AF13" s="1"/>
  <c r="E235" i="7"/>
  <c r="AE45" i="15" s="1"/>
  <c r="AF45" s="1"/>
  <c r="E258" i="7"/>
  <c r="S78" i="15" s="1"/>
  <c r="T78" s="1"/>
  <c r="E261" i="7"/>
  <c r="AE30" i="15" s="1"/>
  <c r="AF30" s="1"/>
  <c r="E268" i="7"/>
  <c r="AQ46" i="15" s="1"/>
  <c r="AR46" s="1"/>
  <c r="E282" i="7"/>
  <c r="S31" i="15" s="1"/>
  <c r="T31" s="1"/>
  <c r="E287" i="7"/>
  <c r="AE15" i="15" s="1"/>
  <c r="AF15" s="1"/>
  <c r="E303" i="7"/>
  <c r="G32" i="15" s="1"/>
  <c r="H32" s="1"/>
  <c r="E320" i="7"/>
  <c r="AQ16" i="15" s="1"/>
  <c r="AR16" s="1"/>
  <c r="E323" i="7"/>
  <c r="AQ64" i="15" s="1"/>
  <c r="AR64" s="1"/>
  <c r="E333" i="7"/>
  <c r="G81" i="15" s="1"/>
  <c r="H81" s="1"/>
  <c r="BU156" i="7"/>
  <c r="BI156"/>
  <c r="BU160"/>
  <c r="BI160"/>
  <c r="BI217"/>
  <c r="AF217"/>
  <c r="BU217"/>
  <c r="E222"/>
  <c r="G29" i="15" s="1"/>
  <c r="H29" s="1"/>
  <c r="E225" i="7"/>
  <c r="G77" i="15" s="1"/>
  <c r="H77" s="1"/>
  <c r="E227" i="7"/>
  <c r="S13" i="15" s="1"/>
  <c r="T13" s="1"/>
  <c r="E229" i="7"/>
  <c r="S45" i="15" s="1"/>
  <c r="T45" s="1"/>
  <c r="E242" i="7"/>
  <c r="AQ61" i="15" s="1"/>
  <c r="AR61" s="1"/>
  <c r="E251" i="7"/>
  <c r="G62" i="15" s="1"/>
  <c r="H62" s="1"/>
  <c r="E257" i="7"/>
  <c r="S62" i="15" s="1"/>
  <c r="T62" s="1"/>
  <c r="E265" i="7"/>
  <c r="AE94" i="15" s="1"/>
  <c r="AF94" s="1"/>
  <c r="E294" i="7"/>
  <c r="AQ31" i="15" s="1"/>
  <c r="AR31" s="1"/>
  <c r="E295" i="7"/>
  <c r="AQ47" i="15" s="1"/>
  <c r="AR47" s="1"/>
  <c r="E304" i="7"/>
  <c r="G48" i="15" s="1"/>
  <c r="H48" s="1"/>
  <c r="E347" i="7"/>
  <c r="AQ17" i="15" s="1"/>
  <c r="AR17" s="1"/>
  <c r="E105" i="6"/>
  <c r="E107"/>
  <c r="BG230" i="7"/>
  <c r="BI230"/>
  <c r="A260"/>
  <c r="E262" s="1"/>
  <c r="AE46" i="15" s="1"/>
  <c r="AF46" s="1"/>
  <c r="E266" i="7"/>
  <c r="AQ14" i="15" s="1"/>
  <c r="AR14" s="1"/>
  <c r="A264" i="7"/>
  <c r="A281"/>
  <c r="E283" s="1"/>
  <c r="S47" i="15" s="1"/>
  <c r="T47" s="1"/>
  <c r="BI334" i="7"/>
  <c r="BU334"/>
  <c r="E170"/>
  <c r="G59" i="15" s="1"/>
  <c r="H59" s="1"/>
  <c r="E178" i="7"/>
  <c r="S91" i="15" s="1"/>
  <c r="T91" s="1"/>
  <c r="E186" i="7"/>
  <c r="AQ27" i="15" s="1"/>
  <c r="AR27" s="1"/>
  <c r="E221" i="7"/>
  <c r="G13" i="15" s="1"/>
  <c r="H13" s="1"/>
  <c r="E249" i="7"/>
  <c r="G30" i="15" s="1"/>
  <c r="H30" s="1"/>
  <c r="E264" i="7"/>
  <c r="AE78" i="15" s="1"/>
  <c r="AF78" s="1"/>
  <c r="E275" i="7"/>
  <c r="G15" i="15" s="1"/>
  <c r="H15" s="1"/>
  <c r="E279" i="7"/>
  <c r="G79" i="15" s="1"/>
  <c r="H79" s="1"/>
  <c r="E312" i="7"/>
  <c r="S80" i="15" s="1"/>
  <c r="T80" s="1"/>
  <c r="E60" i="6"/>
  <c r="E80"/>
  <c r="BI169"/>
  <c r="BU169"/>
  <c r="BI198"/>
  <c r="BU198"/>
  <c r="BI211"/>
  <c r="BU211"/>
  <c r="BI222"/>
  <c r="BG222"/>
  <c r="BU231"/>
  <c r="BI231"/>
  <c r="BU235"/>
  <c r="BI235"/>
  <c r="BG248"/>
  <c r="BU248"/>
  <c r="BI313"/>
  <c r="BG313"/>
  <c r="BU313"/>
  <c r="A337"/>
  <c r="E339"/>
  <c r="Q81" i="15" s="1"/>
  <c r="R81" s="1"/>
  <c r="BG252" i="7"/>
  <c r="BI257"/>
  <c r="BU259"/>
  <c r="BI263"/>
  <c r="BU267"/>
  <c r="BI278"/>
  <c r="BI286"/>
  <c r="BI294"/>
  <c r="BU311"/>
  <c r="BG322"/>
  <c r="BI350"/>
  <c r="BG35" i="6"/>
  <c r="BI41"/>
  <c r="BG45"/>
  <c r="BG51"/>
  <c r="BI59"/>
  <c r="BG62"/>
  <c r="BG73"/>
  <c r="BG77"/>
  <c r="BG86"/>
  <c r="BI90"/>
  <c r="BG100"/>
  <c r="BG119"/>
  <c r="BI121"/>
  <c r="BI129"/>
  <c r="BG144"/>
  <c r="BI148"/>
  <c r="BU154"/>
  <c r="E159"/>
  <c r="AO26" i="15" s="1"/>
  <c r="AP26" s="1"/>
  <c r="E174" i="6"/>
  <c r="Q27" i="15" s="1"/>
  <c r="R27" s="1"/>
  <c r="E180" i="6"/>
  <c r="AC27" i="15" s="1"/>
  <c r="AD27" s="1"/>
  <c r="E188" i="6"/>
  <c r="AO59" i="15" s="1"/>
  <c r="AP59" s="1"/>
  <c r="E208" i="6"/>
  <c r="AC44" i="15" s="1"/>
  <c r="AD44" s="1"/>
  <c r="E210" i="6"/>
  <c r="AC76" i="15" s="1"/>
  <c r="AD76" s="1"/>
  <c r="BI254" i="6"/>
  <c r="E256"/>
  <c r="Q46" i="15" s="1"/>
  <c r="R46" s="1"/>
  <c r="E264" i="6"/>
  <c r="AC78" i="15" s="1"/>
  <c r="AD78" s="1"/>
  <c r="E265" i="6"/>
  <c r="AC94" i="15" s="1"/>
  <c r="AD94" s="1"/>
  <c r="E266" i="6"/>
  <c r="AO14" i="15" s="1"/>
  <c r="AP14" s="1"/>
  <c r="E267" i="6"/>
  <c r="AO30" i="15" s="1"/>
  <c r="AP30" s="1"/>
  <c r="E284" i="6"/>
  <c r="Q63" i="15" s="1"/>
  <c r="R63" s="1"/>
  <c r="E285" i="6"/>
  <c r="Q79" i="15" s="1"/>
  <c r="R79" s="1"/>
  <c r="E291" i="6"/>
  <c r="AC79" i="15" s="1"/>
  <c r="AD79" s="1"/>
  <c r="E292" i="6"/>
  <c r="AC95" i="15" s="1"/>
  <c r="AD95" s="1"/>
  <c r="E294" i="6"/>
  <c r="AO31" i="15" s="1"/>
  <c r="AP31" s="1"/>
  <c r="E308" i="6"/>
  <c r="Q16" i="15" s="1"/>
  <c r="R16" s="1"/>
  <c r="E311" i="6"/>
  <c r="Q64" i="15" s="1"/>
  <c r="R64" s="1"/>
  <c r="E316" i="6"/>
  <c r="AC48" i="15" s="1"/>
  <c r="AD48" s="1"/>
  <c r="E322" i="6"/>
  <c r="AO48" i="15" s="1"/>
  <c r="AP48" s="1"/>
  <c r="BG205" i="6"/>
  <c r="BI205"/>
  <c r="BG239"/>
  <c r="BU239"/>
  <c r="BG259"/>
  <c r="BU259"/>
  <c r="BI277"/>
  <c r="BG277"/>
  <c r="BU277"/>
  <c r="BG338"/>
  <c r="BI338"/>
  <c r="E222"/>
  <c r="E29" i="15" s="1"/>
  <c r="K29" s="1"/>
  <c r="L29" s="1"/>
  <c r="E227" i="6"/>
  <c r="Q13" i="15" s="1"/>
  <c r="R13" s="1"/>
  <c r="E229" i="6"/>
  <c r="Q45" i="15" s="1"/>
  <c r="R45" s="1"/>
  <c r="E231" i="6"/>
  <c r="Q77" i="15" s="1"/>
  <c r="R77" s="1"/>
  <c r="E238" i="6"/>
  <c r="AC93" i="15" s="1"/>
  <c r="AD93" s="1"/>
  <c r="BI234" i="6"/>
  <c r="BG234"/>
  <c r="BI236"/>
  <c r="BU236"/>
  <c r="BG255"/>
  <c r="BU255"/>
  <c r="BG292"/>
  <c r="BI292"/>
  <c r="BI322"/>
  <c r="BU322"/>
  <c r="A329"/>
  <c r="E331"/>
  <c r="E49" i="15" s="1"/>
  <c r="K49" s="1"/>
  <c r="L49" s="1"/>
  <c r="A38" i="6"/>
  <c r="E38" s="1"/>
  <c r="BU47"/>
  <c r="BI55"/>
  <c r="A72"/>
  <c r="E72" s="1"/>
  <c r="BI73"/>
  <c r="A74"/>
  <c r="E74" s="1"/>
  <c r="BU75"/>
  <c r="A76"/>
  <c r="E76" s="1"/>
  <c r="BU77"/>
  <c r="A78"/>
  <c r="E78" s="1"/>
  <c r="BU92"/>
  <c r="A92"/>
  <c r="E93" s="1"/>
  <c r="BU100"/>
  <c r="A100"/>
  <c r="E101" s="1"/>
  <c r="BU119"/>
  <c r="BU125"/>
  <c r="A124"/>
  <c r="E126" s="1"/>
  <c r="AC25" i="15" s="1"/>
  <c r="AD25" s="1"/>
  <c r="BU131" i="6"/>
  <c r="A132"/>
  <c r="E134" s="1"/>
  <c r="AO57" i="15" s="1"/>
  <c r="AP57" s="1"/>
  <c r="BU140" i="6"/>
  <c r="E151"/>
  <c r="Q90" i="15" s="1"/>
  <c r="R90" s="1"/>
  <c r="A153" i="6"/>
  <c r="E155" s="1"/>
  <c r="AC58" i="15" s="1"/>
  <c r="AD58" s="1"/>
  <c r="BU160" i="6"/>
  <c r="BU181"/>
  <c r="A182"/>
  <c r="E184" s="1"/>
  <c r="AC91" i="15" s="1"/>
  <c r="AD91" s="1"/>
  <c r="BU205" i="6"/>
  <c r="A225"/>
  <c r="E230"/>
  <c r="Q61" i="15" s="1"/>
  <c r="R61" s="1"/>
  <c r="BI239" i="6"/>
  <c r="E248"/>
  <c r="E14" i="15" s="1"/>
  <c r="F14" s="1"/>
  <c r="BI259" i="6"/>
  <c r="E305"/>
  <c r="E64" i="15" s="1"/>
  <c r="F64" s="1"/>
  <c r="E310" i="6"/>
  <c r="Q48" i="15" s="1"/>
  <c r="R48" s="1"/>
  <c r="E312" i="6"/>
  <c r="Q80" i="15" s="1"/>
  <c r="R80" s="1"/>
  <c r="E41" i="8"/>
  <c r="E52"/>
  <c r="BI158" i="6"/>
  <c r="BU158"/>
  <c r="BG177"/>
  <c r="BI177"/>
  <c r="BI179"/>
  <c r="BU179"/>
  <c r="BI187"/>
  <c r="BU187"/>
  <c r="BI207"/>
  <c r="BG207"/>
  <c r="BG226"/>
  <c r="BI226"/>
  <c r="BU250"/>
  <c r="BI250"/>
  <c r="BI268"/>
  <c r="BG268"/>
  <c r="BU294"/>
  <c r="BG294"/>
  <c r="BI294"/>
  <c r="BI306"/>
  <c r="BG306"/>
  <c r="BI316"/>
  <c r="BG316"/>
  <c r="BU316"/>
  <c r="BG330"/>
  <c r="BI330"/>
  <c r="BU150"/>
  <c r="BI204"/>
  <c r="E206"/>
  <c r="AC12" i="15" s="1"/>
  <c r="AD12" s="1"/>
  <c r="BI233" i="6"/>
  <c r="BG236"/>
  <c r="E239"/>
  <c r="AO13" i="15" s="1"/>
  <c r="AP13" s="1"/>
  <c r="BI255" i="6"/>
  <c r="E257"/>
  <c r="Q62" i="15" s="1"/>
  <c r="R62" s="1"/>
  <c r="E259" i="6"/>
  <c r="Q94" i="15" s="1"/>
  <c r="R94" s="1"/>
  <c r="E309" i="6"/>
  <c r="Q32" i="15" s="1"/>
  <c r="R32" s="1"/>
  <c r="E38" i="8"/>
  <c r="E45"/>
  <c r="BG95"/>
  <c r="BU95"/>
  <c r="BI99"/>
  <c r="BU99"/>
  <c r="BI105"/>
  <c r="BU105"/>
  <c r="BU128"/>
  <c r="BI128"/>
  <c r="BG172"/>
  <c r="BI172"/>
  <c r="BG195"/>
  <c r="BI195"/>
  <c r="BG209"/>
  <c r="BI209"/>
  <c r="BU209"/>
  <c r="BG240"/>
  <c r="BI240"/>
  <c r="BU240"/>
  <c r="BI260" i="6"/>
  <c r="BI266"/>
  <c r="BG269"/>
  <c r="BG284"/>
  <c r="BU286"/>
  <c r="BI291"/>
  <c r="BI305"/>
  <c r="BI308"/>
  <c r="BI320"/>
  <c r="BG336"/>
  <c r="E347"/>
  <c r="AO17" i="15" s="1"/>
  <c r="AP17" s="1"/>
  <c r="BG348" i="6"/>
  <c r="BU34" i="8"/>
  <c r="BI35"/>
  <c r="BU47"/>
  <c r="BU50"/>
  <c r="BG51"/>
  <c r="BI52"/>
  <c r="BI53"/>
  <c r="BI55"/>
  <c r="A59"/>
  <c r="E59" s="1"/>
  <c r="E65"/>
  <c r="BI66"/>
  <c r="BG70"/>
  <c r="BG74"/>
  <c r="E90"/>
  <c r="BG141"/>
  <c r="E155"/>
  <c r="AA58" i="15" s="1"/>
  <c r="AB58" s="1"/>
  <c r="E186" i="8"/>
  <c r="AM27" i="15" s="1"/>
  <c r="AN27" s="1"/>
  <c r="E296" i="8"/>
  <c r="AM63" i="15" s="1"/>
  <c r="AN63" s="1"/>
  <c r="E307" i="8"/>
  <c r="C96" i="15" s="1"/>
  <c r="D96" s="1"/>
  <c r="E317" i="8"/>
  <c r="AA64" i="15" s="1"/>
  <c r="AB64" s="1"/>
  <c r="BI124" i="8"/>
  <c r="BU124"/>
  <c r="BI134"/>
  <c r="BG134"/>
  <c r="BG159"/>
  <c r="BI159"/>
  <c r="BG236"/>
  <c r="BI236"/>
  <c r="E34"/>
  <c r="BU35"/>
  <c r="BI37"/>
  <c r="BI38"/>
  <c r="BI39"/>
  <c r="BG44"/>
  <c r="BG47"/>
  <c r="BI95"/>
  <c r="E98"/>
  <c r="BG99"/>
  <c r="E100"/>
  <c r="BI101"/>
  <c r="BG105"/>
  <c r="E106"/>
  <c r="E113"/>
  <c r="C9" i="15" s="1"/>
  <c r="D9" s="1"/>
  <c r="E120" i="8"/>
  <c r="O25" i="15" s="1"/>
  <c r="P25" s="1"/>
  <c r="BG128" i="8"/>
  <c r="E129"/>
  <c r="AA73" i="15" s="1"/>
  <c r="AB73" s="1"/>
  <c r="E142" i="8"/>
  <c r="C42" i="15" s="1"/>
  <c r="D42" s="1"/>
  <c r="E147" i="8"/>
  <c r="O26" i="15" s="1"/>
  <c r="P26" s="1"/>
  <c r="E151" i="8"/>
  <c r="O90" i="15" s="1"/>
  <c r="P90" s="1"/>
  <c r="A154" i="8"/>
  <c r="E156" s="1"/>
  <c r="AA74" i="15" s="1"/>
  <c r="AB74" s="1"/>
  <c r="E167" i="8"/>
  <c r="C11" i="15" s="1"/>
  <c r="D11" s="1"/>
  <c r="BU172" i="8"/>
  <c r="BI174"/>
  <c r="BU195"/>
  <c r="BI197"/>
  <c r="E202"/>
  <c r="O44" i="15" s="1"/>
  <c r="P44" s="1"/>
  <c r="E209" i="8"/>
  <c r="AA60" i="15" s="1"/>
  <c r="AB60" s="1"/>
  <c r="E213" i="8"/>
  <c r="AM28" i="15" s="1"/>
  <c r="AN28" s="1"/>
  <c r="E228" i="8"/>
  <c r="O29" i="15" s="1"/>
  <c r="P29" s="1"/>
  <c r="E240" i="8"/>
  <c r="AM29" i="15" s="1"/>
  <c r="AN29" s="1"/>
  <c r="E248" i="8"/>
  <c r="C14" i="15" s="1"/>
  <c r="D14" s="1"/>
  <c r="E250" i="8"/>
  <c r="C46" i="15" s="1"/>
  <c r="D46" s="1"/>
  <c r="E269" i="8"/>
  <c r="AM62" i="15" s="1"/>
  <c r="AN62" s="1"/>
  <c r="E295" i="8"/>
  <c r="AM47" i="15" s="1"/>
  <c r="AN47" s="1"/>
  <c r="E305" i="8"/>
  <c r="C64" i="15" s="1"/>
  <c r="D64" s="1"/>
  <c r="E312" i="8"/>
  <c r="O80" i="15" s="1"/>
  <c r="P80" s="1"/>
  <c r="E347" i="8"/>
  <c r="AM17" i="15" s="1"/>
  <c r="AN17" s="1"/>
  <c r="BG155" i="8"/>
  <c r="BI155"/>
  <c r="BI186"/>
  <c r="BU186"/>
  <c r="BG251"/>
  <c r="BI251"/>
  <c r="E37"/>
  <c r="E44"/>
  <c r="E47"/>
  <c r="E105"/>
  <c r="E116"/>
  <c r="C57" i="15" s="1"/>
  <c r="D57" s="1"/>
  <c r="E159" i="8"/>
  <c r="AM26" i="15" s="1"/>
  <c r="AN26" s="1"/>
  <c r="E208" i="8"/>
  <c r="AA44" i="15" s="1"/>
  <c r="AB44" s="1"/>
  <c r="E210" i="8"/>
  <c r="AA76" i="15" s="1"/>
  <c r="AB76" s="1"/>
  <c r="E212" i="8"/>
  <c r="AM12" i="15" s="1"/>
  <c r="AN12" s="1"/>
  <c r="E231" i="8"/>
  <c r="O77" i="15" s="1"/>
  <c r="P77" s="1"/>
  <c r="E236" i="8"/>
  <c r="AA61" i="15" s="1"/>
  <c r="AB61" s="1"/>
  <c r="E241" i="8"/>
  <c r="AM45" i="15" s="1"/>
  <c r="AN45" s="1"/>
  <c r="E254" i="8"/>
  <c r="O14" i="15" s="1"/>
  <c r="P14" s="1"/>
  <c r="BI147" i="8"/>
  <c r="BU147"/>
  <c r="BI157"/>
  <c r="BU157"/>
  <c r="BG242"/>
  <c r="BI242"/>
  <c r="BU242"/>
  <c r="BU51"/>
  <c r="E71"/>
  <c r="BI87"/>
  <c r="A95"/>
  <c r="E96" s="1"/>
  <c r="A101"/>
  <c r="E102" s="1"/>
  <c r="E124"/>
  <c r="O89" i="15" s="1"/>
  <c r="P89" s="1"/>
  <c r="E131" i="8"/>
  <c r="AM9" i="15" s="1"/>
  <c r="AN9" s="1"/>
  <c r="BU155" i="8"/>
  <c r="E169"/>
  <c r="C43" i="15" s="1"/>
  <c r="D43" s="1"/>
  <c r="A171" i="8"/>
  <c r="E173" s="1"/>
  <c r="O11" i="15" s="1"/>
  <c r="P11" s="1"/>
  <c r="A173" i="8"/>
  <c r="E175" s="1"/>
  <c r="O43" i="15" s="1"/>
  <c r="P43" s="1"/>
  <c r="BG186" i="8"/>
  <c r="A194"/>
  <c r="E196" s="1"/>
  <c r="C44" i="15" s="1"/>
  <c r="D44" s="1"/>
  <c r="BI261" i="8"/>
  <c r="BI265"/>
  <c r="BU267"/>
  <c r="BU269"/>
  <c r="BI275"/>
  <c r="BG278"/>
  <c r="BU283"/>
  <c r="BI285"/>
  <c r="BU290"/>
  <c r="BU292"/>
  <c r="BU305"/>
  <c r="BU307"/>
  <c r="BI313"/>
  <c r="BI315"/>
  <c r="BI320"/>
  <c r="BU322"/>
  <c r="A331"/>
  <c r="E333" s="1"/>
  <c r="C81" i="15" s="1"/>
  <c r="D81" s="1"/>
  <c r="BU336" i="8"/>
  <c r="A335"/>
  <c r="E337" s="1"/>
  <c r="O49" i="15" s="1"/>
  <c r="P49" s="1"/>
  <c r="BU342" i="8"/>
  <c r="A341"/>
  <c r="E343" s="1"/>
  <c r="AA49" i="15" s="1"/>
  <c r="AB49" s="1"/>
  <c r="A347" i="8"/>
  <c r="E349" s="1"/>
  <c r="AM49" i="15" s="1"/>
  <c r="AN49" s="1"/>
  <c r="BI267" i="8"/>
  <c r="BI269"/>
  <c r="BU275"/>
  <c r="BI290"/>
  <c r="BI292"/>
  <c r="BI305"/>
  <c r="BI307"/>
  <c r="BI322"/>
  <c r="F321" l="1"/>
  <c r="AM32" i="15"/>
  <c r="AU61"/>
  <c r="AV61" s="1"/>
  <c r="K78"/>
  <c r="L78" s="1"/>
  <c r="AI95"/>
  <c r="AJ95" s="1"/>
  <c r="W64"/>
  <c r="X64" s="1"/>
  <c r="W81"/>
  <c r="X81" s="1"/>
  <c r="AU57"/>
  <c r="AV57" s="1"/>
  <c r="AI89"/>
  <c r="AJ89" s="1"/>
  <c r="W42"/>
  <c r="X42" s="1"/>
  <c r="W57"/>
  <c r="X57" s="1"/>
  <c r="AU64"/>
  <c r="AV64" s="1"/>
  <c r="K89"/>
  <c r="L89" s="1"/>
  <c r="AU42"/>
  <c r="AV42" s="1"/>
  <c r="K58"/>
  <c r="L58" s="1"/>
  <c r="K73"/>
  <c r="L73" s="1"/>
  <c r="AI90"/>
  <c r="AJ90" s="1"/>
  <c r="AU45"/>
  <c r="AV45" s="1"/>
  <c r="AI59"/>
  <c r="AJ59" s="1"/>
  <c r="K75"/>
  <c r="L75" s="1"/>
  <c r="AI92"/>
  <c r="AJ92" s="1"/>
  <c r="W95"/>
  <c r="X95" s="1"/>
  <c r="W28"/>
  <c r="X28" s="1"/>
  <c r="AI41"/>
  <c r="AJ41" s="1"/>
  <c r="AI49"/>
  <c r="AJ49" s="1"/>
  <c r="AU28"/>
  <c r="AV28" s="1"/>
  <c r="K42"/>
  <c r="L42" s="1"/>
  <c r="K57"/>
  <c r="L57" s="1"/>
  <c r="K92"/>
  <c r="L92" s="1"/>
  <c r="W27"/>
  <c r="X27" s="1"/>
  <c r="W45"/>
  <c r="X45" s="1"/>
  <c r="K59"/>
  <c r="L59" s="1"/>
  <c r="K12"/>
  <c r="L12" s="1"/>
  <c r="K15"/>
  <c r="L15" s="1"/>
  <c r="AI31"/>
  <c r="AJ31" s="1"/>
  <c r="K43"/>
  <c r="L43" s="1"/>
  <c r="W15"/>
  <c r="X15" s="1"/>
  <c r="K31"/>
  <c r="L31" s="1"/>
  <c r="W11"/>
  <c r="X11" s="1"/>
  <c r="K41"/>
  <c r="L41" s="1"/>
  <c r="K17"/>
  <c r="L17" s="1"/>
  <c r="K9"/>
  <c r="L9" s="1"/>
  <c r="K16"/>
  <c r="L16" s="1"/>
  <c r="F29"/>
  <c r="K11"/>
  <c r="L11" s="1"/>
  <c r="AI16"/>
  <c r="AJ16" s="1"/>
  <c r="K61"/>
  <c r="L61" s="1"/>
  <c r="K45"/>
  <c r="L45" s="1"/>
  <c r="F33" i="8"/>
  <c r="E23" i="14"/>
  <c r="AA24" i="15"/>
  <c r="AB24" s="1"/>
  <c r="F181" i="8"/>
  <c r="W58" i="15"/>
  <c r="X58" s="1"/>
  <c r="W75"/>
  <c r="X75" s="1"/>
  <c r="K93"/>
  <c r="L93" s="1"/>
  <c r="W62"/>
  <c r="X62" s="1"/>
  <c r="AI78"/>
  <c r="AJ78" s="1"/>
  <c r="W96"/>
  <c r="X96" s="1"/>
  <c r="W63"/>
  <c r="X63" s="1"/>
  <c r="K80"/>
  <c r="L80" s="1"/>
  <c r="W48"/>
  <c r="X48" s="1"/>
  <c r="K60"/>
  <c r="L60" s="1"/>
  <c r="AI75"/>
  <c r="AJ75" s="1"/>
  <c r="W93"/>
  <c r="X93" s="1"/>
  <c r="AU48"/>
  <c r="AV48" s="1"/>
  <c r="AI64"/>
  <c r="AJ64" s="1"/>
  <c r="AI81"/>
  <c r="AJ81" s="1"/>
  <c r="AU43"/>
  <c r="AV43" s="1"/>
  <c r="K74"/>
  <c r="L74" s="1"/>
  <c r="AI91"/>
  <c r="AJ91" s="1"/>
  <c r="K79"/>
  <c r="L79" s="1"/>
  <c r="AI94"/>
  <c r="AJ94" s="1"/>
  <c r="W26"/>
  <c r="X26" s="1"/>
  <c r="W41"/>
  <c r="X41" s="1"/>
  <c r="W49"/>
  <c r="X49" s="1"/>
  <c r="K77"/>
  <c r="L77" s="1"/>
  <c r="AU26"/>
  <c r="AV26" s="1"/>
  <c r="AI48"/>
  <c r="AJ48" s="1"/>
  <c r="AI79"/>
  <c r="AJ79" s="1"/>
  <c r="W25"/>
  <c r="X25" s="1"/>
  <c r="K48"/>
  <c r="L48" s="1"/>
  <c r="W10"/>
  <c r="X10" s="1"/>
  <c r="K14"/>
  <c r="L14" s="1"/>
  <c r="K25"/>
  <c r="L25" s="1"/>
  <c r="AI44"/>
  <c r="AJ44" s="1"/>
  <c r="AU11"/>
  <c r="AV11" s="1"/>
  <c r="K30"/>
  <c r="L30" s="1"/>
  <c r="K47"/>
  <c r="L47" s="1"/>
  <c r="W14"/>
  <c r="X14" s="1"/>
  <c r="AU15"/>
  <c r="AV15" s="1"/>
  <c r="K26"/>
  <c r="L26" s="1"/>
  <c r="F49"/>
  <c r="W9"/>
  <c r="X9" s="1"/>
  <c r="AI15"/>
  <c r="AJ15" s="1"/>
  <c r="W12"/>
  <c r="X12" s="1"/>
  <c r="C9" i="14"/>
  <c r="N19"/>
  <c r="AG33" i="15"/>
  <c r="K21" i="14"/>
  <c r="AA62" i="15"/>
  <c r="F39" i="8"/>
  <c r="F168"/>
  <c r="C27" i="15"/>
  <c r="F176" i="8"/>
  <c r="O59" i="15"/>
  <c r="F145" i="7"/>
  <c r="G90" i="15"/>
  <c r="AB27"/>
  <c r="AI27"/>
  <c r="AJ27" s="1"/>
  <c r="W90"/>
  <c r="X90" s="1"/>
  <c r="W60"/>
  <c r="X60" s="1"/>
  <c r="K76"/>
  <c r="L76" s="1"/>
  <c r="AI93"/>
  <c r="AJ93" s="1"/>
  <c r="W61"/>
  <c r="X61" s="1"/>
  <c r="W77"/>
  <c r="X77" s="1"/>
  <c r="K95"/>
  <c r="L95" s="1"/>
  <c r="W46"/>
  <c r="X46" s="1"/>
  <c r="AI58"/>
  <c r="AJ58" s="1"/>
  <c r="AI73"/>
  <c r="AJ73" s="1"/>
  <c r="W91"/>
  <c r="X91" s="1"/>
  <c r="AU46"/>
  <c r="AV46" s="1"/>
  <c r="AI63"/>
  <c r="AJ63" s="1"/>
  <c r="W80"/>
  <c r="X80" s="1"/>
  <c r="AU41"/>
  <c r="AV41" s="1"/>
  <c r="AU49"/>
  <c r="AV49" s="1"/>
  <c r="K62"/>
  <c r="L62" s="1"/>
  <c r="W78"/>
  <c r="X78" s="1"/>
  <c r="K96"/>
  <c r="L96" s="1"/>
  <c r="AI77"/>
  <c r="AJ77" s="1"/>
  <c r="W89"/>
  <c r="X89" s="1"/>
  <c r="W94"/>
  <c r="X94" s="1"/>
  <c r="W32"/>
  <c r="X32" s="1"/>
  <c r="K44"/>
  <c r="L44" s="1"/>
  <c r="AI26"/>
  <c r="AJ26" s="1"/>
  <c r="AU30"/>
  <c r="AV30" s="1"/>
  <c r="AI47"/>
  <c r="AJ47" s="1"/>
  <c r="W74"/>
  <c r="X74" s="1"/>
  <c r="W31"/>
  <c r="X31" s="1"/>
  <c r="AI46"/>
  <c r="AJ46" s="1"/>
  <c r="AI9"/>
  <c r="AJ9" s="1"/>
  <c r="W13"/>
  <c r="X13" s="1"/>
  <c r="AI17"/>
  <c r="AJ17" s="1"/>
  <c r="K32"/>
  <c r="L32" s="1"/>
  <c r="AI43"/>
  <c r="AJ43" s="1"/>
  <c r="AI10"/>
  <c r="AJ10" s="1"/>
  <c r="AU29"/>
  <c r="AV29" s="1"/>
  <c r="K46"/>
  <c r="L46" s="1"/>
  <c r="AI13"/>
  <c r="AJ13" s="1"/>
  <c r="AI14"/>
  <c r="AJ14" s="1"/>
  <c r="AU25"/>
  <c r="AV25" s="1"/>
  <c r="AI61"/>
  <c r="AJ61" s="1"/>
  <c r="AU10"/>
  <c r="AV10" s="1"/>
  <c r="W17"/>
  <c r="X17" s="1"/>
  <c r="AU14"/>
  <c r="AV14" s="1"/>
  <c r="D8" i="14"/>
  <c r="AU27" i="15"/>
  <c r="AV27" s="1"/>
  <c r="AU63"/>
  <c r="AV63" s="1"/>
  <c r="AI80"/>
  <c r="AJ80" s="1"/>
  <c r="AU58"/>
  <c r="AV58" s="1"/>
  <c r="W73"/>
  <c r="X73" s="1"/>
  <c r="AU59"/>
  <c r="AV59" s="1"/>
  <c r="AI74"/>
  <c r="AJ74" s="1"/>
  <c r="W92"/>
  <c r="X92" s="1"/>
  <c r="W44"/>
  <c r="X44" s="1"/>
  <c r="AI57"/>
  <c r="AJ57" s="1"/>
  <c r="AU44"/>
  <c r="AV44" s="1"/>
  <c r="AU62"/>
  <c r="AV62" s="1"/>
  <c r="W79"/>
  <c r="X79" s="1"/>
  <c r="K97"/>
  <c r="L97" s="1"/>
  <c r="AU47"/>
  <c r="AV47" s="1"/>
  <c r="AI60"/>
  <c r="AJ60" s="1"/>
  <c r="W76"/>
  <c r="X76" s="1"/>
  <c r="K94"/>
  <c r="L94" s="1"/>
  <c r="AI76"/>
  <c r="AJ76" s="1"/>
  <c r="K81"/>
  <c r="L81" s="1"/>
  <c r="AI96"/>
  <c r="AJ96" s="1"/>
  <c r="W30"/>
  <c r="X30" s="1"/>
  <c r="AI42"/>
  <c r="AJ42" s="1"/>
  <c r="K64"/>
  <c r="L64" s="1"/>
  <c r="AI30"/>
  <c r="AJ30" s="1"/>
  <c r="W47"/>
  <c r="X47" s="1"/>
  <c r="K63"/>
  <c r="L63" s="1"/>
  <c r="W29"/>
  <c r="X29" s="1"/>
  <c r="AI45"/>
  <c r="AJ45" s="1"/>
  <c r="AI12"/>
  <c r="AJ12" s="1"/>
  <c r="AU16"/>
  <c r="AV16" s="1"/>
  <c r="AU31"/>
  <c r="AV31" s="1"/>
  <c r="W43"/>
  <c r="X43" s="1"/>
  <c r="AU9"/>
  <c r="AV9" s="1"/>
  <c r="AU17"/>
  <c r="AV17" s="1"/>
  <c r="AI32"/>
  <c r="AJ32" s="1"/>
  <c r="AU12"/>
  <c r="AV12" s="1"/>
  <c r="AU13"/>
  <c r="AV13" s="1"/>
  <c r="AI25"/>
  <c r="AJ25" s="1"/>
  <c r="AI29"/>
  <c r="AJ29" s="1"/>
  <c r="K10"/>
  <c r="L10" s="1"/>
  <c r="W16"/>
  <c r="X16" s="1"/>
  <c r="K13"/>
  <c r="L13" s="1"/>
  <c r="AI11"/>
  <c r="AJ11" s="1"/>
  <c r="K28"/>
  <c r="L28" s="1"/>
  <c r="AU7"/>
  <c r="AV7" s="1"/>
  <c r="F76" i="7"/>
  <c r="AE87" i="15"/>
  <c r="AF87" s="1"/>
  <c r="F149" i="7"/>
  <c r="G15" i="14"/>
  <c r="F285" i="7"/>
  <c r="F211"/>
  <c r="F319"/>
  <c r="F33"/>
  <c r="G22" i="15"/>
  <c r="H22" s="1"/>
  <c r="F335" i="7"/>
  <c r="F269"/>
  <c r="F160"/>
  <c r="F125"/>
  <c r="F40"/>
  <c r="S38" i="15"/>
  <c r="T38" s="1"/>
  <c r="F337" i="7"/>
  <c r="F238"/>
  <c r="F142"/>
  <c r="S87" i="15"/>
  <c r="T87" s="1"/>
  <c r="F70" i="7"/>
  <c r="F341"/>
  <c r="F286"/>
  <c r="F223"/>
  <c r="F130"/>
  <c r="S72" i="15"/>
  <c r="T72" s="1"/>
  <c r="F96" i="7"/>
  <c r="F89"/>
  <c r="G56" i="15"/>
  <c r="H56" s="1"/>
  <c r="F343" i="7"/>
  <c r="F239"/>
  <c r="F195"/>
  <c r="F290"/>
  <c r="F230"/>
  <c r="F97"/>
  <c r="S88" i="15"/>
  <c r="T88" s="1"/>
  <c r="G6"/>
  <c r="H6" s="1"/>
  <c r="F32" i="7"/>
  <c r="F345"/>
  <c r="N22" i="14"/>
  <c r="F256" i="7"/>
  <c r="F203"/>
  <c r="S6" i="15"/>
  <c r="T6" s="1"/>
  <c r="F38" i="7"/>
  <c r="F278"/>
  <c r="F148"/>
  <c r="F315"/>
  <c r="F231"/>
  <c r="F154"/>
  <c r="F48" i="8"/>
  <c r="C22" i="14"/>
  <c r="F205" i="8"/>
  <c r="I17" i="14"/>
  <c r="F69" i="8"/>
  <c r="O71" i="15"/>
  <c r="P71" s="1"/>
  <c r="D16" i="14"/>
  <c r="F284" i="8"/>
  <c r="F178"/>
  <c r="F87"/>
  <c r="C24" i="15"/>
  <c r="D24" s="1"/>
  <c r="F117" i="8"/>
  <c r="F10" i="14"/>
  <c r="F221" i="8"/>
  <c r="F148"/>
  <c r="F42"/>
  <c r="C16" i="14"/>
  <c r="O70" i="15"/>
  <c r="P70" s="1"/>
  <c r="F223" i="8"/>
  <c r="J8" i="14"/>
  <c r="F32" i="8"/>
  <c r="C6" i="15"/>
  <c r="D6" s="1"/>
  <c r="C6" i="14"/>
  <c r="F154" i="8"/>
  <c r="F309"/>
  <c r="F259"/>
  <c r="F233"/>
  <c r="F43"/>
  <c r="O86" i="15"/>
  <c r="P86" s="1"/>
  <c r="F237" i="8"/>
  <c r="F275"/>
  <c r="F170"/>
  <c r="F101"/>
  <c r="AA56" i="15"/>
  <c r="AB56" s="1"/>
  <c r="AI70"/>
  <c r="AJ70" s="1"/>
  <c r="F331" i="8"/>
  <c r="F229"/>
  <c r="F119"/>
  <c r="F12" i="14"/>
  <c r="F53" i="8"/>
  <c r="AM54" i="15"/>
  <c r="AN54" s="1"/>
  <c r="F40" i="8"/>
  <c r="C14" i="14"/>
  <c r="O38" i="15"/>
  <c r="P38" s="1"/>
  <c r="F319" i="8"/>
  <c r="M23" i="14"/>
  <c r="F294" i="8"/>
  <c r="F287"/>
  <c r="F265"/>
  <c r="F235"/>
  <c r="F185"/>
  <c r="H24" i="14"/>
  <c r="F121" i="8"/>
  <c r="F14" i="14"/>
  <c r="F304" i="8"/>
  <c r="F280"/>
  <c r="F261"/>
  <c r="F160"/>
  <c r="G26" i="14"/>
  <c r="F146" i="8"/>
  <c r="G12" i="14"/>
  <c r="F92" i="8"/>
  <c r="O8" i="15"/>
  <c r="P8" s="1"/>
  <c r="F318" i="8"/>
  <c r="F264"/>
  <c r="F179"/>
  <c r="F104"/>
  <c r="AM8" i="15"/>
  <c r="AN8" s="1"/>
  <c r="F50" i="8"/>
  <c r="AM6" i="15"/>
  <c r="AN6" s="1"/>
  <c r="C24" i="14"/>
  <c r="F329" i="8"/>
  <c r="N6" i="14"/>
  <c r="F310" i="8"/>
  <c r="F288"/>
  <c r="L19" i="14"/>
  <c r="F278" i="8"/>
  <c r="F252"/>
  <c r="F187"/>
  <c r="H26" i="14"/>
  <c r="F125" i="8"/>
  <c r="F18" i="14"/>
  <c r="F35" i="8"/>
  <c r="C54" i="15"/>
  <c r="D54" s="1"/>
  <c r="F251" i="8"/>
  <c r="F308"/>
  <c r="F290"/>
  <c r="L21" i="14"/>
  <c r="F263" i="8"/>
  <c r="F182"/>
  <c r="F150"/>
  <c r="F93"/>
  <c r="O24" i="15"/>
  <c r="P24" s="1"/>
  <c r="F322" i="8"/>
  <c r="F277"/>
  <c r="F201"/>
  <c r="F127"/>
  <c r="F67"/>
  <c r="D14" i="14"/>
  <c r="O39" i="15"/>
  <c r="P39" s="1"/>
  <c r="F335" i="8"/>
  <c r="N12" i="14"/>
  <c r="F311" i="8"/>
  <c r="F289"/>
  <c r="L20" i="14"/>
  <c r="F282" i="8"/>
  <c r="F260"/>
  <c r="F197"/>
  <c r="F143"/>
  <c r="F36"/>
  <c r="C10" i="14"/>
  <c r="C70" i="15"/>
  <c r="D70" s="1"/>
  <c r="F313" i="8"/>
  <c r="M17" i="14"/>
  <c r="F315" i="8"/>
  <c r="M19" i="14"/>
  <c r="F291" i="8"/>
  <c r="F267"/>
  <c r="F214"/>
  <c r="F152"/>
  <c r="F128"/>
  <c r="F21" i="14"/>
  <c r="F49" i="8"/>
  <c r="C23" i="14"/>
  <c r="AA86" i="15"/>
  <c r="AB86" s="1"/>
  <c r="F283" i="8"/>
  <c r="F204"/>
  <c r="F132"/>
  <c r="F25" i="14"/>
  <c r="F75" i="8"/>
  <c r="AA71" i="15"/>
  <c r="AB71" s="1"/>
  <c r="K56"/>
  <c r="L56" s="1"/>
  <c r="F316" i="8"/>
  <c r="F292"/>
  <c r="F285"/>
  <c r="F262"/>
  <c r="F198"/>
  <c r="F174"/>
  <c r="F61"/>
  <c r="C39" i="15"/>
  <c r="D39" s="1"/>
  <c r="F320" i="8"/>
  <c r="F302"/>
  <c r="M6" i="14"/>
  <c r="F268" i="8"/>
  <c r="F232"/>
  <c r="J17" i="14"/>
  <c r="F158" i="8"/>
  <c r="G24" i="14"/>
  <c r="F140" i="8"/>
  <c r="F79"/>
  <c r="AM39" i="15"/>
  <c r="AN39" s="1"/>
  <c r="F314" i="8"/>
  <c r="F256"/>
  <c r="F144"/>
  <c r="G10" i="14"/>
  <c r="F86" i="8"/>
  <c r="C8" i="15"/>
  <c r="D8" s="1"/>
  <c r="F46" i="8"/>
  <c r="C20" i="14"/>
  <c r="AA38" i="15"/>
  <c r="AB38" s="1"/>
  <c r="AI88"/>
  <c r="AJ88" s="1"/>
  <c r="K71"/>
  <c r="L71" s="1"/>
  <c r="F196" i="8"/>
  <c r="I8" i="14"/>
  <c r="F59" i="8"/>
  <c r="C7" i="15"/>
  <c r="D7" s="1"/>
  <c r="D6" i="14"/>
  <c r="F175" i="8"/>
  <c r="H14" i="14"/>
  <c r="F155" i="6"/>
  <c r="F78"/>
  <c r="AO23" i="15"/>
  <c r="AP23" s="1"/>
  <c r="D25" i="14"/>
  <c r="F74" i="6"/>
  <c r="AC55" i="15"/>
  <c r="AD55" s="1"/>
  <c r="D21" i="14"/>
  <c r="F226" i="7"/>
  <c r="J11" i="14"/>
  <c r="F95" i="7"/>
  <c r="S56" i="15"/>
  <c r="T56" s="1"/>
  <c r="E15" i="14"/>
  <c r="F173" i="8"/>
  <c r="H12" i="14"/>
  <c r="F333" i="8"/>
  <c r="N10" i="14"/>
  <c r="F156" i="8"/>
  <c r="G22" i="14"/>
  <c r="F101" i="6"/>
  <c r="AC56" i="15"/>
  <c r="AD56" s="1"/>
  <c r="E21" i="14"/>
  <c r="F349" i="8"/>
  <c r="N26" i="14"/>
  <c r="F134" i="6"/>
  <c r="F27" i="14"/>
  <c r="F59" i="4"/>
  <c r="I7" i="15"/>
  <c r="J7" s="1"/>
  <c r="F102" i="8"/>
  <c r="AA72" i="15"/>
  <c r="AB72" s="1"/>
  <c r="E22" i="14"/>
  <c r="F93" i="6"/>
  <c r="Q24" i="15"/>
  <c r="R24" s="1"/>
  <c r="E13" i="14"/>
  <c r="F76" i="6"/>
  <c r="AC87" i="15"/>
  <c r="AD87" s="1"/>
  <c r="D23" i="14"/>
  <c r="F72" i="6"/>
  <c r="AC23" i="15"/>
  <c r="AD23" s="1"/>
  <c r="D19" i="14"/>
  <c r="F201" i="7"/>
  <c r="I13" i="14"/>
  <c r="F241" i="7"/>
  <c r="F184" i="6"/>
  <c r="H23" i="14"/>
  <c r="F126" i="6"/>
  <c r="F19" i="14"/>
  <c r="F38" i="6"/>
  <c r="Q6" i="15"/>
  <c r="R6" s="1"/>
  <c r="F209" i="7"/>
  <c r="AG7" i="15"/>
  <c r="AH7" s="1"/>
  <c r="F71" i="4"/>
  <c r="F169" i="8"/>
  <c r="H8" i="14"/>
  <c r="F236" i="8"/>
  <c r="J21" i="14"/>
  <c r="F159" i="8"/>
  <c r="G25" i="14"/>
  <c r="F305" i="8"/>
  <c r="M9" i="14"/>
  <c r="F209" i="8"/>
  <c r="I21" i="14"/>
  <c r="F98" i="8"/>
  <c r="AA8" i="15"/>
  <c r="AB8" s="1"/>
  <c r="E18" i="14"/>
  <c r="F34" i="8"/>
  <c r="C38" i="15"/>
  <c r="D38" s="1"/>
  <c r="C8" i="14"/>
  <c r="F186" i="8"/>
  <c r="H25" i="14"/>
  <c r="F90" i="8"/>
  <c r="C72" i="15"/>
  <c r="D72" s="1"/>
  <c r="E10" i="14"/>
  <c r="F65" i="8"/>
  <c r="O7" i="15"/>
  <c r="P7" s="1"/>
  <c r="D12" i="14"/>
  <c r="F45" i="8"/>
  <c r="AA22" i="15"/>
  <c r="AB22" s="1"/>
  <c r="C19" i="14"/>
  <c r="F257" i="6"/>
  <c r="K15" i="14"/>
  <c r="F312" i="6"/>
  <c r="F248"/>
  <c r="F229"/>
  <c r="J14" i="14"/>
  <c r="F308" i="6"/>
  <c r="M12" i="14"/>
  <c r="F285" i="6"/>
  <c r="L16" i="14"/>
  <c r="F265" i="6"/>
  <c r="K23" i="14"/>
  <c r="F210" i="6"/>
  <c r="F174"/>
  <c r="H13" i="14"/>
  <c r="F312" i="7"/>
  <c r="F249"/>
  <c r="K7" i="14"/>
  <c r="F170" i="7"/>
  <c r="H9" i="14"/>
  <c r="F283" i="7"/>
  <c r="L14" i="14"/>
  <c r="F262" i="7"/>
  <c r="K20" i="14"/>
  <c r="F105" i="6"/>
  <c r="AO24" i="15"/>
  <c r="AP24" s="1"/>
  <c r="M8" i="14"/>
  <c r="F304" i="7"/>
  <c r="F257"/>
  <c r="F227"/>
  <c r="F303"/>
  <c r="M7" i="14"/>
  <c r="F261" i="7"/>
  <c r="K19" i="14"/>
  <c r="F228" i="7"/>
  <c r="F182"/>
  <c r="H21" i="14"/>
  <c r="F318" i="7"/>
  <c r="M22" i="14"/>
  <c r="AI38" i="15"/>
  <c r="AJ38" s="1"/>
  <c r="AQ40"/>
  <c r="AR40" s="1"/>
  <c r="F106" i="7"/>
  <c r="F305" i="4"/>
  <c r="F11" i="14"/>
  <c r="F118" i="4"/>
  <c r="S55" i="15"/>
  <c r="T55" s="1"/>
  <c r="D15" i="14"/>
  <c r="F68" i="7"/>
  <c r="F322" i="4"/>
  <c r="F225"/>
  <c r="F208"/>
  <c r="F180"/>
  <c r="F152"/>
  <c r="F120"/>
  <c r="AG22" i="15"/>
  <c r="AH22" s="1"/>
  <c r="F45" i="4"/>
  <c r="F133" i="7"/>
  <c r="F26" i="14"/>
  <c r="F72" i="7"/>
  <c r="AE23" i="15"/>
  <c r="AF23" s="1"/>
  <c r="F286" i="4"/>
  <c r="L17" i="14"/>
  <c r="F248" i="4"/>
  <c r="F181"/>
  <c r="AS39" i="15"/>
  <c r="AT39" s="1"/>
  <c r="D26" i="14"/>
  <c r="F79" i="4"/>
  <c r="F104"/>
  <c r="AS8" i="15"/>
  <c r="AT8" s="1"/>
  <c r="D20" i="5"/>
  <c r="AU54" i="15"/>
  <c r="AV54" s="1"/>
  <c r="E24" i="14"/>
  <c r="F208" i="8"/>
  <c r="I20" i="14"/>
  <c r="F96" i="8"/>
  <c r="O72" i="15"/>
  <c r="P72" s="1"/>
  <c r="E16" i="14"/>
  <c r="F248" i="8"/>
  <c r="K6" i="14"/>
  <c r="F151" i="8"/>
  <c r="G17" i="14"/>
  <c r="F124" i="8"/>
  <c r="F17" i="14"/>
  <c r="F71" i="8"/>
  <c r="AA7" i="15"/>
  <c r="AB7" s="1"/>
  <c r="D18" i="14"/>
  <c r="F241" i="8"/>
  <c r="J26" i="14"/>
  <c r="F210" i="8"/>
  <c r="I22" i="14"/>
  <c r="F37" i="8"/>
  <c r="C86" i="15"/>
  <c r="D86" s="1"/>
  <c r="C11" i="14"/>
  <c r="F312" i="8"/>
  <c r="M16" i="14"/>
  <c r="F250" i="8"/>
  <c r="K8" i="14"/>
  <c r="F213" i="8"/>
  <c r="I25" i="14"/>
  <c r="F129" i="8"/>
  <c r="F22" i="14"/>
  <c r="F106" i="8"/>
  <c r="AM40" i="15"/>
  <c r="AN40" s="1"/>
  <c r="E26" i="14"/>
  <c r="F296" i="8"/>
  <c r="L27" i="14"/>
  <c r="F347" i="6"/>
  <c r="F259"/>
  <c r="K17" i="14"/>
  <c r="F41" i="8"/>
  <c r="O54" i="15"/>
  <c r="P54" s="1"/>
  <c r="C15" i="14"/>
  <c r="F231" i="6"/>
  <c r="F311"/>
  <c r="M15" i="14"/>
  <c r="F291" i="6"/>
  <c r="L22" i="14"/>
  <c r="F266" i="6"/>
  <c r="K24" i="14"/>
  <c r="F180" i="6"/>
  <c r="H19" i="14"/>
  <c r="F264" i="7"/>
  <c r="F178"/>
  <c r="H17" i="14"/>
  <c r="F107" i="6"/>
  <c r="AO56" i="15"/>
  <c r="AP56" s="1"/>
  <c r="E27" i="14"/>
  <c r="F347" i="7"/>
  <c r="F265"/>
  <c r="F229"/>
  <c r="F320"/>
  <c r="M24" i="14"/>
  <c r="F268" i="7"/>
  <c r="K26" i="14"/>
  <c r="F233" i="7"/>
  <c r="J18" i="14"/>
  <c r="F75" i="4"/>
  <c r="AG71" i="15"/>
  <c r="AH71" s="1"/>
  <c r="D22" i="14"/>
  <c r="F115" i="7"/>
  <c r="F124" i="4"/>
  <c r="F87" i="7"/>
  <c r="G24" i="15"/>
  <c r="H24" s="1"/>
  <c r="E7" i="14"/>
  <c r="F35" i="7"/>
  <c r="G54" i="15"/>
  <c r="H54" s="1"/>
  <c r="F316" i="4"/>
  <c r="F235"/>
  <c r="F210"/>
  <c r="F184"/>
  <c r="F153"/>
  <c r="G19" i="14"/>
  <c r="F134" i="4"/>
  <c r="F96"/>
  <c r="U72" i="15"/>
  <c r="V72" s="1"/>
  <c r="F303" i="4"/>
  <c r="F250"/>
  <c r="F195"/>
  <c r="I7" i="14"/>
  <c r="F87" i="4"/>
  <c r="I24" i="15"/>
  <c r="J24" s="1"/>
  <c r="K88"/>
  <c r="L88" s="1"/>
  <c r="K22"/>
  <c r="L22" s="1"/>
  <c r="K8"/>
  <c r="L8" s="1"/>
  <c r="D5" i="5"/>
  <c r="W40" i="15"/>
  <c r="X40" s="1"/>
  <c r="W8"/>
  <c r="X8" s="1"/>
  <c r="W86"/>
  <c r="X86" s="1"/>
  <c r="H20" i="14"/>
  <c r="F8"/>
  <c r="F343" i="8"/>
  <c r="N20" i="14"/>
  <c r="F254" i="8"/>
  <c r="K12" i="14"/>
  <c r="F105" i="8"/>
  <c r="AM24" i="15"/>
  <c r="AN24" s="1"/>
  <c r="E25" i="14"/>
  <c r="F44" i="8"/>
  <c r="AA6" i="15"/>
  <c r="AB6" s="1"/>
  <c r="C18" i="14"/>
  <c r="F347" i="8"/>
  <c r="N24" i="14"/>
  <c r="F269" i="8"/>
  <c r="K27" i="14"/>
  <c r="F228" i="8"/>
  <c r="J13" i="14"/>
  <c r="F167" i="8"/>
  <c r="H6" i="14"/>
  <c r="F142" i="8"/>
  <c r="G8" i="14"/>
  <c r="F113" i="8"/>
  <c r="F6" i="14"/>
  <c r="F100" i="8"/>
  <c r="AA40" i="15"/>
  <c r="AB40" s="1"/>
  <c r="E20" i="14"/>
  <c r="F307" i="8"/>
  <c r="M11" i="14"/>
  <c r="F155" i="8"/>
  <c r="G21" i="14"/>
  <c r="F309" i="6"/>
  <c r="M13" i="14"/>
  <c r="F239" i="6"/>
  <c r="J24" i="14"/>
  <c r="F52" i="8"/>
  <c r="AM38" i="15"/>
  <c r="AN38" s="1"/>
  <c r="C26" i="14"/>
  <c r="F305" i="6"/>
  <c r="F230"/>
  <c r="J15" i="14"/>
  <c r="F331" i="6"/>
  <c r="N8" i="14"/>
  <c r="F238" i="6"/>
  <c r="J23" i="14"/>
  <c r="F222" i="6"/>
  <c r="J7" i="14"/>
  <c r="F316" i="6"/>
  <c r="M20" i="14"/>
  <c r="F292" i="6"/>
  <c r="L23" i="14"/>
  <c r="F267" i="6"/>
  <c r="K25" i="14"/>
  <c r="F256" i="6"/>
  <c r="K14" i="14"/>
  <c r="F188" i="6"/>
  <c r="H27" i="14"/>
  <c r="F339" i="6"/>
  <c r="N16" i="14"/>
  <c r="F60" i="6"/>
  <c r="E23" i="15"/>
  <c r="D7" i="14"/>
  <c r="F275" i="7"/>
  <c r="L6" i="14"/>
  <c r="F186" i="7"/>
  <c r="F266"/>
  <c r="F294"/>
  <c r="F242"/>
  <c r="J27" i="14"/>
  <c r="F222" i="7"/>
  <c r="F323"/>
  <c r="M27" i="14"/>
  <c r="F282" i="7"/>
  <c r="L13" i="14"/>
  <c r="J20"/>
  <c r="F235" i="7"/>
  <c r="F316"/>
  <c r="W23" i="15"/>
  <c r="X23" s="1"/>
  <c r="F334" i="4"/>
  <c r="G7" i="14"/>
  <c r="F141" i="4"/>
  <c r="F41"/>
  <c r="U54" i="15"/>
  <c r="V54" s="1"/>
  <c r="F123" i="7"/>
  <c r="F16" i="14"/>
  <c r="E20" i="5"/>
  <c r="F122" i="7"/>
  <c r="F15" i="14"/>
  <c r="F37" i="7"/>
  <c r="G86" i="15"/>
  <c r="H86" s="1"/>
  <c r="F318" i="4"/>
  <c r="F254"/>
  <c r="F212"/>
  <c r="F199"/>
  <c r="I11" i="14"/>
  <c r="F175" i="4"/>
  <c r="G9" i="14"/>
  <c r="F143" i="4"/>
  <c r="AS24" i="15"/>
  <c r="AT24" s="1"/>
  <c r="F105" i="4"/>
  <c r="F341"/>
  <c r="N18" i="14"/>
  <c r="F252" i="4"/>
  <c r="K10" i="14"/>
  <c r="F197" i="4"/>
  <c r="I9" i="14"/>
  <c r="F145" i="4"/>
  <c r="G11" i="14"/>
  <c r="I23" i="15"/>
  <c r="J23" s="1"/>
  <c r="F60" i="4"/>
  <c r="AU8" i="15"/>
  <c r="AV8" s="1"/>
  <c r="D10" i="5"/>
  <c r="N11" i="14"/>
  <c r="F131" i="8"/>
  <c r="F24" i="14"/>
  <c r="F212" i="8"/>
  <c r="I24" i="14"/>
  <c r="F337" i="8"/>
  <c r="N14" i="14"/>
  <c r="F231" i="8"/>
  <c r="J16" i="14"/>
  <c r="F116" i="8"/>
  <c r="F9" i="14"/>
  <c r="F47" i="8"/>
  <c r="AA54" i="15"/>
  <c r="AB54" s="1"/>
  <c r="C21" i="14"/>
  <c r="F295" i="8"/>
  <c r="L26" i="14"/>
  <c r="F240" i="8"/>
  <c r="J25" i="14"/>
  <c r="F202" i="8"/>
  <c r="I14" i="14"/>
  <c r="F147" i="8"/>
  <c r="G13" i="14"/>
  <c r="F120" i="8"/>
  <c r="F13" i="14"/>
  <c r="F317" i="8"/>
  <c r="M21" i="14"/>
  <c r="F38" i="8"/>
  <c r="O6" i="15"/>
  <c r="P6" s="1"/>
  <c r="C12" i="14"/>
  <c r="F206" i="6"/>
  <c r="I18" i="14"/>
  <c r="F310" i="6"/>
  <c r="M14" i="14"/>
  <c r="F151" i="6"/>
  <c r="F227"/>
  <c r="J12" i="14"/>
  <c r="F322" i="6"/>
  <c r="M26" i="14"/>
  <c r="F294" i="6"/>
  <c r="L25" i="14"/>
  <c r="F284" i="6"/>
  <c r="L15" i="14"/>
  <c r="F264" i="6"/>
  <c r="K22" i="14"/>
  <c r="D21" i="5"/>
  <c r="F208" i="6"/>
  <c r="F159"/>
  <c r="F80"/>
  <c r="AO55" i="15"/>
  <c r="AP55" s="1"/>
  <c r="D27" i="14"/>
  <c r="F279" i="7"/>
  <c r="L10" i="14"/>
  <c r="J6"/>
  <c r="F221" i="7"/>
  <c r="F295"/>
  <c r="F251"/>
  <c r="K9" i="14"/>
  <c r="F225" i="7"/>
  <c r="J10" i="14"/>
  <c r="F333" i="7"/>
  <c r="F287"/>
  <c r="L18" i="14"/>
  <c r="F258" i="7"/>
  <c r="K16" i="14"/>
  <c r="F174" i="7"/>
  <c r="F237"/>
  <c r="J22" i="14"/>
  <c r="F88" i="7"/>
  <c r="G40" i="15"/>
  <c r="H40" s="1"/>
  <c r="E8" i="14"/>
  <c r="F168" i="4"/>
  <c r="H7" i="14"/>
  <c r="AG24" i="15"/>
  <c r="AH24" s="1"/>
  <c r="F99" i="4"/>
  <c r="E19" i="14"/>
  <c r="F131" i="7"/>
  <c r="F320" i="4"/>
  <c r="F258"/>
  <c r="F214"/>
  <c r="I26" i="14"/>
  <c r="F203" i="4"/>
  <c r="I15" i="14"/>
  <c r="F176" i="4"/>
  <c r="H15" i="14"/>
  <c r="F114" i="4"/>
  <c r="F7" i="14"/>
  <c r="F342" i="4"/>
  <c r="F11" i="5"/>
  <c r="F281" i="4"/>
  <c r="L12" i="14"/>
  <c r="F236" i="4"/>
  <c r="G27" i="14"/>
  <c r="F161" i="4"/>
  <c r="W22" i="15"/>
  <c r="X22" s="1"/>
  <c r="D12" i="5"/>
  <c r="D9"/>
  <c r="K54" i="15"/>
  <c r="L54" s="1"/>
  <c r="D8" i="5"/>
  <c r="D7"/>
  <c r="G18" i="14"/>
  <c r="H90" i="15" l="1"/>
  <c r="K90"/>
  <c r="L90" s="1"/>
  <c r="D27"/>
  <c r="K27"/>
  <c r="L27" s="1"/>
  <c r="AB62"/>
  <c r="AI62"/>
  <c r="AJ62" s="1"/>
  <c r="C6" i="5"/>
  <c r="W88" i="15"/>
  <c r="X88" s="1"/>
  <c r="P59"/>
  <c r="W59"/>
  <c r="X59" s="1"/>
  <c r="AH33"/>
  <c r="AI33"/>
  <c r="AJ33" s="1"/>
  <c r="AN32"/>
  <c r="AU32"/>
  <c r="AV32" s="1"/>
  <c r="D6" i="5"/>
  <c r="F23" i="15"/>
  <c r="D19" i="5"/>
  <c r="E24"/>
  <c r="E12"/>
  <c r="W87" i="15"/>
  <c r="X87" s="1"/>
  <c r="D23" i="5"/>
  <c r="W71" i="15"/>
  <c r="X71" s="1"/>
  <c r="K6"/>
  <c r="L6" s="1"/>
  <c r="W38"/>
  <c r="X38" s="1"/>
  <c r="W70"/>
  <c r="X70" s="1"/>
  <c r="AU6"/>
  <c r="AV6" s="1"/>
  <c r="K39"/>
  <c r="L39" s="1"/>
  <c r="C22" i="5"/>
  <c r="AI86" i="15"/>
  <c r="AJ86" s="1"/>
  <c r="K70"/>
  <c r="L70" s="1"/>
  <c r="W39"/>
  <c r="X39" s="1"/>
  <c r="E9" i="5"/>
  <c r="P7" i="14"/>
  <c r="S15"/>
  <c r="D15" i="5"/>
  <c r="E22"/>
  <c r="P11" i="14"/>
  <c r="F9" i="5"/>
  <c r="D13"/>
  <c r="F7"/>
  <c r="R7" i="14"/>
  <c r="K40" i="15"/>
  <c r="L40" s="1"/>
  <c r="E7" i="5"/>
  <c r="E21"/>
  <c r="AU55" i="15"/>
  <c r="AV55" s="1"/>
  <c r="D25" i="5"/>
  <c r="C12"/>
  <c r="C25"/>
  <c r="AU38" i="15"/>
  <c r="AV38" s="1"/>
  <c r="C17" i="5"/>
  <c r="AI6" i="15"/>
  <c r="AJ6" s="1"/>
  <c r="F16" i="5"/>
  <c r="AU56" i="15"/>
  <c r="AV56" s="1"/>
  <c r="C10" i="5"/>
  <c r="K86" i="15"/>
  <c r="L86" s="1"/>
  <c r="C16" i="5"/>
  <c r="F19"/>
  <c r="W55" i="15"/>
  <c r="X55" s="1"/>
  <c r="E14" i="5"/>
  <c r="W7" i="15"/>
  <c r="X7" s="1"/>
  <c r="AI8"/>
  <c r="AJ8" s="1"/>
  <c r="AI72"/>
  <c r="AJ72" s="1"/>
  <c r="C21" i="5"/>
  <c r="D24"/>
  <c r="AU23" i="15"/>
  <c r="AV23" s="1"/>
  <c r="C5" i="5"/>
  <c r="K7" i="15"/>
  <c r="L7" s="1"/>
  <c r="F13" i="5"/>
  <c r="D16"/>
  <c r="R11" i="14"/>
  <c r="AI24" i="15"/>
  <c r="AJ24" s="1"/>
  <c r="E5" i="5"/>
  <c r="AI54" i="15"/>
  <c r="AJ54" s="1"/>
  <c r="C20" i="5"/>
  <c r="F24"/>
  <c r="D14"/>
  <c r="C19"/>
  <c r="AI40" i="15"/>
  <c r="AJ40" s="1"/>
  <c r="AU24"/>
  <c r="AV24" s="1"/>
  <c r="C24" i="5"/>
  <c r="F15"/>
  <c r="E16"/>
  <c r="F25"/>
  <c r="AU39" i="15"/>
  <c r="AV39" s="1"/>
  <c r="E18" i="5"/>
  <c r="C9"/>
  <c r="K72" i="15"/>
  <c r="L72" s="1"/>
  <c r="AI23"/>
  <c r="AJ23" s="1"/>
  <c r="D18" i="5"/>
  <c r="AI56" i="15"/>
  <c r="AJ56" s="1"/>
  <c r="W56"/>
  <c r="X56" s="1"/>
  <c r="Q11" i="14"/>
  <c r="E19" i="5"/>
  <c r="Q7" i="14"/>
  <c r="F20" i="5"/>
  <c r="I20" s="1"/>
  <c r="C11"/>
  <c r="W6" i="15"/>
  <c r="X6" s="1"/>
  <c r="C8" i="5"/>
  <c r="C23"/>
  <c r="H6"/>
  <c r="F8"/>
  <c r="E10"/>
  <c r="E15"/>
  <c r="I15" s="1"/>
  <c r="F14"/>
  <c r="E26"/>
  <c r="C26"/>
  <c r="F26"/>
  <c r="F22"/>
  <c r="E8"/>
  <c r="AI71" i="15"/>
  <c r="AJ71" s="1"/>
  <c r="F21" i="5"/>
  <c r="C14"/>
  <c r="W54" i="15"/>
  <c r="X54" s="1"/>
  <c r="F12" i="5"/>
  <c r="I12" s="1"/>
  <c r="F17"/>
  <c r="AI87" i="15"/>
  <c r="AJ87" s="1"/>
  <c r="D22" i="5"/>
  <c r="F5"/>
  <c r="S11" i="14"/>
  <c r="I22" i="5"/>
  <c r="Q15" i="14"/>
  <c r="D17" i="5"/>
  <c r="R15" i="14"/>
  <c r="E23" i="5"/>
  <c r="F6"/>
  <c r="K23" i="15"/>
  <c r="L23" s="1"/>
  <c r="K24"/>
  <c r="L24" s="1"/>
  <c r="E6" i="5"/>
  <c r="E13"/>
  <c r="AU40" i="15"/>
  <c r="AV40" s="1"/>
  <c r="AI7"/>
  <c r="AJ7" s="1"/>
  <c r="C15" i="5"/>
  <c r="W72" i="15"/>
  <c r="X72" s="1"/>
  <c r="F23" i="5"/>
  <c r="F18"/>
  <c r="E25"/>
  <c r="I25" s="1"/>
  <c r="E11"/>
  <c r="I11" s="1"/>
  <c r="C18"/>
  <c r="AI22" i="15"/>
  <c r="AJ22" s="1"/>
  <c r="C7" i="5"/>
  <c r="K38" i="15"/>
  <c r="L38" s="1"/>
  <c r="D11" i="5"/>
  <c r="W24" i="15"/>
  <c r="X24" s="1"/>
  <c r="AI55"/>
  <c r="AJ55" s="1"/>
  <c r="C13" i="5"/>
  <c r="S7" i="14"/>
  <c r="F10" i="5"/>
  <c r="P15" i="14"/>
  <c r="D26" i="5"/>
  <c r="E17"/>
  <c r="I17" l="1"/>
  <c r="I24"/>
  <c r="I6"/>
  <c r="I9"/>
  <c r="I7"/>
  <c r="I16"/>
  <c r="I8"/>
  <c r="I13"/>
  <c r="I19"/>
  <c r="P21" i="14"/>
  <c r="I26" i="5"/>
  <c r="J7"/>
  <c r="H7"/>
  <c r="H11"/>
  <c r="J11"/>
  <c r="H24"/>
  <c r="J24"/>
  <c r="I18"/>
  <c r="J13"/>
  <c r="H13"/>
  <c r="H15"/>
  <c r="J15"/>
  <c r="J26"/>
  <c r="H26"/>
  <c r="H23"/>
  <c r="J23"/>
  <c r="H19"/>
  <c r="J19"/>
  <c r="J10"/>
  <c r="H10"/>
  <c r="H17"/>
  <c r="J17"/>
  <c r="I14"/>
  <c r="I21"/>
  <c r="H22"/>
  <c r="J22"/>
  <c r="J14"/>
  <c r="H14"/>
  <c r="J8"/>
  <c r="H8"/>
  <c r="J21"/>
  <c r="H21"/>
  <c r="J16"/>
  <c r="H16"/>
  <c r="H25"/>
  <c r="J25"/>
  <c r="I10"/>
  <c r="I5"/>
  <c r="H18"/>
  <c r="J18"/>
  <c r="J9"/>
  <c r="H9"/>
  <c r="H20"/>
  <c r="J20"/>
  <c r="J5"/>
  <c r="H5"/>
  <c r="H12"/>
  <c r="J12"/>
  <c r="I23"/>
  <c r="J6"/>
</calcChain>
</file>

<file path=xl/sharedStrings.xml><?xml version="1.0" encoding="utf-8"?>
<sst xmlns="http://schemas.openxmlformats.org/spreadsheetml/2006/main" count="2491" uniqueCount="136">
  <si>
    <t>1st Qrtr</t>
  </si>
  <si>
    <t>2nd Qrtr</t>
  </si>
  <si>
    <t>3rd Qrtr</t>
  </si>
  <si>
    <t>4th Qrtr</t>
  </si>
  <si>
    <t>Total</t>
  </si>
  <si>
    <t>1ST NINE WEEKS</t>
  </si>
  <si>
    <t xml:space="preserve"> (continued)</t>
  </si>
  <si>
    <t>DAILY WORK</t>
  </si>
  <si>
    <t>TESTS</t>
  </si>
  <si>
    <t>DAILY</t>
  </si>
  <si>
    <t>TEST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</si>
  <si>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</si>
  <si>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</si>
  <si>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</si>
  <si>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</si>
  <si>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</si>
  <si>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</si>
  <si>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</si>
  <si>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</si>
  <si>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</si>
  <si>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1st Qtr</t>
  </si>
  <si>
    <t>2nd Qtr</t>
  </si>
  <si>
    <t>3rd Qtr</t>
  </si>
  <si>
    <t>4th Qtr</t>
  </si>
  <si>
    <t>AVG</t>
  </si>
  <si>
    <t>GRADE</t>
  </si>
  <si>
    <t>NAME</t>
  </si>
  <si>
    <t>MUSIC</t>
  </si>
  <si>
    <t>GRADING SCALE</t>
  </si>
  <si>
    <t>F</t>
  </si>
  <si>
    <t>D-</t>
  </si>
  <si>
    <t>D</t>
  </si>
  <si>
    <t>D+</t>
  </si>
  <si>
    <t>C-</t>
  </si>
  <si>
    <t>C</t>
  </si>
  <si>
    <t>C+</t>
  </si>
  <si>
    <t>B-</t>
  </si>
  <si>
    <t>B</t>
  </si>
  <si>
    <t>B+</t>
  </si>
  <si>
    <t>A-</t>
  </si>
  <si>
    <t>A</t>
  </si>
  <si>
    <t>A+</t>
  </si>
  <si>
    <t>Name</t>
  </si>
  <si>
    <t>1st Sem</t>
  </si>
  <si>
    <t>2nd Sem</t>
  </si>
  <si>
    <t>Year Avg</t>
  </si>
  <si>
    <t>Birthday</t>
  </si>
  <si>
    <t>Last Name</t>
  </si>
  <si>
    <t>Subject Order</t>
  </si>
  <si>
    <t>Math</t>
  </si>
  <si>
    <t>Spelling</t>
  </si>
  <si>
    <t>Science</t>
  </si>
  <si>
    <t>Reading</t>
  </si>
  <si>
    <t>Penmanship</t>
  </si>
  <si>
    <t>Home Phone</t>
  </si>
  <si>
    <t>Dad's Cell</t>
  </si>
  <si>
    <t>Mom's Cell</t>
  </si>
  <si>
    <t>Class Averages</t>
  </si>
  <si>
    <t>QUIZ</t>
  </si>
  <si>
    <t>QUIZZES</t>
  </si>
  <si>
    <t>BLEND</t>
  </si>
  <si>
    <t>Grade Averaging Ratios</t>
  </si>
  <si>
    <t>Numerator</t>
  </si>
  <si>
    <t>Denominator</t>
  </si>
  <si>
    <t>* Fill in the numerator of the weight each category of grades receives</t>
  </si>
  <si>
    <t>The denominator will calculate automatically to make a whole number</t>
  </si>
  <si>
    <t>Daily + tests denominator</t>
  </si>
  <si>
    <t>Quizzes + Daily denominator</t>
  </si>
  <si>
    <t>Quizzes + Tests denominator</t>
  </si>
  <si>
    <t>Grade Scale master</t>
  </si>
  <si>
    <t>Yearly Averages</t>
  </si>
  <si>
    <t>1.</t>
  </si>
  <si>
    <t>Save a blank copy first for future use.  E.g. “Grade Book Template”.</t>
  </si>
  <si>
    <t>2.</t>
  </si>
  <si>
    <t>Save a file for the school year you are in.  E.g. “Grade Book 2007-2008”.</t>
  </si>
  <si>
    <t>3.</t>
  </si>
  <si>
    <r>
      <t xml:space="preserve">Go to the </t>
    </r>
    <r>
      <rPr>
        <i/>
        <sz val="11"/>
        <rFont val="Calibri"/>
      </rPr>
      <t>Student List</t>
    </r>
    <r>
      <rPr>
        <sz val="11"/>
        <rFont val="Calibri"/>
        <family val="2"/>
      </rPr>
      <t xml:space="preserve"> Worksheet First.</t>
    </r>
  </si>
  <si>
    <t>4.</t>
  </si>
  <si>
    <t>Record School Name and Year.</t>
  </si>
  <si>
    <t>5.</t>
  </si>
  <si>
    <t>Record Student Names.</t>
  </si>
  <si>
    <t>*New students can be added at the end of the the list during the school year</t>
  </si>
  <si>
    <t>do NOT change the order or move existing student names after grade records have been entered</t>
  </si>
  <si>
    <t>6.</t>
  </si>
  <si>
    <r>
      <t xml:space="preserve"> </t>
    </r>
    <r>
      <rPr>
        <sz val="11"/>
        <rFont val="Calibri"/>
        <family val="2"/>
      </rPr>
      <t>Record Subject Order.</t>
    </r>
  </si>
  <si>
    <t xml:space="preserve">*Subject order can be changed if you choose. Do NOT change subject order after grade records </t>
  </si>
  <si>
    <t>have been entered.</t>
  </si>
  <si>
    <t>7.</t>
  </si>
  <si>
    <t>Set Grade Blend ratios.</t>
  </si>
  <si>
    <t>8.</t>
  </si>
  <si>
    <r>
      <t xml:space="preserve">Check letter grade scale, Set the number above the letter to the </t>
    </r>
    <r>
      <rPr>
        <i/>
        <sz val="11"/>
        <rFont val="Calibri"/>
        <family val="2"/>
      </rPr>
      <t xml:space="preserve">lowest </t>
    </r>
    <r>
      <rPr>
        <sz val="11"/>
        <rFont val="Calibri"/>
        <family val="2"/>
      </rPr>
      <t>grade that the letter applies too.</t>
    </r>
  </si>
  <si>
    <r>
      <t xml:space="preserve">*You will only be allowed to enter data in cells that are colored GRAY on the </t>
    </r>
    <r>
      <rPr>
        <i/>
        <sz val="11"/>
        <rFont val="Calibri"/>
      </rPr>
      <t>Student Lis</t>
    </r>
    <r>
      <rPr>
        <sz val="11"/>
        <rFont val="Calibri"/>
        <family val="2"/>
      </rPr>
      <t>t worksheet;</t>
    </r>
  </si>
  <si>
    <t xml:space="preserve"> all other cells on this worksheet are locked.</t>
  </si>
  <si>
    <t>9.</t>
  </si>
  <si>
    <t>From any sheet the Menu button will take you to the main menu, as will Ctrl+m.</t>
  </si>
  <si>
    <t>11.</t>
  </si>
  <si>
    <t>Select the button from the main menu to go to the sheet you want or print the desired range.</t>
  </si>
  <si>
    <t>*Print a copy of the grades when you finish a quarter for a paper record of that quarter's work.</t>
  </si>
  <si>
    <t>12.</t>
  </si>
  <si>
    <t>Make frequent back-ups!!!</t>
  </si>
  <si>
    <t xml:space="preserve">*This is your student record. Make back-ups to a USB Flash drive, CD or other drive not attached to this </t>
  </si>
  <si>
    <t xml:space="preserve">computer. Do this often, as you will lose all records after your last backup if your computer is lost, stolen, </t>
  </si>
  <si>
    <t>the drive crashes or the gradebook file is accidentally deleted.</t>
  </si>
  <si>
    <t>Language</t>
  </si>
  <si>
    <t>School Name Here</t>
  </si>
  <si>
    <t>Social Studies</t>
  </si>
  <si>
    <t>Typing</t>
  </si>
  <si>
    <t>**Only use this space if you</t>
  </si>
  <si>
    <t xml:space="preserve">have more then 8 subjects </t>
  </si>
  <si>
    <t>for which you maintain grade records.</t>
  </si>
  <si>
    <t>Extra 1</t>
  </si>
  <si>
    <t>Extra 2</t>
  </si>
  <si>
    <t>Extra 3</t>
  </si>
  <si>
    <t>Extra 4</t>
  </si>
  <si>
    <t>&lt;&lt;&lt;Extra subjects&gt;&gt;&gt;</t>
  </si>
  <si>
    <t>2nd NINE WEEKS</t>
  </si>
  <si>
    <t>3rd NINE WEEKS</t>
  </si>
  <si>
    <t>4th NINE WEEKS</t>
  </si>
  <si>
    <t>Report Card Averages                                  (Page 2 of 2)</t>
  </si>
  <si>
    <t>Report Card Averages                                  (Page 1 of 2)</t>
  </si>
  <si>
    <t>Week 10</t>
  </si>
  <si>
    <t>ATTENDANCE</t>
  </si>
  <si>
    <t>Full</t>
  </si>
  <si>
    <t>Days</t>
  </si>
  <si>
    <t>Half</t>
  </si>
  <si>
    <t>Tardy</t>
  </si>
  <si>
    <t>Attendance Marking Code</t>
  </si>
  <si>
    <t>Present for the full day</t>
  </si>
  <si>
    <t>H</t>
  </si>
  <si>
    <t>Present for Half of the day</t>
  </si>
  <si>
    <t>Absent</t>
  </si>
  <si>
    <t>T</t>
  </si>
  <si>
    <t>Absnt</t>
  </si>
  <si>
    <t>Days Present</t>
  </si>
  <si>
    <t>Days Absent</t>
  </si>
  <si>
    <t>Days Tardy</t>
  </si>
</sst>
</file>

<file path=xl/styles.xml><?xml version="1.0" encoding="utf-8"?>
<styleSheet xmlns="http://schemas.openxmlformats.org/spreadsheetml/2006/main">
  <fonts count="4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sz val="10"/>
      <color indexed="17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4"/>
      <color indexed="20"/>
      <name val="Arial"/>
      <family val="2"/>
    </font>
    <font>
      <b/>
      <sz val="16"/>
      <color indexed="10"/>
      <name val="Arial"/>
      <family val="2"/>
    </font>
    <font>
      <b/>
      <i/>
      <sz val="10"/>
      <color indexed="10"/>
      <name val="Arial"/>
      <family val="2"/>
    </font>
    <font>
      <b/>
      <i/>
      <sz val="10"/>
      <color indexed="12"/>
      <name val="Arial"/>
      <family val="2"/>
    </font>
    <font>
      <sz val="10"/>
      <color indexed="10"/>
      <name val="Arial"/>
      <family val="2"/>
    </font>
    <font>
      <b/>
      <sz val="14"/>
      <color indexed="17"/>
      <name val="Arial"/>
      <family val="2"/>
    </font>
    <font>
      <sz val="16"/>
      <color indexed="12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1"/>
      <name val="Calibri"/>
      <family val="2"/>
    </font>
    <font>
      <sz val="7"/>
      <name val="Times New Roman"/>
      <family val="1"/>
    </font>
    <font>
      <b/>
      <sz val="8"/>
      <name val="Calibri"/>
      <family val="2"/>
    </font>
    <font>
      <b/>
      <sz val="12"/>
      <color indexed="9"/>
      <name val="Calibri"/>
      <family val="2"/>
    </font>
    <font>
      <sz val="14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b/>
      <sz val="8"/>
      <name val="Calibri"/>
      <family val="2"/>
    </font>
    <font>
      <b/>
      <sz val="10"/>
      <color indexed="61"/>
      <name val="Arial"/>
      <family val="2"/>
    </font>
    <font>
      <sz val="10"/>
      <color indexed="61"/>
      <name val="Arial"/>
      <family val="2"/>
    </font>
    <font>
      <b/>
      <i/>
      <sz val="10"/>
      <color indexed="61"/>
      <name val="Arial"/>
      <family val="2"/>
    </font>
    <font>
      <b/>
      <sz val="10"/>
      <color indexed="15"/>
      <name val="Arial"/>
      <family val="2"/>
    </font>
    <font>
      <i/>
      <sz val="11"/>
      <name val="Calibri"/>
      <family val="2"/>
    </font>
    <font>
      <b/>
      <sz val="11"/>
      <name val="Calibri"/>
      <family val="2"/>
    </font>
    <font>
      <i/>
      <sz val="11"/>
      <name val="Calibri"/>
    </font>
    <font>
      <b/>
      <sz val="11"/>
      <name val="Calibri"/>
    </font>
    <font>
      <sz val="16"/>
      <color indexed="14"/>
      <name val="Arial"/>
      <family val="2"/>
    </font>
    <font>
      <b/>
      <sz val="10"/>
      <color indexed="9"/>
      <name val="Calibri"/>
    </font>
    <font>
      <b/>
      <sz val="10"/>
      <name val="Calibri"/>
    </font>
    <font>
      <b/>
      <sz val="14"/>
      <name val="Arial"/>
      <family val="2"/>
    </font>
    <font>
      <b/>
      <sz val="8"/>
      <color rgb="FFFA7D00"/>
      <name val="Calibri"/>
      <family val="2"/>
    </font>
    <font>
      <b/>
      <sz val="8"/>
      <color theme="0"/>
      <name val="Calibri"/>
      <family val="2"/>
    </font>
    <font>
      <sz val="8"/>
      <color rgb="FF3F3F76"/>
      <name val="Calibri"/>
      <family val="2"/>
    </font>
    <font>
      <b/>
      <sz val="16"/>
      <name val="Arial"/>
      <family val="2"/>
    </font>
  </fonts>
  <fills count="18">
    <fill>
      <patternFill patternType="none"/>
    </fill>
    <fill>
      <patternFill patternType="gray125"/>
    </fill>
    <fill>
      <patternFill patternType="mediumGray">
        <fgColor indexed="22"/>
      </patternFill>
    </fill>
    <fill>
      <patternFill patternType="solid">
        <fgColor indexed="44"/>
        <bgColor indexed="64"/>
      </patternFill>
    </fill>
    <fill>
      <patternFill patternType="darkGray">
        <fgColor indexed="10"/>
        <bgColor indexed="9"/>
      </patternFill>
    </fill>
    <fill>
      <patternFill patternType="darkGray">
        <fgColor indexed="12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9"/>
      </patternFill>
    </fill>
    <fill>
      <patternFill patternType="solid">
        <fgColor indexed="9"/>
        <bgColor indexed="64"/>
      </patternFill>
    </fill>
    <fill>
      <patternFill patternType="lightUp">
        <fgColor indexed="62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CC99"/>
      </patternFill>
    </fill>
  </fills>
  <borders count="19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17"/>
      </top>
      <bottom style="thick">
        <color indexed="17"/>
      </bottom>
      <diagonal/>
    </border>
    <border>
      <left/>
      <right style="thick">
        <color indexed="17"/>
      </right>
      <top style="thick">
        <color indexed="17"/>
      </top>
      <bottom style="thick">
        <color indexed="17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12"/>
      </right>
      <top style="thick">
        <color indexed="64"/>
      </top>
      <bottom/>
      <diagonal/>
    </border>
    <border>
      <left style="medium">
        <color indexed="12"/>
      </left>
      <right/>
      <top style="thick">
        <color indexed="10"/>
      </top>
      <bottom style="thick">
        <color indexed="10"/>
      </bottom>
      <diagonal/>
    </border>
    <border>
      <left/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 style="medium">
        <color indexed="12"/>
      </right>
      <top style="thick">
        <color indexed="64"/>
      </top>
      <bottom style="medium">
        <color indexed="10"/>
      </bottom>
      <diagonal/>
    </border>
    <border>
      <left style="thick">
        <color indexed="10"/>
      </left>
      <right/>
      <top style="thick">
        <color indexed="10"/>
      </top>
      <bottom/>
      <diagonal/>
    </border>
    <border>
      <left/>
      <right/>
      <top style="thick">
        <color indexed="10"/>
      </top>
      <bottom style="thick">
        <color indexed="17"/>
      </bottom>
      <diagonal/>
    </border>
    <border>
      <left/>
      <right style="thick">
        <color indexed="17"/>
      </right>
      <top style="thick">
        <color indexed="10"/>
      </top>
      <bottom style="thick">
        <color indexed="17"/>
      </bottom>
      <diagonal/>
    </border>
    <border>
      <left/>
      <right style="thick">
        <color indexed="10"/>
      </right>
      <top style="thick">
        <color indexed="10"/>
      </top>
      <bottom style="medium">
        <color indexed="10"/>
      </bottom>
      <diagonal/>
    </border>
    <border>
      <left style="thick">
        <color indexed="12"/>
      </left>
      <right/>
      <top/>
      <bottom/>
      <diagonal/>
    </border>
    <border>
      <left style="medium">
        <color indexed="12"/>
      </left>
      <right/>
      <top/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2"/>
      </right>
      <top style="medium">
        <color indexed="10"/>
      </top>
      <bottom/>
      <diagonal/>
    </border>
    <border>
      <left style="medium">
        <color indexed="12"/>
      </left>
      <right style="medium">
        <color indexed="12"/>
      </right>
      <top/>
      <bottom/>
      <diagonal/>
    </border>
    <border>
      <left style="thick">
        <color indexed="10"/>
      </left>
      <right style="medium">
        <color indexed="10"/>
      </right>
      <top style="thick">
        <color indexed="10"/>
      </top>
      <bottom/>
      <diagonal/>
    </border>
    <border>
      <left/>
      <right style="thick">
        <color indexed="10"/>
      </right>
      <top/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thin">
        <color indexed="64"/>
      </left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 style="medium">
        <color indexed="12"/>
      </left>
      <right style="medium">
        <color indexed="12"/>
      </right>
      <top/>
      <bottom style="thin">
        <color indexed="12"/>
      </bottom>
      <diagonal/>
    </border>
    <border>
      <left style="thick">
        <color indexed="10"/>
      </left>
      <right style="medium">
        <color indexed="10"/>
      </right>
      <top/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ck">
        <color indexed="10"/>
      </right>
      <top style="thin">
        <color indexed="10"/>
      </top>
      <bottom style="thin">
        <color indexed="10"/>
      </bottom>
      <diagonal/>
    </border>
    <border>
      <left style="double">
        <color indexed="12"/>
      </left>
      <right/>
      <top style="double">
        <color indexed="12"/>
      </top>
      <bottom style="medium">
        <color indexed="12"/>
      </bottom>
      <diagonal/>
    </border>
    <border>
      <left/>
      <right/>
      <top style="double">
        <color indexed="12"/>
      </top>
      <bottom style="medium">
        <color indexed="12"/>
      </bottom>
      <diagonal/>
    </border>
    <border>
      <left/>
      <right style="double">
        <color indexed="12"/>
      </right>
      <top style="double">
        <color indexed="12"/>
      </top>
      <bottom style="medium">
        <color indexed="12"/>
      </bottom>
      <diagonal/>
    </border>
    <border>
      <left/>
      <right style="medium">
        <color indexed="12"/>
      </right>
      <top/>
      <bottom style="medium">
        <color indexed="10"/>
      </bottom>
      <diagonal/>
    </border>
    <border>
      <left style="thin">
        <color indexed="64"/>
      </left>
      <right style="medium">
        <color indexed="12"/>
      </right>
      <top/>
      <bottom style="medium">
        <color indexed="10"/>
      </bottom>
      <diagonal/>
    </border>
    <border>
      <left style="medium">
        <color indexed="12"/>
      </left>
      <right style="medium">
        <color indexed="12"/>
      </right>
      <top/>
      <bottom style="medium">
        <color indexed="12"/>
      </bottom>
      <diagonal/>
    </border>
    <border>
      <left/>
      <right/>
      <top/>
      <bottom style="medium">
        <color indexed="10"/>
      </bottom>
      <diagonal/>
    </border>
    <border>
      <left style="medium">
        <color indexed="12"/>
      </left>
      <right style="medium">
        <color indexed="12"/>
      </right>
      <top/>
      <bottom style="medium">
        <color indexed="10"/>
      </bottom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10"/>
      </bottom>
      <diagonal/>
    </border>
    <border>
      <left/>
      <right style="thick">
        <color indexed="10"/>
      </right>
      <top/>
      <bottom style="medium">
        <color indexed="10"/>
      </bottom>
      <diagonal/>
    </border>
    <border>
      <left style="double">
        <color indexed="12"/>
      </left>
      <right/>
      <top/>
      <bottom/>
      <diagonal/>
    </border>
    <border>
      <left/>
      <right style="double">
        <color indexed="12"/>
      </right>
      <top/>
      <bottom/>
      <diagonal/>
    </border>
    <border>
      <left/>
      <right style="medium">
        <color indexed="12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ck">
        <color indexed="10"/>
      </left>
      <right style="medium">
        <color indexed="10"/>
      </right>
      <top style="medium">
        <color indexed="10"/>
      </top>
      <bottom style="thin">
        <color indexed="8"/>
      </bottom>
      <diagonal/>
    </border>
    <border>
      <left style="double">
        <color indexed="12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12"/>
      </right>
      <top style="thin">
        <color indexed="8"/>
      </top>
      <bottom style="thin">
        <color indexed="8"/>
      </bottom>
      <diagonal/>
    </border>
    <border>
      <left/>
      <right style="medium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12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12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12"/>
      </left>
      <right style="medium">
        <color indexed="12"/>
      </right>
      <top style="thin">
        <color indexed="8"/>
      </top>
      <bottom style="thin">
        <color indexed="8"/>
      </bottom>
      <diagonal/>
    </border>
    <border>
      <left style="thick">
        <color indexed="10"/>
      </left>
      <right/>
      <top/>
      <bottom style="thin">
        <color indexed="8"/>
      </bottom>
      <diagonal/>
    </border>
    <border>
      <left style="double">
        <color indexed="12"/>
      </left>
      <right/>
      <top/>
      <bottom style="double">
        <color indexed="12"/>
      </bottom>
      <diagonal/>
    </border>
    <border>
      <left/>
      <right style="double">
        <color indexed="12"/>
      </right>
      <top/>
      <bottom style="double">
        <color indexed="12"/>
      </bottom>
      <diagonal/>
    </border>
    <border>
      <left style="thick">
        <color indexed="10"/>
      </left>
      <right style="medium">
        <color indexed="10"/>
      </right>
      <top style="thin">
        <color indexed="8"/>
      </top>
      <bottom style="thin">
        <color indexed="8"/>
      </bottom>
      <diagonal/>
    </border>
    <border>
      <left style="thick">
        <color indexed="10"/>
      </left>
      <right style="medium">
        <color indexed="10"/>
      </right>
      <top/>
      <bottom style="thin">
        <color indexed="8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thick">
        <color indexed="64"/>
      </right>
      <top/>
      <bottom/>
      <diagonal/>
    </border>
    <border>
      <left style="double">
        <color indexed="18"/>
      </left>
      <right/>
      <top style="double">
        <color indexed="18"/>
      </top>
      <bottom/>
      <diagonal/>
    </border>
    <border>
      <left/>
      <right/>
      <top style="double">
        <color indexed="18"/>
      </top>
      <bottom/>
      <diagonal/>
    </border>
    <border>
      <left/>
      <right style="double">
        <color indexed="18"/>
      </right>
      <top style="double">
        <color indexed="18"/>
      </top>
      <bottom/>
      <diagonal/>
    </border>
    <border>
      <left style="double">
        <color indexed="18"/>
      </left>
      <right/>
      <top/>
      <bottom style="double">
        <color indexed="18"/>
      </bottom>
      <diagonal/>
    </border>
    <border>
      <left/>
      <right/>
      <top/>
      <bottom style="double">
        <color indexed="18"/>
      </bottom>
      <diagonal/>
    </border>
    <border>
      <left/>
      <right style="double">
        <color indexed="18"/>
      </right>
      <top/>
      <bottom style="double">
        <color indexed="18"/>
      </bottom>
      <diagonal/>
    </border>
    <border>
      <left style="medium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ck">
        <color indexed="10"/>
      </right>
      <top style="thin">
        <color indexed="8"/>
      </top>
      <bottom style="thin">
        <color indexed="8"/>
      </bottom>
      <diagonal/>
    </border>
    <border>
      <left/>
      <right style="thick">
        <color indexed="10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double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18"/>
      </left>
      <right/>
      <top/>
      <bottom/>
      <diagonal/>
    </border>
    <border>
      <left/>
      <right style="double">
        <color indexed="18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12"/>
      </left>
      <right style="medium">
        <color indexed="12"/>
      </right>
      <top style="medium">
        <color indexed="12"/>
      </top>
      <bottom/>
      <diagonal/>
    </border>
    <border>
      <left style="thick">
        <color indexed="12"/>
      </left>
      <right style="medium">
        <color indexed="12"/>
      </right>
      <top/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10"/>
      </left>
      <right/>
      <top style="thin">
        <color indexed="8"/>
      </top>
      <bottom style="thin">
        <color indexed="8"/>
      </bottom>
      <diagonal/>
    </border>
    <border>
      <left style="thick">
        <color indexed="12"/>
      </left>
      <right style="medium">
        <color indexed="12"/>
      </right>
      <top style="medium">
        <color indexed="10"/>
      </top>
      <bottom style="thin">
        <color indexed="64"/>
      </bottom>
      <diagonal/>
    </border>
    <border>
      <left style="thick">
        <color indexed="12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thick">
        <color indexed="12"/>
      </left>
      <right style="medium">
        <color indexed="12"/>
      </right>
      <top style="thin">
        <color indexed="64"/>
      </top>
      <bottom style="medium">
        <color indexed="39"/>
      </bottom>
      <diagonal/>
    </border>
    <border>
      <left style="thick">
        <color indexed="10"/>
      </left>
      <right style="thick">
        <color indexed="10"/>
      </right>
      <top style="medium">
        <color indexed="10"/>
      </top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0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12"/>
      </left>
      <right style="medium">
        <color indexed="12"/>
      </right>
      <top/>
      <bottom/>
      <diagonal/>
    </border>
    <border>
      <left style="thin">
        <color indexed="64"/>
      </left>
      <right style="medium">
        <color indexed="12"/>
      </right>
      <top/>
      <bottom/>
      <diagonal/>
    </border>
    <border>
      <left style="thick">
        <color indexed="12"/>
      </left>
      <right style="medium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1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thin">
        <color indexed="64"/>
      </top>
      <bottom style="medium">
        <color indexed="12"/>
      </bottom>
      <diagonal/>
    </border>
    <border>
      <left style="medium">
        <color indexed="12"/>
      </left>
      <right/>
      <top style="thin">
        <color indexed="8"/>
      </top>
      <bottom style="medium">
        <color indexed="1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12"/>
      </bottom>
      <diagonal/>
    </border>
    <border>
      <left style="thin">
        <color indexed="8"/>
      </left>
      <right/>
      <top style="thin">
        <color indexed="8"/>
      </top>
      <bottom style="medium">
        <color indexed="12"/>
      </bottom>
      <diagonal/>
    </border>
    <border>
      <left/>
      <right style="medium">
        <color indexed="8"/>
      </right>
      <top style="thin">
        <color indexed="8"/>
      </top>
      <bottom style="medium">
        <color indexed="12"/>
      </bottom>
      <diagonal/>
    </border>
    <border>
      <left/>
      <right/>
      <top style="thin">
        <color indexed="8"/>
      </top>
      <bottom style="medium">
        <color indexed="12"/>
      </bottom>
      <diagonal/>
    </border>
    <border>
      <left/>
      <right style="medium">
        <color indexed="12"/>
      </right>
      <top style="thin">
        <color indexed="8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thin">
        <color indexed="8"/>
      </top>
      <bottom style="medium">
        <color indexed="12"/>
      </bottom>
      <diagonal/>
    </border>
    <border>
      <left style="thick">
        <color indexed="10"/>
      </left>
      <right/>
      <top style="thin">
        <color indexed="8"/>
      </top>
      <bottom style="thick">
        <color indexed="10"/>
      </bottom>
      <diagonal/>
    </border>
    <border>
      <left style="medium">
        <color indexed="10"/>
      </left>
      <right style="thin">
        <color indexed="8"/>
      </right>
      <top style="thin">
        <color indexed="8"/>
      </top>
      <bottom style="thick">
        <color indexed="10"/>
      </bottom>
      <diagonal/>
    </border>
    <border>
      <left/>
      <right style="thin">
        <color indexed="8"/>
      </right>
      <top style="thin">
        <color indexed="8"/>
      </top>
      <bottom style="thick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10"/>
      </bottom>
      <diagonal/>
    </border>
    <border>
      <left/>
      <right style="thick">
        <color indexed="10"/>
      </right>
      <top style="thin">
        <color indexed="8"/>
      </top>
      <bottom style="thick">
        <color indexed="10"/>
      </bottom>
      <diagonal/>
    </border>
    <border>
      <left style="thick">
        <color indexed="10"/>
      </left>
      <right style="thick">
        <color indexed="10"/>
      </right>
      <top style="thin">
        <color indexed="64"/>
      </top>
      <bottom style="thick">
        <color indexed="10"/>
      </bottom>
      <diagonal/>
    </border>
    <border>
      <left style="thick">
        <color indexed="10"/>
      </left>
      <right style="thin">
        <color indexed="8"/>
      </right>
      <top style="thin">
        <color indexed="8"/>
      </top>
      <bottom style="thick">
        <color indexed="10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ck">
        <color indexed="10"/>
      </bottom>
      <diagonal/>
    </border>
    <border>
      <left style="medium">
        <color indexed="64"/>
      </left>
      <right style="thin">
        <color indexed="8"/>
      </right>
      <top style="medium">
        <color indexed="10"/>
      </top>
      <bottom/>
      <diagonal/>
    </border>
    <border>
      <left style="thin">
        <color indexed="8"/>
      </left>
      <right style="thin">
        <color indexed="8"/>
      </right>
      <top style="medium">
        <color indexed="10"/>
      </top>
      <bottom/>
      <diagonal/>
    </border>
    <border>
      <left style="thin">
        <color indexed="8"/>
      </left>
      <right style="medium">
        <color indexed="64"/>
      </right>
      <top style="medium">
        <color indexed="10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ck">
        <color indexed="10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3"/>
      </left>
      <right/>
      <top style="medium">
        <color indexed="6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medium">
        <color indexed="63"/>
      </bottom>
      <diagonal/>
    </border>
    <border>
      <left/>
      <right/>
      <top style="medium">
        <color indexed="63"/>
      </top>
      <bottom/>
      <diagonal/>
    </border>
    <border>
      <left/>
      <right style="medium">
        <color indexed="63"/>
      </right>
      <top style="medium">
        <color indexed="63"/>
      </top>
      <bottom/>
      <diagonal/>
    </border>
    <border>
      <left style="thin">
        <color indexed="63"/>
      </left>
      <right/>
      <top/>
      <bottom/>
      <diagonal/>
    </border>
    <border>
      <left/>
      <right style="medium">
        <color indexed="63"/>
      </right>
      <top/>
      <bottom/>
      <diagonal/>
    </border>
    <border>
      <left style="thin">
        <color indexed="63"/>
      </left>
      <right/>
      <top/>
      <bottom style="medium">
        <color indexed="63"/>
      </bottom>
      <diagonal/>
    </border>
    <border>
      <left/>
      <right/>
      <top/>
      <bottom style="medium">
        <color indexed="63"/>
      </bottom>
      <diagonal/>
    </border>
    <border>
      <left/>
      <right style="medium">
        <color indexed="63"/>
      </right>
      <top/>
      <bottom style="medium">
        <color indexed="63"/>
      </bottom>
      <diagonal/>
    </border>
    <border>
      <left style="thin">
        <color indexed="63"/>
      </left>
      <right/>
      <top style="medium">
        <color indexed="63"/>
      </top>
      <bottom/>
      <diagonal/>
    </border>
    <border>
      <left/>
      <right/>
      <top style="thick">
        <color indexed="10"/>
      </top>
      <bottom/>
      <diagonal/>
    </border>
    <border>
      <left style="double">
        <color indexed="12"/>
      </left>
      <right style="thin">
        <color indexed="8"/>
      </right>
      <top/>
      <bottom/>
      <diagonal/>
    </border>
    <border>
      <left style="double">
        <color indexed="12"/>
      </left>
      <right style="thin">
        <color indexed="8"/>
      </right>
      <top/>
      <bottom style="double">
        <color indexed="12"/>
      </bottom>
      <diagonal/>
    </border>
    <border>
      <left style="double">
        <color indexed="12"/>
      </left>
      <right/>
      <top style="medium">
        <color indexed="12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 style="medium">
        <color indexed="10"/>
      </bottom>
      <diagonal/>
    </border>
    <border>
      <left/>
      <right style="medium">
        <color indexed="64"/>
      </right>
      <top/>
      <bottom style="medium">
        <color indexed="1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1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10"/>
      </bottom>
      <diagonal/>
    </border>
    <border>
      <left style="medium">
        <color indexed="8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medium">
        <color indexed="12"/>
      </right>
      <top style="thin">
        <color indexed="12"/>
      </top>
      <bottom/>
      <diagonal/>
    </border>
    <border>
      <left/>
      <right style="medium">
        <color indexed="8"/>
      </right>
      <top style="thin">
        <color indexed="12"/>
      </top>
      <bottom/>
      <diagonal/>
    </border>
    <border>
      <left/>
      <right style="medium">
        <color indexed="8"/>
      </right>
      <top/>
      <bottom style="medium">
        <color indexed="10"/>
      </bottom>
      <diagonal/>
    </border>
    <border>
      <left style="medium">
        <color indexed="12"/>
      </left>
      <right/>
      <top style="thin">
        <color indexed="12"/>
      </top>
      <bottom/>
      <diagonal/>
    </border>
    <border>
      <left style="medium">
        <color indexed="12"/>
      </left>
      <right/>
      <top/>
      <bottom style="medium">
        <color indexed="10"/>
      </bottom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 style="thick">
        <color indexed="10"/>
      </left>
      <right/>
      <top style="thick">
        <color indexed="20"/>
      </top>
      <bottom style="thick">
        <color indexed="20"/>
      </bottom>
      <diagonal/>
    </border>
    <border>
      <left/>
      <right/>
      <top style="thick">
        <color indexed="20"/>
      </top>
      <bottom style="thick">
        <color indexed="20"/>
      </bottom>
      <diagonal/>
    </border>
    <border>
      <left/>
      <right style="thick">
        <color indexed="17"/>
      </right>
      <top style="thick">
        <color indexed="20"/>
      </top>
      <bottom style="thick">
        <color indexed="20"/>
      </bottom>
      <diagonal/>
    </border>
    <border>
      <left/>
      <right style="double">
        <color indexed="12"/>
      </right>
      <top style="medium">
        <color indexed="1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double">
        <color indexed="12"/>
      </left>
      <right style="double">
        <color indexed="12"/>
      </right>
      <top style="medium">
        <color indexed="12"/>
      </top>
      <bottom style="thin">
        <color indexed="64"/>
      </bottom>
      <diagonal/>
    </border>
    <border>
      <left style="double">
        <color indexed="12"/>
      </left>
      <right style="double">
        <color indexed="12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37" fillId="15" borderId="186" applyNumberFormat="0" applyAlignment="0" applyProtection="0"/>
    <xf numFmtId="0" fontId="38" fillId="16" borderId="187" applyNumberFormat="0" applyAlignment="0" applyProtection="0"/>
    <xf numFmtId="0" fontId="39" fillId="17" borderId="186" applyNumberFormat="0" applyAlignment="0" applyProtection="0"/>
  </cellStyleXfs>
  <cellXfs count="385">
    <xf numFmtId="0" fontId="0" fillId="0" borderId="0" xfId="0"/>
    <xf numFmtId="49" fontId="0" fillId="0" borderId="3" xfId="0" applyNumberFormat="1" applyBorder="1" applyProtection="1">
      <protection hidden="1"/>
    </xf>
    <xf numFmtId="1" fontId="0" fillId="0" borderId="4" xfId="0" applyNumberFormat="1" applyBorder="1" applyProtection="1">
      <protection hidden="1"/>
    </xf>
    <xf numFmtId="1" fontId="0" fillId="0" borderId="5" xfId="0" applyNumberFormat="1" applyBorder="1" applyProtection="1">
      <protection hidden="1"/>
    </xf>
    <xf numFmtId="49" fontId="0" fillId="2" borderId="3" xfId="0" applyNumberFormat="1" applyFill="1" applyBorder="1" applyProtection="1">
      <protection hidden="1"/>
    </xf>
    <xf numFmtId="1" fontId="0" fillId="2" borderId="4" xfId="0" applyNumberFormat="1" applyFill="1" applyBorder="1" applyProtection="1">
      <protection hidden="1"/>
    </xf>
    <xf numFmtId="1" fontId="0" fillId="2" borderId="5" xfId="0" applyNumberFormat="1" applyFill="1" applyBorder="1" applyProtection="1">
      <protection hidden="1"/>
    </xf>
    <xf numFmtId="49" fontId="0" fillId="2" borderId="6" xfId="0" applyNumberFormat="1" applyFill="1" applyBorder="1" applyProtection="1">
      <protection hidden="1"/>
    </xf>
    <xf numFmtId="1" fontId="0" fillId="2" borderId="7" xfId="0" applyNumberFormat="1" applyFill="1" applyBorder="1" applyProtection="1">
      <protection hidden="1"/>
    </xf>
    <xf numFmtId="1" fontId="0" fillId="2" borderId="8" xfId="0" applyNumberFormat="1" applyFill="1" applyBorder="1" applyProtection="1">
      <protection hidden="1"/>
    </xf>
    <xf numFmtId="0" fontId="1" fillId="3" borderId="9" xfId="0" applyFont="1" applyFill="1" applyBorder="1" applyProtection="1">
      <protection hidden="1"/>
    </xf>
    <xf numFmtId="0" fontId="1" fillId="3" borderId="10" xfId="0" applyFont="1" applyFill="1" applyBorder="1" applyProtection="1">
      <protection hidden="1"/>
    </xf>
    <xf numFmtId="0" fontId="1" fillId="3" borderId="11" xfId="0" applyFont="1" applyFill="1" applyBorder="1" applyProtection="1">
      <protection hidden="1"/>
    </xf>
    <xf numFmtId="0" fontId="0" fillId="0" borderId="0" xfId="0" applyProtection="1">
      <protection hidden="1"/>
    </xf>
    <xf numFmtId="1" fontId="0" fillId="0" borderId="3" xfId="0" applyNumberFormat="1" applyBorder="1" applyProtection="1">
      <protection hidden="1"/>
    </xf>
    <xf numFmtId="1" fontId="0" fillId="2" borderId="3" xfId="0" applyNumberFormat="1" applyFill="1" applyBorder="1" applyProtection="1">
      <protection hidden="1"/>
    </xf>
    <xf numFmtId="1" fontId="0" fillId="2" borderId="6" xfId="0" applyNumberFormat="1" applyFill="1" applyBorder="1" applyProtection="1">
      <protection hidden="1"/>
    </xf>
    <xf numFmtId="0" fontId="12" fillId="0" borderId="12" xfId="0" applyNumberFormat="1" applyFont="1" applyFill="1" applyBorder="1" applyAlignment="1" applyProtection="1">
      <alignment horizontal="centerContinuous"/>
      <protection hidden="1"/>
    </xf>
    <xf numFmtId="0" fontId="4" fillId="0" borderId="12" xfId="0" applyNumberFormat="1" applyFont="1" applyFill="1" applyBorder="1" applyAlignment="1" applyProtection="1">
      <alignment horizontal="centerContinuous"/>
      <protection hidden="1"/>
    </xf>
    <xf numFmtId="0" fontId="1" fillId="0" borderId="12" xfId="0" applyNumberFormat="1" applyFont="1" applyFill="1" applyBorder="1" applyAlignment="1" applyProtection="1">
      <alignment horizontal="centerContinuous"/>
      <protection hidden="1"/>
    </xf>
    <xf numFmtId="0" fontId="1" fillId="0" borderId="13" xfId="0" applyNumberFormat="1" applyFont="1" applyFill="1" applyBorder="1" applyAlignment="1" applyProtection="1">
      <alignment horizontal="centerContinuous"/>
      <protection hidden="1"/>
    </xf>
    <xf numFmtId="0" fontId="1" fillId="4" borderId="14" xfId="0" applyNumberFormat="1" applyFont="1" applyFill="1" applyBorder="1" applyAlignment="1" applyProtection="1">
      <protection hidden="1"/>
    </xf>
    <xf numFmtId="0" fontId="1" fillId="4" borderId="15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8" fillId="0" borderId="16" xfId="0" applyNumberFormat="1" applyFont="1" applyFill="1" applyBorder="1" applyAlignment="1" applyProtection="1">
      <alignment horizontal="left"/>
      <protection hidden="1"/>
    </xf>
    <xf numFmtId="0" fontId="8" fillId="0" borderId="17" xfId="0" applyNumberFormat="1" applyFont="1" applyFill="1" applyBorder="1" applyAlignment="1" applyProtection="1">
      <alignment horizontal="left"/>
      <protection hidden="1"/>
    </xf>
    <xf numFmtId="0" fontId="8" fillId="0" borderId="17" xfId="0" applyNumberFormat="1" applyFont="1" applyFill="1" applyBorder="1" applyAlignment="1" applyProtection="1">
      <alignment horizontal="right"/>
      <protection hidden="1"/>
    </xf>
    <xf numFmtId="0" fontId="1" fillId="0" borderId="17" xfId="0" applyNumberFormat="1" applyFont="1" applyFill="1" applyBorder="1" applyAlignment="1" applyProtection="1">
      <alignment horizontal="left"/>
      <protection hidden="1"/>
    </xf>
    <xf numFmtId="0" fontId="1" fillId="0" borderId="18" xfId="0" applyNumberFormat="1" applyFont="1" applyFill="1" applyBorder="1" applyAlignment="1" applyProtection="1">
      <alignment horizontal="left"/>
      <protection hidden="1"/>
    </xf>
    <xf numFmtId="0" fontId="1" fillId="4" borderId="19" xfId="0" applyNumberFormat="1" applyFont="1" applyFill="1" applyBorder="1" applyAlignment="1" applyProtection="1">
      <protection hidden="1"/>
    </xf>
    <xf numFmtId="0" fontId="8" fillId="0" borderId="20" xfId="0" applyNumberFormat="1" applyFont="1" applyFill="1" applyBorder="1" applyAlignment="1" applyProtection="1">
      <alignment horizontal="centerContinuous"/>
      <protection hidden="1"/>
    </xf>
    <xf numFmtId="0" fontId="1" fillId="0" borderId="17" xfId="0" applyNumberFormat="1" applyFont="1" applyFill="1" applyBorder="1" applyAlignment="1" applyProtection="1">
      <alignment horizontal="centerContinuous"/>
      <protection hidden="1"/>
    </xf>
    <xf numFmtId="0" fontId="1" fillId="0" borderId="18" xfId="0" applyNumberFormat="1" applyFont="1" applyFill="1" applyBorder="1" applyAlignment="1" applyProtection="1">
      <alignment horizontal="centerContinuous"/>
      <protection hidden="1"/>
    </xf>
    <xf numFmtId="0" fontId="12" fillId="0" borderId="21" xfId="0" applyNumberFormat="1" applyFont="1" applyFill="1" applyBorder="1" applyAlignment="1" applyProtection="1">
      <alignment horizontal="centerContinuous"/>
      <protection hidden="1"/>
    </xf>
    <xf numFmtId="0" fontId="1" fillId="0" borderId="21" xfId="0" applyNumberFormat="1" applyFont="1" applyFill="1" applyBorder="1" applyAlignment="1" applyProtection="1">
      <alignment horizontal="centerContinuous"/>
      <protection hidden="1"/>
    </xf>
    <xf numFmtId="0" fontId="1" fillId="0" borderId="22" xfId="0" applyNumberFormat="1" applyFont="1" applyFill="1" applyBorder="1" applyAlignment="1" applyProtection="1">
      <alignment horizontal="centerContinuous"/>
      <protection hidden="1"/>
    </xf>
    <xf numFmtId="0" fontId="1" fillId="4" borderId="23" xfId="0" applyNumberFormat="1" applyFont="1" applyFill="1" applyBorder="1" applyAlignment="1" applyProtection="1">
      <alignment horizontal="left"/>
      <protection hidden="1"/>
    </xf>
    <xf numFmtId="0" fontId="1" fillId="5" borderId="24" xfId="0" applyNumberFormat="1" applyFont="1" applyFill="1" applyBorder="1" applyAlignment="1" applyProtection="1">
      <protection hidden="1"/>
    </xf>
    <xf numFmtId="0" fontId="1" fillId="5" borderId="0" xfId="0" applyNumberFormat="1" applyFont="1" applyFill="1" applyBorder="1" applyAlignment="1" applyProtection="1">
      <protection hidden="1"/>
    </xf>
    <xf numFmtId="0" fontId="10" fillId="0" borderId="25" xfId="0" applyNumberFormat="1" applyFont="1" applyFill="1" applyBorder="1" applyAlignment="1" applyProtection="1">
      <alignment horizontal="centerContinuous"/>
      <protection hidden="1"/>
    </xf>
    <xf numFmtId="0" fontId="1" fillId="0" borderId="0" xfId="0" applyNumberFormat="1" applyFont="1" applyFill="1" applyBorder="1" applyAlignment="1" applyProtection="1">
      <alignment horizontal="centerContinuous"/>
      <protection hidden="1"/>
    </xf>
    <xf numFmtId="0" fontId="3" fillId="0" borderId="0" xfId="0" applyNumberFormat="1" applyFont="1" applyFill="1" applyBorder="1" applyAlignment="1" applyProtection="1">
      <alignment horizontal="centerContinuous"/>
      <protection hidden="1"/>
    </xf>
    <xf numFmtId="0" fontId="1" fillId="0" borderId="26" xfId="0" applyNumberFormat="1" applyFont="1" applyFill="1" applyBorder="1" applyAlignment="1" applyProtection="1">
      <alignment horizontal="centerContinuous"/>
      <protection hidden="1"/>
    </xf>
    <xf numFmtId="0" fontId="1" fillId="0" borderId="27" xfId="0" applyNumberFormat="1" applyFont="1" applyFill="1" applyBorder="1" applyAlignment="1" applyProtection="1">
      <alignment horizontal="centerContinuous"/>
      <protection hidden="1"/>
    </xf>
    <xf numFmtId="0" fontId="1" fillId="5" borderId="28" xfId="0" applyNumberFormat="1" applyFont="1" applyFill="1" applyBorder="1" applyAlignment="1" applyProtection="1">
      <protection hidden="1"/>
    </xf>
    <xf numFmtId="0" fontId="1" fillId="4" borderId="29" xfId="0" applyNumberFormat="1" applyFont="1" applyFill="1" applyBorder="1" applyAlignment="1" applyProtection="1">
      <protection hidden="1"/>
    </xf>
    <xf numFmtId="0" fontId="9" fillId="0" borderId="0" xfId="0" applyNumberFormat="1" applyFont="1" applyFill="1" applyBorder="1" applyAlignment="1" applyProtection="1">
      <alignment horizontal="centerContinuous"/>
      <protection hidden="1"/>
    </xf>
    <xf numFmtId="0" fontId="1" fillId="0" borderId="30" xfId="0" applyNumberFormat="1" applyFont="1" applyFill="1" applyBorder="1" applyAlignment="1" applyProtection="1">
      <alignment horizontal="centerContinuous"/>
      <protection hidden="1"/>
    </xf>
    <xf numFmtId="0" fontId="6" fillId="0" borderId="31" xfId="0" applyNumberFormat="1" applyFont="1" applyFill="1" applyBorder="1" applyAlignment="1" applyProtection="1">
      <alignment horizontal="center"/>
      <protection hidden="1"/>
    </xf>
    <xf numFmtId="0" fontId="2" fillId="0" borderId="32" xfId="0" applyNumberFormat="1" applyFont="1" applyFill="1" applyBorder="1" applyAlignment="1" applyProtection="1">
      <alignment horizontal="center"/>
      <protection hidden="1"/>
    </xf>
    <xf numFmtId="0" fontId="2" fillId="0" borderId="33" xfId="0" applyNumberFormat="1" applyFont="1" applyFill="1" applyBorder="1" applyAlignment="1" applyProtection="1">
      <alignment horizontal="center"/>
      <protection hidden="1"/>
    </xf>
    <xf numFmtId="0" fontId="1" fillId="0" borderId="34" xfId="0" applyNumberFormat="1" applyFont="1" applyFill="1" applyBorder="1" applyAlignment="1" applyProtection="1">
      <protection hidden="1"/>
    </xf>
    <xf numFmtId="0" fontId="1" fillId="5" borderId="35" xfId="0" applyNumberFormat="1" applyFont="1" applyFill="1" applyBorder="1" applyAlignment="1" applyProtection="1">
      <protection hidden="1"/>
    </xf>
    <xf numFmtId="0" fontId="1" fillId="4" borderId="36" xfId="0" applyNumberFormat="1" applyFont="1" applyFill="1" applyBorder="1" applyAlignment="1" applyProtection="1">
      <protection hidden="1"/>
    </xf>
    <xf numFmtId="0" fontId="1" fillId="0" borderId="37" xfId="0" applyNumberFormat="1" applyFont="1" applyFill="1" applyBorder="1" applyAlignment="1" applyProtection="1">
      <protection hidden="1"/>
    </xf>
    <xf numFmtId="0" fontId="1" fillId="0" borderId="38" xfId="0" applyNumberFormat="1" applyFont="1" applyFill="1" applyBorder="1" applyAlignment="1" applyProtection="1">
      <protection hidden="1"/>
    </xf>
    <xf numFmtId="0" fontId="6" fillId="6" borderId="39" xfId="0" applyNumberFormat="1" applyFont="1" applyFill="1" applyBorder="1" applyAlignment="1" applyProtection="1">
      <protection hidden="1"/>
    </xf>
    <xf numFmtId="0" fontId="1" fillId="6" borderId="40" xfId="0" applyNumberFormat="1" applyFont="1" applyFill="1" applyBorder="1" applyAlignment="1" applyProtection="1">
      <protection hidden="1"/>
    </xf>
    <xf numFmtId="0" fontId="1" fillId="6" borderId="41" xfId="0" applyNumberFormat="1" applyFont="1" applyFill="1" applyBorder="1" applyAlignment="1" applyProtection="1">
      <protection hidden="1"/>
    </xf>
    <xf numFmtId="0" fontId="6" fillId="0" borderId="42" xfId="0" applyNumberFormat="1" applyFont="1" applyFill="1" applyBorder="1" applyAlignment="1" applyProtection="1">
      <alignment horizontal="center"/>
      <protection hidden="1"/>
    </xf>
    <xf numFmtId="0" fontId="2" fillId="0" borderId="43" xfId="0" applyNumberFormat="1" applyFont="1" applyFill="1" applyBorder="1" applyAlignment="1" applyProtection="1">
      <alignment horizontal="center"/>
      <protection hidden="1"/>
    </xf>
    <xf numFmtId="0" fontId="2" fillId="0" borderId="44" xfId="0" applyNumberFormat="1" applyFont="1" applyFill="1" applyBorder="1" applyAlignment="1" applyProtection="1">
      <alignment horizontal="center"/>
      <protection hidden="1"/>
    </xf>
    <xf numFmtId="0" fontId="2" fillId="0" borderId="45" xfId="0" applyNumberFormat="1" applyFont="1" applyFill="1" applyBorder="1" applyAlignment="1" applyProtection="1">
      <alignment horizontal="center"/>
      <protection hidden="1"/>
    </xf>
    <xf numFmtId="0" fontId="2" fillId="0" borderId="46" xfId="0" applyNumberFormat="1" applyFont="1" applyFill="1" applyBorder="1" applyAlignment="1" applyProtection="1">
      <alignment horizontal="center"/>
      <protection hidden="1"/>
    </xf>
    <xf numFmtId="0" fontId="2" fillId="0" borderId="47" xfId="0" applyNumberFormat="1" applyFont="1" applyFill="1" applyBorder="1" applyAlignment="1" applyProtection="1">
      <alignment horizontal="center"/>
      <protection hidden="1"/>
    </xf>
    <xf numFmtId="0" fontId="11" fillId="0" borderId="45" xfId="0" applyNumberFormat="1" applyFont="1" applyFill="1" applyBorder="1" applyAlignment="1" applyProtection="1">
      <alignment horizontal="center"/>
      <protection hidden="1"/>
    </xf>
    <xf numFmtId="0" fontId="11" fillId="0" borderId="48" xfId="0" applyNumberFormat="1" applyFont="1" applyFill="1" applyBorder="1" applyAlignment="1" applyProtection="1">
      <alignment horizontal="center"/>
      <protection hidden="1"/>
    </xf>
    <xf numFmtId="0" fontId="11" fillId="0" borderId="49" xfId="0" applyNumberFormat="1" applyFont="1" applyFill="1" applyBorder="1" applyAlignment="1" applyProtection="1">
      <alignment horizontal="center"/>
      <protection hidden="1"/>
    </xf>
    <xf numFmtId="0" fontId="1" fillId="6" borderId="50" xfId="0" applyNumberFormat="1" applyFont="1" applyFill="1" applyBorder="1" applyAlignment="1" applyProtection="1">
      <protection hidden="1"/>
    </xf>
    <xf numFmtId="0" fontId="1" fillId="6" borderId="51" xfId="0" applyNumberFormat="1" applyFont="1" applyFill="1" applyBorder="1" applyAlignment="1" applyProtection="1">
      <alignment horizontal="center"/>
      <protection hidden="1"/>
    </xf>
    <xf numFmtId="1" fontId="11" fillId="6" borderId="52" xfId="0" applyNumberFormat="1" applyFont="1" applyFill="1" applyBorder="1" applyAlignment="1" applyProtection="1">
      <alignment horizontal="center"/>
      <protection hidden="1"/>
    </xf>
    <xf numFmtId="0" fontId="3" fillId="0" borderId="25" xfId="0" applyNumberFormat="1" applyFont="1" applyFill="1" applyBorder="1" applyAlignment="1" applyProtection="1">
      <alignment horizontal="center"/>
      <protection locked="0" hidden="1"/>
    </xf>
    <xf numFmtId="0" fontId="3" fillId="0" borderId="53" xfId="0" applyNumberFormat="1" applyFont="1" applyFill="1" applyBorder="1" applyAlignment="1" applyProtection="1">
      <alignment horizontal="center"/>
      <protection locked="0" hidden="1"/>
    </xf>
    <xf numFmtId="0" fontId="3" fillId="0" borderId="54" xfId="0" applyNumberFormat="1" applyFont="1" applyFill="1" applyBorder="1" applyAlignment="1" applyProtection="1">
      <alignment horizontal="center"/>
      <protection locked="0" hidden="1"/>
    </xf>
    <xf numFmtId="0" fontId="3" fillId="0" borderId="55" xfId="0" applyNumberFormat="1" applyFont="1" applyFill="1" applyBorder="1" applyAlignment="1" applyProtection="1">
      <alignment horizontal="center"/>
      <protection locked="0" hidden="1"/>
    </xf>
    <xf numFmtId="0" fontId="3" fillId="0" borderId="0" xfId="0" applyNumberFormat="1" applyFont="1" applyFill="1" applyBorder="1" applyAlignment="1" applyProtection="1">
      <alignment horizontal="center"/>
      <protection locked="0" hidden="1"/>
    </xf>
    <xf numFmtId="0" fontId="3" fillId="0" borderId="52" xfId="0" applyNumberFormat="1" applyFont="1" applyFill="1" applyBorder="1" applyAlignment="1" applyProtection="1">
      <alignment horizontal="center"/>
      <protection locked="0" hidden="1"/>
    </xf>
    <xf numFmtId="0" fontId="3" fillId="0" borderId="56" xfId="0" applyNumberFormat="1" applyFont="1" applyFill="1" applyBorder="1" applyAlignment="1" applyProtection="1">
      <alignment horizontal="center"/>
      <protection locked="0" hidden="1"/>
    </xf>
    <xf numFmtId="0" fontId="1" fillId="6" borderId="28" xfId="0" applyNumberFormat="1" applyFont="1" applyFill="1" applyBorder="1" applyAlignment="1" applyProtection="1">
      <protection hidden="1"/>
    </xf>
    <xf numFmtId="0" fontId="1" fillId="6" borderId="57" xfId="0" applyNumberFormat="1" applyFont="1" applyFill="1" applyBorder="1" applyAlignment="1" applyProtection="1">
      <protection hidden="1"/>
    </xf>
    <xf numFmtId="0" fontId="1" fillId="6" borderId="58" xfId="0" applyNumberFormat="1" applyFont="1" applyFill="1" applyBorder="1" applyAlignment="1" applyProtection="1">
      <protection hidden="1"/>
    </xf>
    <xf numFmtId="0" fontId="1" fillId="6" borderId="59" xfId="0" applyNumberFormat="1" applyFont="1" applyFill="1" applyBorder="1" applyAlignment="1" applyProtection="1">
      <alignment horizontal="center"/>
      <protection hidden="1"/>
    </xf>
    <xf numFmtId="1" fontId="11" fillId="6" borderId="60" xfId="0" applyNumberFormat="1" applyFont="1" applyFill="1" applyBorder="1" applyAlignment="1" applyProtection="1">
      <alignment horizontal="center"/>
      <protection hidden="1"/>
    </xf>
    <xf numFmtId="1" fontId="1" fillId="6" borderId="61" xfId="0" applyNumberFormat="1" applyFont="1" applyFill="1" applyBorder="1" applyAlignment="1" applyProtection="1">
      <alignment horizontal="center"/>
      <protection hidden="1"/>
    </xf>
    <xf numFmtId="0" fontId="1" fillId="6" borderId="62" xfId="0" applyNumberFormat="1" applyFont="1" applyFill="1" applyBorder="1" applyAlignment="1" applyProtection="1">
      <alignment horizontal="center"/>
      <protection hidden="1"/>
    </xf>
    <xf numFmtId="0" fontId="3" fillId="0" borderId="63" xfId="0" applyNumberFormat="1" applyFont="1" applyFill="1" applyBorder="1" applyAlignment="1" applyProtection="1">
      <alignment horizontal="center"/>
      <protection locked="0" hidden="1"/>
    </xf>
    <xf numFmtId="0" fontId="3" fillId="0" borderId="64" xfId="0" applyNumberFormat="1" applyFont="1" applyFill="1" applyBorder="1" applyAlignment="1" applyProtection="1">
      <alignment horizontal="center"/>
      <protection locked="0" hidden="1"/>
    </xf>
    <xf numFmtId="0" fontId="3" fillId="0" borderId="65" xfId="0" applyNumberFormat="1" applyFont="1" applyFill="1" applyBorder="1" applyAlignment="1" applyProtection="1">
      <alignment horizontal="center"/>
      <protection locked="0" hidden="1"/>
    </xf>
    <xf numFmtId="0" fontId="3" fillId="0" borderId="66" xfId="0" applyNumberFormat="1" applyFont="1" applyFill="1" applyBorder="1" applyAlignment="1" applyProtection="1">
      <alignment horizontal="center"/>
      <protection locked="0" hidden="1"/>
    </xf>
    <xf numFmtId="0" fontId="3" fillId="0" borderId="62" xfId="0" applyNumberFormat="1" applyFont="1" applyFill="1" applyBorder="1" applyAlignment="1" applyProtection="1">
      <alignment horizontal="center"/>
      <protection locked="0" hidden="1"/>
    </xf>
    <xf numFmtId="0" fontId="3" fillId="0" borderId="60" xfId="0" applyNumberFormat="1" applyFont="1" applyFill="1" applyBorder="1" applyAlignment="1" applyProtection="1">
      <alignment horizontal="center"/>
      <protection locked="0" hidden="1"/>
    </xf>
    <xf numFmtId="0" fontId="1" fillId="6" borderId="67" xfId="0" applyNumberFormat="1" applyFont="1" applyFill="1" applyBorder="1" applyAlignment="1" applyProtection="1">
      <protection hidden="1"/>
    </xf>
    <xf numFmtId="0" fontId="1" fillId="6" borderId="68" xfId="0" applyNumberFormat="1" applyFont="1" applyFill="1" applyBorder="1" applyAlignment="1" applyProtection="1">
      <protection hidden="1"/>
    </xf>
    <xf numFmtId="0" fontId="1" fillId="0" borderId="69" xfId="0" applyNumberFormat="1" applyFont="1" applyFill="1" applyBorder="1" applyAlignment="1" applyProtection="1">
      <protection hidden="1"/>
    </xf>
    <xf numFmtId="0" fontId="1" fillId="6" borderId="70" xfId="0" applyNumberFormat="1" applyFont="1" applyFill="1" applyBorder="1" applyAlignment="1" applyProtection="1">
      <alignment horizontal="center"/>
      <protection hidden="1"/>
    </xf>
    <xf numFmtId="0" fontId="1" fillId="6" borderId="71" xfId="0" applyNumberFormat="1" applyFont="1" applyFill="1" applyBorder="1" applyAlignment="1" applyProtection="1">
      <protection hidden="1"/>
    </xf>
    <xf numFmtId="0" fontId="1" fillId="6" borderId="72" xfId="0" applyNumberFormat="1" applyFont="1" applyFill="1" applyBorder="1" applyAlignment="1" applyProtection="1">
      <protection hidden="1"/>
    </xf>
    <xf numFmtId="1" fontId="11" fillId="6" borderId="73" xfId="0" applyNumberFormat="1" applyFont="1" applyFill="1" applyBorder="1" applyAlignment="1" applyProtection="1">
      <alignment horizontal="center"/>
      <protection hidden="1"/>
    </xf>
    <xf numFmtId="0" fontId="1" fillId="6" borderId="74" xfId="0" applyNumberFormat="1" applyFont="1" applyFill="1" applyBorder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/>
      <protection hidden="1"/>
    </xf>
    <xf numFmtId="0" fontId="1" fillId="0" borderId="75" xfId="0" applyNumberFormat="1" applyFont="1" applyFill="1" applyBorder="1" applyAlignment="1" applyProtection="1">
      <protection hidden="1"/>
    </xf>
    <xf numFmtId="9" fontId="5" fillId="0" borderId="76" xfId="0" applyNumberFormat="1" applyFont="1" applyFill="1" applyBorder="1" applyAlignment="1" applyProtection="1">
      <alignment horizontal="center"/>
      <protection hidden="1"/>
    </xf>
    <xf numFmtId="9" fontId="5" fillId="0" borderId="77" xfId="0" applyNumberFormat="1" applyFont="1" applyFill="1" applyBorder="1" applyAlignment="1" applyProtection="1">
      <alignment horizontal="center"/>
      <protection hidden="1"/>
    </xf>
    <xf numFmtId="9" fontId="5" fillId="0" borderId="78" xfId="0" applyNumberFormat="1" applyFont="1" applyFill="1" applyBorder="1" applyAlignment="1" applyProtection="1">
      <alignment horizontal="center"/>
      <protection hidden="1"/>
    </xf>
    <xf numFmtId="0" fontId="5" fillId="0" borderId="79" xfId="0" applyNumberFormat="1" applyFont="1" applyFill="1" applyBorder="1" applyAlignment="1" applyProtection="1">
      <alignment horizontal="center"/>
      <protection hidden="1"/>
    </xf>
    <xf numFmtId="0" fontId="5" fillId="0" borderId="80" xfId="0" applyNumberFormat="1" applyFont="1" applyFill="1" applyBorder="1" applyAlignment="1" applyProtection="1">
      <alignment horizontal="center"/>
      <protection hidden="1"/>
    </xf>
    <xf numFmtId="0" fontId="5" fillId="0" borderId="81" xfId="0" applyNumberFormat="1" applyFont="1" applyFill="1" applyBorder="1" applyAlignment="1" applyProtection="1">
      <alignment horizontal="center"/>
      <protection hidden="1"/>
    </xf>
    <xf numFmtId="0" fontId="5" fillId="0" borderId="0" xfId="0" applyNumberFormat="1" applyFont="1" applyFill="1" applyBorder="1" applyAlignment="1" applyProtection="1">
      <alignment horizontal="centerContinuous"/>
      <protection hidden="1"/>
    </xf>
    <xf numFmtId="0" fontId="1" fillId="0" borderId="0" xfId="0" applyNumberFormat="1" applyFont="1" applyFill="1" applyBorder="1" applyAlignment="1" applyProtection="1">
      <alignment horizontal="left"/>
      <protection hidden="1"/>
    </xf>
    <xf numFmtId="0" fontId="11" fillId="0" borderId="0" xfId="0" applyNumberFormat="1" applyFont="1" applyFill="1" applyBorder="1" applyAlignment="1" applyProtection="1">
      <alignment horizontal="center"/>
      <protection locked="0" hidden="1"/>
    </xf>
    <xf numFmtId="0" fontId="11" fillId="0" borderId="53" xfId="0" applyNumberFormat="1" applyFont="1" applyFill="1" applyBorder="1" applyAlignment="1" applyProtection="1">
      <alignment horizontal="center"/>
      <protection locked="0" hidden="1"/>
    </xf>
    <xf numFmtId="0" fontId="11" fillId="0" borderId="30" xfId="0" applyNumberFormat="1" applyFont="1" applyFill="1" applyBorder="1" applyAlignment="1" applyProtection="1">
      <alignment horizontal="center"/>
      <protection locked="0" hidden="1"/>
    </xf>
    <xf numFmtId="0" fontId="11" fillId="0" borderId="82" xfId="0" applyNumberFormat="1" applyFont="1" applyFill="1" applyBorder="1" applyAlignment="1" applyProtection="1">
      <alignment horizontal="center"/>
      <protection locked="0" hidden="1"/>
    </xf>
    <xf numFmtId="0" fontId="11" fillId="0" borderId="64" xfId="0" applyNumberFormat="1" applyFont="1" applyFill="1" applyBorder="1" applyAlignment="1" applyProtection="1">
      <alignment horizontal="center"/>
      <protection locked="0" hidden="1"/>
    </xf>
    <xf numFmtId="0" fontId="11" fillId="0" borderId="83" xfId="0" applyNumberFormat="1" applyFont="1" applyFill="1" applyBorder="1" applyAlignment="1" applyProtection="1">
      <alignment horizontal="center"/>
      <protection locked="0" hidden="1"/>
    </xf>
    <xf numFmtId="0" fontId="11" fillId="0" borderId="62" xfId="0" applyNumberFormat="1" applyFont="1" applyFill="1" applyBorder="1" applyAlignment="1" applyProtection="1">
      <alignment horizontal="center"/>
      <protection locked="0" hidden="1"/>
    </xf>
    <xf numFmtId="0" fontId="11" fillId="0" borderId="84" xfId="0" applyNumberFormat="1" applyFont="1" applyFill="1" applyBorder="1" applyAlignment="1" applyProtection="1">
      <alignment horizontal="center"/>
      <protection locked="0" hidden="1"/>
    </xf>
    <xf numFmtId="0" fontId="11" fillId="0" borderId="85" xfId="0" applyNumberFormat="1" applyFont="1" applyFill="1" applyBorder="1" applyAlignment="1" applyProtection="1">
      <alignment horizontal="center"/>
      <protection locked="0" hidden="1"/>
    </xf>
    <xf numFmtId="0" fontId="38" fillId="16" borderId="187" xfId="2"/>
    <xf numFmtId="0" fontId="39" fillId="17" borderId="186" xfId="3"/>
    <xf numFmtId="0" fontId="0" fillId="0" borderId="0" xfId="0" applyFill="1" applyBorder="1" applyAlignment="1" applyProtection="1">
      <protection hidden="1"/>
    </xf>
    <xf numFmtId="0" fontId="1" fillId="0" borderId="0" xfId="0" applyFont="1"/>
    <xf numFmtId="49" fontId="0" fillId="2" borderId="86" xfId="0" applyNumberFormat="1" applyFill="1" applyBorder="1" applyProtection="1">
      <protection hidden="1"/>
    </xf>
    <xf numFmtId="49" fontId="0" fillId="0" borderId="3" xfId="0" applyNumberFormat="1" applyFill="1" applyBorder="1" applyProtection="1">
      <protection hidden="1"/>
    </xf>
    <xf numFmtId="1" fontId="0" fillId="0" borderId="4" xfId="0" applyNumberFormat="1" applyFill="1" applyBorder="1" applyProtection="1">
      <protection hidden="1"/>
    </xf>
    <xf numFmtId="0" fontId="0" fillId="0" borderId="0" xfId="0" applyFill="1" applyProtection="1">
      <protection hidden="1"/>
    </xf>
    <xf numFmtId="0" fontId="19" fillId="16" borderId="187" xfId="2" applyFont="1" applyAlignment="1">
      <alignment horizontal="center"/>
    </xf>
    <xf numFmtId="0" fontId="19" fillId="16" borderId="1" xfId="2" applyFont="1" applyBorder="1" applyAlignment="1">
      <alignment horizontal="center"/>
    </xf>
    <xf numFmtId="0" fontId="1" fillId="7" borderId="87" xfId="0" applyFont="1" applyFill="1" applyBorder="1" applyAlignment="1" applyProtection="1">
      <alignment horizontal="center"/>
      <protection locked="0"/>
    </xf>
    <xf numFmtId="0" fontId="1" fillId="7" borderId="2" xfId="0" applyFont="1" applyFill="1" applyBorder="1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21" fillId="0" borderId="0" xfId="0" applyFont="1" applyFill="1" applyBorder="1" applyAlignment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9" fontId="5" fillId="0" borderId="76" xfId="0" applyNumberFormat="1" applyFont="1" applyFill="1" applyBorder="1" applyAlignment="1" applyProtection="1">
      <alignment horizontal="center"/>
    </xf>
    <xf numFmtId="9" fontId="5" fillId="0" borderId="77" xfId="0" applyNumberFormat="1" applyFont="1" applyFill="1" applyBorder="1" applyAlignment="1" applyProtection="1">
      <alignment horizontal="center"/>
    </xf>
    <xf numFmtId="9" fontId="5" fillId="0" borderId="78" xfId="0" applyNumberFormat="1" applyFont="1" applyFill="1" applyBorder="1" applyAlignment="1" applyProtection="1">
      <alignment horizontal="center"/>
    </xf>
    <xf numFmtId="0" fontId="5" fillId="0" borderId="79" xfId="0" applyNumberFormat="1" applyFont="1" applyFill="1" applyBorder="1" applyAlignment="1" applyProtection="1">
      <alignment horizontal="center"/>
    </xf>
    <xf numFmtId="0" fontId="5" fillId="0" borderId="80" xfId="0" applyNumberFormat="1" applyFont="1" applyFill="1" applyBorder="1" applyAlignment="1" applyProtection="1">
      <alignment horizontal="center"/>
    </xf>
    <xf numFmtId="0" fontId="5" fillId="0" borderId="81" xfId="0" applyNumberFormat="1" applyFont="1" applyFill="1" applyBorder="1" applyAlignment="1" applyProtection="1">
      <alignment horizontal="center"/>
    </xf>
    <xf numFmtId="0" fontId="23" fillId="8" borderId="88" xfId="0" applyFont="1" applyFill="1" applyBorder="1" applyAlignment="1">
      <alignment horizontal="center" vertical="center"/>
    </xf>
    <xf numFmtId="1" fontId="22" fillId="0" borderId="89" xfId="0" applyNumberFormat="1" applyFont="1" applyFill="1" applyBorder="1" applyAlignment="1" applyProtection="1">
      <alignment horizontal="center"/>
      <protection locked="0"/>
    </xf>
    <xf numFmtId="0" fontId="18" fillId="15" borderId="186" xfId="1" applyFont="1" applyAlignment="1" applyProtection="1">
      <alignment horizontal="center"/>
      <protection locked="0"/>
    </xf>
    <xf numFmtId="1" fontId="5" fillId="0" borderId="90" xfId="0" applyNumberFormat="1" applyFont="1" applyFill="1" applyBorder="1" applyAlignment="1" applyProtection="1">
      <alignment horizontal="center"/>
      <protection hidden="1"/>
    </xf>
    <xf numFmtId="1" fontId="5" fillId="0" borderId="0" xfId="0" applyNumberFormat="1" applyFont="1" applyFill="1" applyBorder="1" applyAlignment="1" applyProtection="1">
      <alignment horizontal="center"/>
      <protection hidden="1"/>
    </xf>
    <xf numFmtId="1" fontId="5" fillId="0" borderId="91" xfId="0" applyNumberFormat="1" applyFont="1" applyFill="1" applyBorder="1" applyAlignment="1" applyProtection="1">
      <alignment horizontal="center"/>
      <protection hidden="1"/>
    </xf>
    <xf numFmtId="0" fontId="21" fillId="8" borderId="92" xfId="0" applyFont="1" applyFill="1" applyBorder="1" applyAlignment="1" applyProtection="1">
      <alignment horizontal="center" vertical="center"/>
    </xf>
    <xf numFmtId="0" fontId="21" fillId="8" borderId="88" xfId="0" applyFont="1" applyFill="1" applyBorder="1" applyProtection="1"/>
    <xf numFmtId="0" fontId="3" fillId="0" borderId="93" xfId="0" applyNumberFormat="1" applyFont="1" applyFill="1" applyBorder="1" applyAlignment="1" applyProtection="1">
      <alignment horizontal="center"/>
      <protection locked="0" hidden="1"/>
    </xf>
    <xf numFmtId="0" fontId="5" fillId="0" borderId="31" xfId="0" applyNumberFormat="1" applyFont="1" applyFill="1" applyBorder="1" applyAlignment="1" applyProtection="1">
      <alignment horizontal="center"/>
      <protection hidden="1"/>
    </xf>
    <xf numFmtId="1" fontId="3" fillId="6" borderId="52" xfId="0" applyNumberFormat="1" applyFont="1" applyFill="1" applyBorder="1" applyAlignment="1" applyProtection="1">
      <alignment horizontal="center"/>
      <protection hidden="1"/>
    </xf>
    <xf numFmtId="1" fontId="3" fillId="6" borderId="60" xfId="0" applyNumberFormat="1" applyFont="1" applyFill="1" applyBorder="1" applyAlignment="1" applyProtection="1">
      <alignment horizontal="center"/>
      <protection hidden="1"/>
    </xf>
    <xf numFmtId="1" fontId="3" fillId="6" borderId="73" xfId="0" applyNumberFormat="1" applyFont="1" applyFill="1" applyBorder="1" applyAlignment="1" applyProtection="1">
      <alignment horizontal="center"/>
      <protection hidden="1"/>
    </xf>
    <xf numFmtId="0" fontId="25" fillId="0" borderId="94" xfId="0" applyNumberFormat="1" applyFont="1" applyFill="1" applyBorder="1" applyAlignment="1" applyProtection="1">
      <alignment horizontal="center"/>
      <protection hidden="1"/>
    </xf>
    <xf numFmtId="0" fontId="25" fillId="0" borderId="95" xfId="0" applyNumberFormat="1" applyFont="1" applyFill="1" applyBorder="1" applyAlignment="1" applyProtection="1">
      <alignment horizontal="center"/>
      <protection hidden="1"/>
    </xf>
    <xf numFmtId="0" fontId="27" fillId="0" borderId="96" xfId="0" applyNumberFormat="1" applyFont="1" applyFill="1" applyBorder="1" applyAlignment="1" applyProtection="1">
      <alignment horizontal="centerContinuous"/>
      <protection hidden="1"/>
    </xf>
    <xf numFmtId="0" fontId="26" fillId="0" borderId="0" xfId="0" applyNumberFormat="1" applyFont="1" applyFill="1" applyBorder="1" applyAlignment="1" applyProtection="1">
      <alignment horizontal="centerContinuous"/>
      <protection hidden="1"/>
    </xf>
    <xf numFmtId="0" fontId="26" fillId="0" borderId="30" xfId="0" applyNumberFormat="1" applyFont="1" applyFill="1" applyBorder="1" applyAlignment="1" applyProtection="1">
      <alignment horizontal="centerContinuous"/>
      <protection hidden="1"/>
    </xf>
    <xf numFmtId="0" fontId="26" fillId="0" borderId="96" xfId="0" applyNumberFormat="1" applyFont="1" applyFill="1" applyBorder="1" applyAlignment="1" applyProtection="1">
      <alignment horizontal="center"/>
      <protection locked="0" hidden="1"/>
    </xf>
    <xf numFmtId="0" fontId="26" fillId="0" borderId="53" xfId="0" applyNumberFormat="1" applyFont="1" applyFill="1" applyBorder="1" applyAlignment="1" applyProtection="1">
      <alignment horizontal="center"/>
      <protection locked="0" hidden="1"/>
    </xf>
    <xf numFmtId="0" fontId="26" fillId="0" borderId="30" xfId="0" applyNumberFormat="1" applyFont="1" applyFill="1" applyBorder="1" applyAlignment="1" applyProtection="1">
      <alignment horizontal="center"/>
      <protection locked="0" hidden="1"/>
    </xf>
    <xf numFmtId="0" fontId="26" fillId="0" borderId="97" xfId="0" applyNumberFormat="1" applyFont="1" applyFill="1" applyBorder="1" applyAlignment="1" applyProtection="1">
      <alignment horizontal="center"/>
      <protection locked="0" hidden="1"/>
    </xf>
    <xf numFmtId="0" fontId="26" fillId="0" borderId="85" xfId="0" applyNumberFormat="1" applyFont="1" applyFill="1" applyBorder="1" applyAlignment="1" applyProtection="1">
      <alignment horizontal="center"/>
      <protection locked="0" hidden="1"/>
    </xf>
    <xf numFmtId="0" fontId="26" fillId="0" borderId="64" xfId="0" applyNumberFormat="1" applyFont="1" applyFill="1" applyBorder="1" applyAlignment="1" applyProtection="1">
      <alignment horizontal="center"/>
      <protection locked="0" hidden="1"/>
    </xf>
    <xf numFmtId="0" fontId="26" fillId="0" borderId="83" xfId="0" applyNumberFormat="1" applyFont="1" applyFill="1" applyBorder="1" applyAlignment="1" applyProtection="1">
      <alignment horizontal="center"/>
      <protection locked="0" hidden="1"/>
    </xf>
    <xf numFmtId="0" fontId="26" fillId="0" borderId="98" xfId="0" applyNumberFormat="1" applyFont="1" applyFill="1" applyBorder="1" applyAlignment="1" applyProtection="1">
      <alignment horizontal="center"/>
      <protection locked="0" hidden="1"/>
    </xf>
    <xf numFmtId="0" fontId="26" fillId="0" borderId="84" xfId="0" applyNumberFormat="1" applyFont="1" applyFill="1" applyBorder="1" applyAlignment="1" applyProtection="1">
      <alignment horizontal="center"/>
      <protection locked="0" hidden="1"/>
    </xf>
    <xf numFmtId="1" fontId="26" fillId="6" borderId="99" xfId="0" applyNumberFormat="1" applyFont="1" applyFill="1" applyBorder="1" applyAlignment="1" applyProtection="1">
      <alignment horizontal="center"/>
      <protection hidden="1"/>
    </xf>
    <xf numFmtId="1" fontId="26" fillId="6" borderId="100" xfId="0" applyNumberFormat="1" applyFont="1" applyFill="1" applyBorder="1" applyAlignment="1" applyProtection="1">
      <alignment horizontal="center"/>
      <protection hidden="1"/>
    </xf>
    <xf numFmtId="1" fontId="26" fillId="6" borderId="101" xfId="0" applyNumberFormat="1" applyFont="1" applyFill="1" applyBorder="1" applyAlignment="1" applyProtection="1">
      <alignment horizontal="center"/>
      <protection hidden="1"/>
    </xf>
    <xf numFmtId="0" fontId="1" fillId="6" borderId="102" xfId="0" applyNumberFormat="1" applyFont="1" applyFill="1" applyBorder="1" applyAlignment="1" applyProtection="1">
      <protection hidden="1"/>
    </xf>
    <xf numFmtId="0" fontId="1" fillId="6" borderId="103" xfId="0" applyNumberFormat="1" applyFont="1" applyFill="1" applyBorder="1" applyAlignment="1" applyProtection="1">
      <protection hidden="1"/>
    </xf>
    <xf numFmtId="0" fontId="26" fillId="0" borderId="104" xfId="0" applyNumberFormat="1" applyFont="1" applyFill="1" applyBorder="1" applyAlignment="1" applyProtection="1">
      <protection hidden="1"/>
    </xf>
    <xf numFmtId="0" fontId="26" fillId="0" borderId="105" xfId="0" applyNumberFormat="1" applyFont="1" applyFill="1" applyBorder="1" applyAlignment="1" applyProtection="1">
      <protection hidden="1"/>
    </xf>
    <xf numFmtId="0" fontId="25" fillId="9" borderId="106" xfId="0" applyFont="1" applyFill="1" applyBorder="1" applyAlignment="1">
      <alignment horizontal="center"/>
    </xf>
    <xf numFmtId="0" fontId="5" fillId="9" borderId="107" xfId="0" applyFont="1" applyFill="1" applyBorder="1" applyAlignment="1">
      <alignment horizontal="center"/>
    </xf>
    <xf numFmtId="0" fontId="6" fillId="9" borderId="108" xfId="0" applyFont="1" applyFill="1" applyBorder="1" applyAlignment="1">
      <alignment horizontal="center"/>
    </xf>
    <xf numFmtId="0" fontId="2" fillId="0" borderId="0" xfId="0" applyFont="1"/>
    <xf numFmtId="0" fontId="2" fillId="9" borderId="109" xfId="0" applyFont="1" applyFill="1" applyBorder="1" applyAlignment="1">
      <alignment horizontal="center"/>
    </xf>
    <xf numFmtId="0" fontId="2" fillId="9" borderId="110" xfId="0" applyFont="1" applyFill="1" applyBorder="1" applyAlignment="1">
      <alignment horizontal="center"/>
    </xf>
    <xf numFmtId="0" fontId="2" fillId="9" borderId="111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25" fillId="0" borderId="112" xfId="0" applyNumberFormat="1" applyFont="1" applyFill="1" applyBorder="1" applyAlignment="1" applyProtection="1">
      <alignment horizontal="center"/>
      <protection hidden="1"/>
    </xf>
    <xf numFmtId="0" fontId="6" fillId="0" borderId="52" xfId="0" applyNumberFormat="1" applyFont="1" applyFill="1" applyBorder="1" applyAlignment="1" applyProtection="1">
      <alignment horizontal="center"/>
      <protection hidden="1"/>
    </xf>
    <xf numFmtId="0" fontId="2" fillId="0" borderId="113" xfId="0" applyNumberFormat="1" applyFont="1" applyFill="1" applyBorder="1" applyAlignment="1" applyProtection="1">
      <alignment horizontal="center"/>
      <protection hidden="1"/>
    </xf>
    <xf numFmtId="1" fontId="26" fillId="6" borderId="114" xfId="0" applyNumberFormat="1" applyFont="1" applyFill="1" applyBorder="1" applyAlignment="1" applyProtection="1">
      <alignment horizontal="center"/>
      <protection hidden="1"/>
    </xf>
    <xf numFmtId="1" fontId="11" fillId="6" borderId="31" xfId="0" applyNumberFormat="1" applyFont="1" applyFill="1" applyBorder="1" applyAlignment="1" applyProtection="1">
      <alignment horizontal="center"/>
      <protection hidden="1"/>
    </xf>
    <xf numFmtId="1" fontId="1" fillId="6" borderId="32" xfId="0" applyNumberFormat="1" applyFont="1" applyFill="1" applyBorder="1" applyAlignment="1" applyProtection="1">
      <alignment horizontal="center"/>
      <protection hidden="1"/>
    </xf>
    <xf numFmtId="1" fontId="1" fillId="6" borderId="115" xfId="0" applyNumberFormat="1" applyFont="1" applyFill="1" applyBorder="1" applyAlignment="1" applyProtection="1">
      <alignment horizontal="center"/>
      <protection hidden="1"/>
    </xf>
    <xf numFmtId="0" fontId="0" fillId="10" borderId="0" xfId="0" applyFill="1" applyAlignment="1">
      <alignment horizontal="center" wrapText="1"/>
    </xf>
    <xf numFmtId="0" fontId="0" fillId="10" borderId="0" xfId="0" applyFill="1" applyAlignment="1">
      <alignment horizontal="center"/>
    </xf>
    <xf numFmtId="1" fontId="22" fillId="0" borderId="116" xfId="0" applyNumberFormat="1" applyFont="1" applyFill="1" applyBorder="1" applyAlignment="1" applyProtection="1">
      <alignment horizontal="center"/>
      <protection hidden="1"/>
    </xf>
    <xf numFmtId="1" fontId="5" fillId="0" borderId="90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</xf>
    <xf numFmtId="1" fontId="5" fillId="0" borderId="91" xfId="0" applyNumberFormat="1" applyFont="1" applyFill="1" applyBorder="1" applyAlignment="1" applyProtection="1">
      <alignment horizontal="center"/>
    </xf>
    <xf numFmtId="1" fontId="5" fillId="7" borderId="90" xfId="0" applyNumberFormat="1" applyFont="1" applyFill="1" applyBorder="1" applyAlignment="1" applyProtection="1">
      <alignment horizontal="center"/>
      <protection locked="0"/>
    </xf>
    <xf numFmtId="1" fontId="5" fillId="7" borderId="0" xfId="0" applyNumberFormat="1" applyFont="1" applyFill="1" applyBorder="1" applyAlignment="1" applyProtection="1">
      <alignment horizontal="center"/>
      <protection locked="0"/>
    </xf>
    <xf numFmtId="1" fontId="5" fillId="7" borderId="91" xfId="0" applyNumberFormat="1" applyFont="1" applyFill="1" applyBorder="1" applyAlignment="1" applyProtection="1">
      <alignment horizontal="center"/>
      <protection locked="0"/>
    </xf>
    <xf numFmtId="0" fontId="2" fillId="7" borderId="117" xfId="0" applyFont="1" applyFill="1" applyBorder="1" applyAlignment="1" applyProtection="1">
      <alignment horizontal="center"/>
      <protection locked="0"/>
    </xf>
    <xf numFmtId="0" fontId="2" fillId="7" borderId="118" xfId="0" applyFont="1" applyFill="1" applyBorder="1" applyAlignment="1" applyProtection="1">
      <alignment horizontal="center"/>
      <protection locked="0"/>
    </xf>
    <xf numFmtId="0" fontId="2" fillId="7" borderId="119" xfId="0" applyFont="1" applyFill="1" applyBorder="1" applyAlignment="1" applyProtection="1">
      <alignment horizontal="center"/>
      <protection locked="0"/>
    </xf>
    <xf numFmtId="49" fontId="0" fillId="0" borderId="0" xfId="0" applyNumberFormat="1" applyAlignment="1">
      <alignment horizontal="center"/>
    </xf>
    <xf numFmtId="0" fontId="16" fillId="0" borderId="0" xfId="0" applyFont="1" applyAlignment="1"/>
    <xf numFmtId="0" fontId="32" fillId="0" borderId="0" xfId="0" applyFont="1" applyAlignment="1"/>
    <xf numFmtId="0" fontId="17" fillId="0" borderId="0" xfId="0" applyFont="1" applyAlignment="1"/>
    <xf numFmtId="0" fontId="30" fillId="0" borderId="0" xfId="0" applyFont="1" applyAlignment="1"/>
    <xf numFmtId="0" fontId="32" fillId="0" borderId="0" xfId="0" applyFont="1"/>
    <xf numFmtId="0" fontId="1" fillId="0" borderId="0" xfId="0" applyNumberFormat="1" applyFont="1" applyFill="1" applyBorder="1" applyAlignment="1" applyProtection="1">
      <alignment horizontal="center"/>
      <protection locked="0" hidden="1"/>
    </xf>
    <xf numFmtId="0" fontId="26" fillId="11" borderId="105" xfId="0" applyNumberFormat="1" applyFont="1" applyFill="1" applyBorder="1" applyAlignment="1" applyProtection="1">
      <protection hidden="1"/>
    </xf>
    <xf numFmtId="0" fontId="3" fillId="11" borderId="63" xfId="0" applyNumberFormat="1" applyFont="1" applyFill="1" applyBorder="1" applyAlignment="1" applyProtection="1">
      <alignment horizontal="center"/>
      <protection locked="0" hidden="1"/>
    </xf>
    <xf numFmtId="0" fontId="3" fillId="11" borderId="64" xfId="0" applyNumberFormat="1" applyFont="1" applyFill="1" applyBorder="1" applyAlignment="1" applyProtection="1">
      <alignment horizontal="center"/>
      <protection locked="0" hidden="1"/>
    </xf>
    <xf numFmtId="0" fontId="3" fillId="11" borderId="65" xfId="0" applyNumberFormat="1" applyFont="1" applyFill="1" applyBorder="1" applyAlignment="1" applyProtection="1">
      <alignment horizontal="center"/>
      <protection locked="0" hidden="1"/>
    </xf>
    <xf numFmtId="0" fontId="3" fillId="11" borderId="66" xfId="0" applyNumberFormat="1" applyFont="1" applyFill="1" applyBorder="1" applyAlignment="1" applyProtection="1">
      <alignment horizontal="center"/>
      <protection locked="0" hidden="1"/>
    </xf>
    <xf numFmtId="0" fontId="3" fillId="11" borderId="62" xfId="0" applyNumberFormat="1" applyFont="1" applyFill="1" applyBorder="1" applyAlignment="1" applyProtection="1">
      <alignment horizontal="center"/>
      <protection locked="0" hidden="1"/>
    </xf>
    <xf numFmtId="0" fontId="3" fillId="11" borderId="60" xfId="0" applyNumberFormat="1" applyFont="1" applyFill="1" applyBorder="1" applyAlignment="1" applyProtection="1">
      <alignment horizontal="center"/>
      <protection locked="0" hidden="1"/>
    </xf>
    <xf numFmtId="0" fontId="1" fillId="11" borderId="0" xfId="0" applyNumberFormat="1" applyFont="1" applyFill="1" applyBorder="1" applyAlignment="1" applyProtection="1">
      <alignment horizontal="center"/>
      <protection locked="0" hidden="1"/>
    </xf>
    <xf numFmtId="0" fontId="1" fillId="12" borderId="67" xfId="0" applyNumberFormat="1" applyFont="1" applyFill="1" applyBorder="1" applyAlignment="1" applyProtection="1">
      <protection hidden="1"/>
    </xf>
    <xf numFmtId="0" fontId="1" fillId="11" borderId="0" xfId="0" applyNumberFormat="1" applyFont="1" applyFill="1" applyBorder="1" applyAlignment="1" applyProtection="1">
      <protection hidden="1"/>
    </xf>
    <xf numFmtId="0" fontId="1" fillId="12" borderId="68" xfId="0" applyNumberFormat="1" applyFont="1" applyFill="1" applyBorder="1" applyAlignment="1" applyProtection="1">
      <protection hidden="1"/>
    </xf>
    <xf numFmtId="0" fontId="11" fillId="11" borderId="82" xfId="0" applyNumberFormat="1" applyFont="1" applyFill="1" applyBorder="1" applyAlignment="1" applyProtection="1">
      <alignment horizontal="center"/>
      <protection locked="0" hidden="1"/>
    </xf>
    <xf numFmtId="0" fontId="11" fillId="11" borderId="85" xfId="0" applyNumberFormat="1" applyFont="1" applyFill="1" applyBorder="1" applyAlignment="1" applyProtection="1">
      <alignment horizontal="center"/>
      <protection locked="0" hidden="1"/>
    </xf>
    <xf numFmtId="0" fontId="11" fillId="11" borderId="64" xfId="0" applyNumberFormat="1" applyFont="1" applyFill="1" applyBorder="1" applyAlignment="1" applyProtection="1">
      <alignment horizontal="center"/>
      <protection locked="0" hidden="1"/>
    </xf>
    <xf numFmtId="0" fontId="11" fillId="11" borderId="83" xfId="0" applyNumberFormat="1" applyFont="1" applyFill="1" applyBorder="1" applyAlignment="1" applyProtection="1">
      <alignment horizontal="center"/>
      <protection locked="0" hidden="1"/>
    </xf>
    <xf numFmtId="0" fontId="1" fillId="12" borderId="103" xfId="0" applyNumberFormat="1" applyFont="1" applyFill="1" applyBorder="1" applyAlignment="1" applyProtection="1">
      <protection hidden="1"/>
    </xf>
    <xf numFmtId="0" fontId="26" fillId="11" borderId="97" xfId="0" applyNumberFormat="1" applyFont="1" applyFill="1" applyBorder="1" applyAlignment="1" applyProtection="1">
      <alignment horizontal="center"/>
      <protection locked="0" hidden="1"/>
    </xf>
    <xf numFmtId="0" fontId="26" fillId="11" borderId="85" xfId="0" applyNumberFormat="1" applyFont="1" applyFill="1" applyBorder="1" applyAlignment="1" applyProtection="1">
      <alignment horizontal="center"/>
      <protection locked="0" hidden="1"/>
    </xf>
    <xf numFmtId="0" fontId="26" fillId="11" borderId="64" xfId="0" applyNumberFormat="1" applyFont="1" applyFill="1" applyBorder="1" applyAlignment="1" applyProtection="1">
      <alignment horizontal="center"/>
      <protection locked="0" hidden="1"/>
    </xf>
    <xf numFmtId="0" fontId="26" fillId="11" borderId="83" xfId="0" applyNumberFormat="1" applyFont="1" applyFill="1" applyBorder="1" applyAlignment="1" applyProtection="1">
      <alignment horizontal="center"/>
      <protection locked="0" hidden="1"/>
    </xf>
    <xf numFmtId="0" fontId="1" fillId="0" borderId="64" xfId="0" applyNumberFormat="1" applyFont="1" applyFill="1" applyBorder="1" applyAlignment="1" applyProtection="1">
      <alignment horizontal="center"/>
      <protection locked="0" hidden="1"/>
    </xf>
    <xf numFmtId="0" fontId="26" fillId="11" borderId="120" xfId="0" applyNumberFormat="1" applyFont="1" applyFill="1" applyBorder="1" applyAlignment="1" applyProtection="1">
      <protection hidden="1"/>
    </xf>
    <xf numFmtId="0" fontId="3" fillId="11" borderId="121" xfId="0" applyNumberFormat="1" applyFont="1" applyFill="1" applyBorder="1" applyAlignment="1" applyProtection="1">
      <alignment horizontal="center"/>
      <protection locked="0" hidden="1"/>
    </xf>
    <xf numFmtId="0" fontId="3" fillId="11" borderId="122" xfId="0" applyNumberFormat="1" applyFont="1" applyFill="1" applyBorder="1" applyAlignment="1" applyProtection="1">
      <alignment horizontal="center"/>
      <protection locked="0" hidden="1"/>
    </xf>
    <xf numFmtId="0" fontId="3" fillId="11" borderId="123" xfId="0" applyNumberFormat="1" applyFont="1" applyFill="1" applyBorder="1" applyAlignment="1" applyProtection="1">
      <alignment horizontal="center"/>
      <protection locked="0" hidden="1"/>
    </xf>
    <xf numFmtId="0" fontId="3" fillId="11" borderId="124" xfId="0" applyNumberFormat="1" applyFont="1" applyFill="1" applyBorder="1" applyAlignment="1" applyProtection="1">
      <alignment horizontal="center"/>
      <protection locked="0" hidden="1"/>
    </xf>
    <xf numFmtId="0" fontId="3" fillId="11" borderId="125" xfId="0" applyNumberFormat="1" applyFont="1" applyFill="1" applyBorder="1" applyAlignment="1" applyProtection="1">
      <alignment horizontal="center"/>
      <protection locked="0" hidden="1"/>
    </xf>
    <xf numFmtId="0" fontId="3" fillId="11" borderId="126" xfId="0" applyNumberFormat="1" applyFont="1" applyFill="1" applyBorder="1" applyAlignment="1" applyProtection="1">
      <alignment horizontal="center"/>
      <protection locked="0" hidden="1"/>
    </xf>
    <xf numFmtId="0" fontId="1" fillId="12" borderId="127" xfId="0" applyNumberFormat="1" applyFont="1" applyFill="1" applyBorder="1" applyAlignment="1" applyProtection="1">
      <protection hidden="1"/>
    </xf>
    <xf numFmtId="0" fontId="1" fillId="12" borderId="128" xfId="0" applyNumberFormat="1" applyFont="1" applyFill="1" applyBorder="1" applyAlignment="1" applyProtection="1">
      <protection hidden="1"/>
    </xf>
    <xf numFmtId="0" fontId="11" fillId="11" borderId="129" xfId="0" applyNumberFormat="1" applyFont="1" applyFill="1" applyBorder="1" applyAlignment="1" applyProtection="1">
      <alignment horizontal="center"/>
      <protection locked="0" hidden="1"/>
    </xf>
    <xf numFmtId="0" fontId="11" fillId="11" borderId="130" xfId="0" applyNumberFormat="1" applyFont="1" applyFill="1" applyBorder="1" applyAlignment="1" applyProtection="1">
      <alignment horizontal="center"/>
      <protection locked="0" hidden="1"/>
    </xf>
    <xf numFmtId="0" fontId="11" fillId="11" borderId="131" xfId="0" applyNumberFormat="1" applyFont="1" applyFill="1" applyBorder="1" applyAlignment="1" applyProtection="1">
      <alignment horizontal="center"/>
      <protection locked="0" hidden="1"/>
    </xf>
    <xf numFmtId="0" fontId="11" fillId="11" borderId="132" xfId="0" applyNumberFormat="1" applyFont="1" applyFill="1" applyBorder="1" applyAlignment="1" applyProtection="1">
      <alignment horizontal="center"/>
      <protection locked="0" hidden="1"/>
    </xf>
    <xf numFmtId="0" fontId="1" fillId="12" borderId="133" xfId="0" applyNumberFormat="1" applyFont="1" applyFill="1" applyBorder="1" applyAlignment="1" applyProtection="1">
      <protection hidden="1"/>
    </xf>
    <xf numFmtId="0" fontId="26" fillId="11" borderId="134" xfId="0" applyNumberFormat="1" applyFont="1" applyFill="1" applyBorder="1" applyAlignment="1" applyProtection="1">
      <alignment horizontal="center"/>
      <protection locked="0" hidden="1"/>
    </xf>
    <xf numFmtId="0" fontId="26" fillId="11" borderId="130" xfId="0" applyNumberFormat="1" applyFont="1" applyFill="1" applyBorder="1" applyAlignment="1" applyProtection="1">
      <alignment horizontal="center"/>
      <protection locked="0" hidden="1"/>
    </xf>
    <xf numFmtId="0" fontId="26" fillId="11" borderId="131" xfId="0" applyNumberFormat="1" applyFont="1" applyFill="1" applyBorder="1" applyAlignment="1" applyProtection="1">
      <alignment horizontal="center"/>
      <protection locked="0" hidden="1"/>
    </xf>
    <xf numFmtId="0" fontId="26" fillId="11" borderId="132" xfId="0" applyNumberFormat="1" applyFont="1" applyFill="1" applyBorder="1" applyAlignment="1" applyProtection="1">
      <alignment horizontal="center"/>
      <protection locked="0" hidden="1"/>
    </xf>
    <xf numFmtId="0" fontId="26" fillId="0" borderId="135" xfId="0" applyNumberFormat="1" applyFont="1" applyFill="1" applyBorder="1" applyAlignment="1" applyProtection="1">
      <alignment horizontal="center"/>
      <protection locked="0" hidden="1"/>
    </xf>
    <xf numFmtId="0" fontId="26" fillId="0" borderId="136" xfId="0" applyNumberFormat="1" applyFont="1" applyFill="1" applyBorder="1" applyAlignment="1" applyProtection="1">
      <alignment horizontal="center"/>
      <protection locked="0" hidden="1"/>
    </xf>
    <xf numFmtId="0" fontId="26" fillId="11" borderId="137" xfId="0" applyNumberFormat="1" applyFont="1" applyFill="1" applyBorder="1" applyAlignment="1" applyProtection="1">
      <alignment horizontal="center"/>
      <protection locked="0" hidden="1"/>
    </xf>
    <xf numFmtId="0" fontId="26" fillId="0" borderId="137" xfId="0" applyNumberFormat="1" applyFont="1" applyFill="1" applyBorder="1" applyAlignment="1" applyProtection="1">
      <alignment horizontal="center"/>
      <protection locked="0" hidden="1"/>
    </xf>
    <xf numFmtId="0" fontId="26" fillId="11" borderId="138" xfId="0" applyNumberFormat="1" applyFont="1" applyFill="1" applyBorder="1" applyAlignment="1" applyProtection="1">
      <alignment horizontal="center"/>
      <protection locked="0" hidden="1"/>
    </xf>
    <xf numFmtId="0" fontId="26" fillId="0" borderId="139" xfId="0" applyNumberFormat="1" applyFont="1" applyFill="1" applyBorder="1" applyAlignment="1" applyProtection="1">
      <alignment horizontal="center"/>
      <protection locked="0" hidden="1"/>
    </xf>
    <xf numFmtId="0" fontId="26" fillId="0" borderId="140" xfId="0" applyNumberFormat="1" applyFont="1" applyFill="1" applyBorder="1" applyAlignment="1" applyProtection="1">
      <alignment horizontal="center"/>
      <protection locked="0" hidden="1"/>
    </xf>
    <xf numFmtId="0" fontId="26" fillId="0" borderId="141" xfId="0" applyNumberFormat="1" applyFont="1" applyFill="1" applyBorder="1" applyAlignment="1" applyProtection="1">
      <alignment horizontal="center"/>
      <protection locked="0" hidden="1"/>
    </xf>
    <xf numFmtId="0" fontId="26" fillId="11" borderId="142" xfId="0" applyNumberFormat="1" applyFont="1" applyFill="1" applyBorder="1" applyAlignment="1" applyProtection="1">
      <alignment horizontal="center"/>
      <protection locked="0" hidden="1"/>
    </xf>
    <xf numFmtId="0" fontId="26" fillId="0" borderId="142" xfId="0" applyNumberFormat="1" applyFont="1" applyFill="1" applyBorder="1" applyAlignment="1" applyProtection="1">
      <alignment horizontal="center"/>
      <protection locked="0" hidden="1"/>
    </xf>
    <xf numFmtId="0" fontId="26" fillId="11" borderId="143" xfId="0" applyNumberFormat="1" applyFont="1" applyFill="1" applyBorder="1" applyAlignment="1" applyProtection="1">
      <alignment horizontal="center"/>
      <protection locked="0" hidden="1"/>
    </xf>
    <xf numFmtId="0" fontId="21" fillId="8" borderId="116" xfId="0" applyFont="1" applyFill="1" applyBorder="1" applyProtection="1"/>
    <xf numFmtId="0" fontId="18" fillId="15" borderId="144" xfId="1" applyFont="1" applyBorder="1" applyAlignment="1" applyProtection="1">
      <alignment horizontal="center"/>
      <protection locked="0"/>
    </xf>
    <xf numFmtId="0" fontId="0" fillId="7" borderId="145" xfId="0" applyFill="1" applyBorder="1" applyAlignment="1" applyProtection="1">
      <alignment horizontal="center"/>
      <protection locked="0"/>
    </xf>
    <xf numFmtId="0" fontId="1" fillId="7" borderId="146" xfId="0" applyFont="1" applyFill="1" applyBorder="1" applyAlignment="1" applyProtection="1">
      <alignment horizontal="center"/>
      <protection locked="0"/>
    </xf>
    <xf numFmtId="0" fontId="1" fillId="7" borderId="147" xfId="0" applyFont="1" applyFill="1" applyBorder="1" applyAlignment="1" applyProtection="1">
      <alignment horizontal="center"/>
      <protection locked="0"/>
    </xf>
    <xf numFmtId="0" fontId="1" fillId="7" borderId="148" xfId="0" applyFont="1" applyFill="1" applyBorder="1" applyAlignment="1" applyProtection="1">
      <alignment horizontal="center"/>
      <protection locked="0"/>
    </xf>
    <xf numFmtId="0" fontId="34" fillId="16" borderId="149" xfId="2" applyFont="1" applyBorder="1" applyAlignment="1">
      <alignment horizontal="left"/>
    </xf>
    <xf numFmtId="0" fontId="34" fillId="16" borderId="150" xfId="2" applyFont="1" applyBorder="1" applyAlignment="1">
      <alignment horizontal="left"/>
    </xf>
    <xf numFmtId="0" fontId="35" fillId="16" borderId="151" xfId="2" applyFont="1" applyBorder="1" applyAlignment="1">
      <alignment horizontal="left"/>
    </xf>
    <xf numFmtId="0" fontId="35" fillId="16" borderId="0" xfId="2" applyFont="1" applyBorder="1" applyAlignment="1">
      <alignment horizontal="left"/>
    </xf>
    <xf numFmtId="0" fontId="35" fillId="16" borderId="152" xfId="2" applyFont="1" applyBorder="1" applyAlignment="1">
      <alignment horizontal="left"/>
    </xf>
    <xf numFmtId="0" fontId="35" fillId="16" borderId="153" xfId="2" applyFont="1" applyBorder="1" applyAlignment="1">
      <alignment horizontal="left"/>
    </xf>
    <xf numFmtId="0" fontId="35" fillId="16" borderId="154" xfId="2" applyFont="1" applyBorder="1" applyAlignment="1">
      <alignment horizontal="left"/>
    </xf>
    <xf numFmtId="0" fontId="35" fillId="16" borderId="155" xfId="2" applyFont="1" applyBorder="1" applyAlignment="1">
      <alignment horizontal="left"/>
    </xf>
    <xf numFmtId="0" fontId="35" fillId="16" borderId="156" xfId="2" applyFont="1" applyBorder="1" applyAlignment="1">
      <alignment horizontal="left"/>
    </xf>
    <xf numFmtId="0" fontId="35" fillId="16" borderId="149" xfId="2" applyFont="1" applyBorder="1" applyAlignment="1">
      <alignment horizontal="left"/>
    </xf>
    <xf numFmtId="1" fontId="1" fillId="6" borderId="127" xfId="0" applyNumberFormat="1" applyFont="1" applyFill="1" applyBorder="1" applyAlignment="1" applyProtection="1">
      <alignment horizontal="center"/>
      <protection hidden="1"/>
    </xf>
    <xf numFmtId="0" fontId="1" fillId="0" borderId="157" xfId="0" applyNumberFormat="1" applyFont="1" applyFill="1" applyBorder="1" applyAlignment="1" applyProtection="1">
      <protection hidden="1"/>
    </xf>
    <xf numFmtId="1" fontId="1" fillId="0" borderId="54" xfId="0" applyNumberFormat="1" applyFont="1" applyFill="1" applyBorder="1" applyAlignment="1" applyProtection="1">
      <protection hidden="1"/>
    </xf>
    <xf numFmtId="0" fontId="20" fillId="0" borderId="0" xfId="0" applyNumberFormat="1" applyFont="1" applyFill="1" applyBorder="1" applyAlignment="1" applyProtection="1">
      <alignment horizontal="center"/>
      <protection hidden="1"/>
    </xf>
    <xf numFmtId="1" fontId="1" fillId="6" borderId="158" xfId="0" applyNumberFormat="1" applyFont="1" applyFill="1" applyBorder="1" applyAlignment="1" applyProtection="1">
      <protection hidden="1"/>
    </xf>
    <xf numFmtId="1" fontId="1" fillId="6" borderId="58" xfId="0" applyNumberFormat="1" applyFont="1" applyFill="1" applyBorder="1" applyAlignment="1" applyProtection="1">
      <protection hidden="1"/>
    </xf>
    <xf numFmtId="0" fontId="1" fillId="0" borderId="159" xfId="0" applyNumberFormat="1" applyFont="1" applyFill="1" applyBorder="1" applyAlignment="1" applyProtection="1">
      <protection locked="0"/>
    </xf>
    <xf numFmtId="0" fontId="6" fillId="6" borderId="160" xfId="0" applyNumberFormat="1" applyFont="1" applyFill="1" applyBorder="1" applyAlignment="1" applyProtection="1">
      <protection hidden="1"/>
    </xf>
    <xf numFmtId="0" fontId="15" fillId="0" borderId="0" xfId="0" applyNumberFormat="1" applyFont="1" applyFill="1" applyBorder="1" applyAlignment="1" applyProtection="1">
      <alignment horizontal="center"/>
      <protection hidden="1"/>
    </xf>
    <xf numFmtId="0" fontId="5" fillId="0" borderId="44" xfId="0" applyNumberFormat="1" applyFont="1" applyFill="1" applyBorder="1" applyAlignment="1" applyProtection="1">
      <alignment horizontal="center"/>
      <protection hidden="1"/>
    </xf>
    <xf numFmtId="0" fontId="1" fillId="0" borderId="14" xfId="0" applyNumberFormat="1" applyFont="1" applyFill="1" applyBorder="1" applyAlignment="1" applyProtection="1">
      <protection hidden="1"/>
    </xf>
    <xf numFmtId="0" fontId="1" fillId="0" borderId="19" xfId="0" applyNumberFormat="1" applyFont="1" applyFill="1" applyBorder="1" applyAlignment="1" applyProtection="1">
      <protection hidden="1"/>
    </xf>
    <xf numFmtId="0" fontId="2" fillId="0" borderId="0" xfId="0" applyNumberFormat="1" applyFont="1" applyFill="1" applyBorder="1" applyAlignment="1" applyProtection="1">
      <protection hidden="1"/>
    </xf>
    <xf numFmtId="0" fontId="40" fillId="0" borderId="0" xfId="0" applyNumberFormat="1" applyFont="1" applyFill="1" applyBorder="1" applyAlignment="1" applyProtection="1">
      <protection hidden="1"/>
    </xf>
    <xf numFmtId="0" fontId="5" fillId="0" borderId="0" xfId="0" applyNumberFormat="1" applyFont="1" applyFill="1" applyBorder="1" applyAlignment="1" applyProtection="1">
      <alignment horizontal="center"/>
      <protection locked="0" hidden="1"/>
    </xf>
    <xf numFmtId="0" fontId="5" fillId="0" borderId="53" xfId="0" applyNumberFormat="1" applyFont="1" applyFill="1" applyBorder="1" applyAlignment="1" applyProtection="1">
      <alignment horizontal="center"/>
      <protection locked="0" hidden="1"/>
    </xf>
    <xf numFmtId="0" fontId="5" fillId="0" borderId="54" xfId="0" applyNumberFormat="1" applyFont="1" applyFill="1" applyBorder="1" applyAlignment="1" applyProtection="1">
      <alignment horizontal="center"/>
      <protection locked="0" hidden="1"/>
    </xf>
    <xf numFmtId="0" fontId="5" fillId="0" borderId="55" xfId="0" applyNumberFormat="1" applyFont="1" applyFill="1" applyBorder="1" applyAlignment="1" applyProtection="1">
      <alignment horizontal="center"/>
      <protection locked="0" hidden="1"/>
    </xf>
    <xf numFmtId="0" fontId="5" fillId="0" borderId="56" xfId="0" applyNumberFormat="1" applyFont="1" applyFill="1" applyBorder="1" applyAlignment="1" applyProtection="1">
      <alignment horizontal="center"/>
      <protection locked="0" hidden="1"/>
    </xf>
    <xf numFmtId="0" fontId="5" fillId="11" borderId="62" xfId="0" applyNumberFormat="1" applyFont="1" applyFill="1" applyBorder="1" applyAlignment="1" applyProtection="1">
      <alignment horizontal="center"/>
      <protection locked="0" hidden="1"/>
    </xf>
    <xf numFmtId="0" fontId="5" fillId="11" borderId="64" xfId="0" applyNumberFormat="1" applyFont="1" applyFill="1" applyBorder="1" applyAlignment="1" applyProtection="1">
      <alignment horizontal="center"/>
      <protection locked="0" hidden="1"/>
    </xf>
    <xf numFmtId="0" fontId="5" fillId="11" borderId="65" xfId="0" applyNumberFormat="1" applyFont="1" applyFill="1" applyBorder="1" applyAlignment="1" applyProtection="1">
      <alignment horizontal="center"/>
      <protection locked="0" hidden="1"/>
    </xf>
    <xf numFmtId="0" fontId="5" fillId="11" borderId="66" xfId="0" applyNumberFormat="1" applyFont="1" applyFill="1" applyBorder="1" applyAlignment="1" applyProtection="1">
      <alignment horizontal="center"/>
      <protection locked="0" hidden="1"/>
    </xf>
    <xf numFmtId="0" fontId="5" fillId="0" borderId="62" xfId="0" applyNumberFormat="1" applyFont="1" applyFill="1" applyBorder="1" applyAlignment="1" applyProtection="1">
      <alignment horizontal="center"/>
      <protection locked="0" hidden="1"/>
    </xf>
    <xf numFmtId="0" fontId="5" fillId="0" borderId="64" xfId="0" applyNumberFormat="1" applyFont="1" applyFill="1" applyBorder="1" applyAlignment="1" applyProtection="1">
      <alignment horizontal="center"/>
      <protection locked="0" hidden="1"/>
    </xf>
    <xf numFmtId="0" fontId="5" fillId="0" borderId="65" xfId="0" applyNumberFormat="1" applyFont="1" applyFill="1" applyBorder="1" applyAlignment="1" applyProtection="1">
      <alignment horizontal="center"/>
      <protection locked="0" hidden="1"/>
    </xf>
    <xf numFmtId="0" fontId="5" fillId="0" borderId="66" xfId="0" applyNumberFormat="1" applyFont="1" applyFill="1" applyBorder="1" applyAlignment="1" applyProtection="1">
      <alignment horizontal="center"/>
      <protection locked="0" hidden="1"/>
    </xf>
    <xf numFmtId="0" fontId="5" fillId="11" borderId="125" xfId="0" applyNumberFormat="1" applyFont="1" applyFill="1" applyBorder="1" applyAlignment="1" applyProtection="1">
      <alignment horizontal="center"/>
      <protection locked="0" hidden="1"/>
    </xf>
    <xf numFmtId="0" fontId="5" fillId="11" borderId="122" xfId="0" applyNumberFormat="1" applyFont="1" applyFill="1" applyBorder="1" applyAlignment="1" applyProtection="1">
      <alignment horizontal="center"/>
      <protection locked="0" hidden="1"/>
    </xf>
    <xf numFmtId="0" fontId="5" fillId="11" borderId="123" xfId="0" applyNumberFormat="1" applyFont="1" applyFill="1" applyBorder="1" applyAlignment="1" applyProtection="1">
      <alignment horizontal="center"/>
      <protection locked="0" hidden="1"/>
    </xf>
    <xf numFmtId="0" fontId="5" fillId="11" borderId="124" xfId="0" applyNumberFormat="1" applyFont="1" applyFill="1" applyBorder="1" applyAlignment="1" applyProtection="1">
      <alignment horizontal="center"/>
      <protection locked="0" hidden="1"/>
    </xf>
    <xf numFmtId="0" fontId="5" fillId="0" borderId="25" xfId="0" applyNumberFormat="1" applyFont="1" applyFill="1" applyBorder="1" applyAlignment="1" applyProtection="1">
      <alignment horizontal="center"/>
      <protection locked="0" hidden="1"/>
    </xf>
    <xf numFmtId="0" fontId="5" fillId="0" borderId="52" xfId="0" applyNumberFormat="1" applyFont="1" applyFill="1" applyBorder="1" applyAlignment="1" applyProtection="1">
      <alignment horizontal="center"/>
      <protection locked="0" hidden="1"/>
    </xf>
    <xf numFmtId="0" fontId="5" fillId="11" borderId="63" xfId="0" applyNumberFormat="1" applyFont="1" applyFill="1" applyBorder="1" applyAlignment="1" applyProtection="1">
      <alignment horizontal="center"/>
      <protection locked="0" hidden="1"/>
    </xf>
    <xf numFmtId="0" fontId="5" fillId="11" borderId="60" xfId="0" applyNumberFormat="1" applyFont="1" applyFill="1" applyBorder="1" applyAlignment="1" applyProtection="1">
      <alignment horizontal="center"/>
      <protection locked="0" hidden="1"/>
    </xf>
    <xf numFmtId="0" fontId="5" fillId="0" borderId="63" xfId="0" applyNumberFormat="1" applyFont="1" applyFill="1" applyBorder="1" applyAlignment="1" applyProtection="1">
      <alignment horizontal="center"/>
      <protection locked="0" hidden="1"/>
    </xf>
    <xf numFmtId="0" fontId="5" fillId="0" borderId="60" xfId="0" applyNumberFormat="1" applyFont="1" applyFill="1" applyBorder="1" applyAlignment="1" applyProtection="1">
      <alignment horizontal="center"/>
      <protection locked="0" hidden="1"/>
    </xf>
    <xf numFmtId="0" fontId="2" fillId="0" borderId="64" xfId="0" applyNumberFormat="1" applyFont="1" applyFill="1" applyBorder="1" applyAlignment="1" applyProtection="1">
      <alignment horizontal="center"/>
      <protection locked="0" hidden="1"/>
    </xf>
    <xf numFmtId="0" fontId="5" fillId="0" borderId="93" xfId="0" applyNumberFormat="1" applyFont="1" applyFill="1" applyBorder="1" applyAlignment="1" applyProtection="1">
      <alignment horizontal="center"/>
      <protection locked="0" hidden="1"/>
    </xf>
    <xf numFmtId="0" fontId="5" fillId="11" borderId="121" xfId="0" applyNumberFormat="1" applyFont="1" applyFill="1" applyBorder="1" applyAlignment="1" applyProtection="1">
      <alignment horizontal="center"/>
      <protection locked="0" hidden="1"/>
    </xf>
    <xf numFmtId="0" fontId="5" fillId="11" borderId="126" xfId="0" applyNumberFormat="1" applyFont="1" applyFill="1" applyBorder="1" applyAlignment="1" applyProtection="1">
      <alignment horizontal="center"/>
      <protection locked="0" hidden="1"/>
    </xf>
    <xf numFmtId="1" fontId="1" fillId="6" borderId="189" xfId="0" applyNumberFormat="1" applyFont="1" applyFill="1" applyBorder="1" applyAlignment="1" applyProtection="1">
      <alignment horizontal="center"/>
      <protection hidden="1"/>
    </xf>
    <xf numFmtId="1" fontId="26" fillId="6" borderId="188" xfId="0" applyNumberFormat="1" applyFont="1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/>
      <protection hidden="1"/>
    </xf>
    <xf numFmtId="0" fontId="2" fillId="11" borderId="0" xfId="0" applyNumberFormat="1" applyFont="1" applyFill="1" applyBorder="1" applyAlignment="1" applyProtection="1">
      <alignment horizontal="center"/>
      <protection hidden="1"/>
    </xf>
    <xf numFmtId="0" fontId="1" fillId="11" borderId="0" xfId="0" applyNumberFormat="1" applyFont="1" applyFill="1" applyBorder="1" applyAlignment="1" applyProtection="1">
      <alignment horizontal="center"/>
      <protection hidden="1"/>
    </xf>
    <xf numFmtId="0" fontId="1" fillId="6" borderId="160" xfId="0" applyNumberFormat="1" applyFont="1" applyFill="1" applyBorder="1" applyAlignment="1" applyProtection="1">
      <alignment horizontal="center"/>
      <protection hidden="1"/>
    </xf>
    <xf numFmtId="0" fontId="1" fillId="6" borderId="190" xfId="0" applyNumberFormat="1" applyFont="1" applyFill="1" applyBorder="1" applyAlignment="1" applyProtection="1">
      <alignment horizontal="center"/>
      <protection hidden="1"/>
    </xf>
    <xf numFmtId="0" fontId="1" fillId="6" borderId="40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" fillId="0" borderId="0" xfId="0" applyNumberFormat="1" applyFont="1" applyFill="1" applyBorder="1" applyAlignment="1" applyProtection="1">
      <alignment horizontal="right"/>
      <protection hidden="1"/>
    </xf>
    <xf numFmtId="0" fontId="1" fillId="6" borderId="160" xfId="0" applyNumberFormat="1" applyFont="1" applyFill="1" applyBorder="1" applyAlignment="1" applyProtection="1">
      <alignment horizontal="right"/>
      <protection hidden="1"/>
    </xf>
    <xf numFmtId="0" fontId="0" fillId="0" borderId="0" xfId="0" applyAlignment="1">
      <alignment horizontal="right"/>
    </xf>
    <xf numFmtId="12" fontId="1" fillId="6" borderId="158" xfId="0" applyNumberFormat="1" applyFont="1" applyFill="1" applyBorder="1" applyAlignment="1" applyProtection="1">
      <alignment horizontal="center"/>
      <protection hidden="1"/>
    </xf>
    <xf numFmtId="12" fontId="1" fillId="6" borderId="191" xfId="0" applyNumberFormat="1" applyFont="1" applyFill="1" applyBorder="1" applyAlignment="1" applyProtection="1">
      <alignment horizontal="center"/>
      <protection hidden="1"/>
    </xf>
    <xf numFmtId="12" fontId="1" fillId="6" borderId="58" xfId="0" applyNumberFormat="1" applyFont="1" applyFill="1" applyBorder="1" applyAlignment="1" applyProtection="1">
      <alignment horizontal="center"/>
      <protection hidden="1"/>
    </xf>
    <xf numFmtId="12" fontId="1" fillId="0" borderId="0" xfId="0" applyNumberFormat="1" applyFont="1" applyFill="1" applyBorder="1" applyAlignment="1" applyProtection="1">
      <alignment horizontal="center"/>
      <protection hidden="1"/>
    </xf>
    <xf numFmtId="12" fontId="1" fillId="6" borderId="40" xfId="0" applyNumberFormat="1" applyFont="1" applyFill="1" applyBorder="1" applyAlignment="1" applyProtection="1">
      <alignment horizontal="center"/>
      <protection hidden="1"/>
    </xf>
    <xf numFmtId="12" fontId="1" fillId="6" borderId="160" xfId="0" applyNumberFormat="1" applyFont="1" applyFill="1" applyBorder="1" applyAlignment="1" applyProtection="1">
      <alignment horizontal="center"/>
      <protection hidden="1"/>
    </xf>
    <xf numFmtId="12" fontId="1" fillId="6" borderId="190" xfId="0" applyNumberFormat="1" applyFont="1" applyFill="1" applyBorder="1" applyAlignment="1" applyProtection="1">
      <alignment horizontal="center"/>
      <protection hidden="1"/>
    </xf>
    <xf numFmtId="12" fontId="1" fillId="6" borderId="50" xfId="0" applyNumberFormat="1" applyFont="1" applyFill="1" applyBorder="1" applyAlignment="1" applyProtection="1">
      <alignment horizontal="center"/>
      <protection hidden="1"/>
    </xf>
    <xf numFmtId="12" fontId="0" fillId="0" borderId="0" xfId="0" applyNumberFormat="1" applyFill="1" applyBorder="1" applyAlignment="1" applyProtection="1">
      <alignment horizontal="center"/>
      <protection hidden="1"/>
    </xf>
    <xf numFmtId="12" fontId="6" fillId="6" borderId="39" xfId="0" applyNumberFormat="1" applyFont="1" applyFill="1" applyBorder="1" applyAlignment="1" applyProtection="1">
      <alignment horizontal="center"/>
      <protection hidden="1"/>
    </xf>
    <xf numFmtId="12" fontId="6" fillId="6" borderId="160" xfId="0" applyNumberFormat="1" applyFont="1" applyFill="1" applyBorder="1" applyAlignment="1" applyProtection="1">
      <alignment horizontal="center"/>
      <protection hidden="1"/>
    </xf>
    <xf numFmtId="12" fontId="1" fillId="0" borderId="54" xfId="0" applyNumberFormat="1" applyFont="1" applyFill="1" applyBorder="1" applyAlignment="1" applyProtection="1">
      <alignment horizontal="center"/>
      <protection hidden="1"/>
    </xf>
    <xf numFmtId="12" fontId="0" fillId="0" borderId="0" xfId="0" applyNumberFormat="1" applyAlignment="1">
      <alignment horizontal="center"/>
    </xf>
    <xf numFmtId="0" fontId="6" fillId="6" borderId="39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0" fillId="13" borderId="0" xfId="0" applyFill="1" applyAlignment="1">
      <alignment horizontal="center" vertical="center"/>
    </xf>
    <xf numFmtId="0" fontId="0" fillId="13" borderId="0" xfId="0" applyFill="1" applyAlignment="1"/>
    <xf numFmtId="0" fontId="33" fillId="0" borderId="161" xfId="0" applyNumberFormat="1" applyFont="1" applyFill="1" applyBorder="1" applyAlignment="1" applyProtection="1">
      <alignment horizontal="center"/>
      <protection hidden="1"/>
    </xf>
    <xf numFmtId="0" fontId="33" fillId="0" borderId="89" xfId="0" applyFont="1" applyBorder="1" applyAlignment="1" applyProtection="1">
      <protection hidden="1"/>
    </xf>
    <xf numFmtId="0" fontId="33" fillId="0" borderId="162" xfId="0" applyFont="1" applyBorder="1" applyAlignment="1" applyProtection="1">
      <protection hidden="1"/>
    </xf>
    <xf numFmtId="0" fontId="33" fillId="0" borderId="163" xfId="0" applyFont="1" applyBorder="1" applyAlignment="1" applyProtection="1">
      <protection hidden="1"/>
    </xf>
    <xf numFmtId="0" fontId="33" fillId="0" borderId="45" xfId="0" applyFont="1" applyBorder="1" applyAlignment="1" applyProtection="1">
      <protection hidden="1"/>
    </xf>
    <xf numFmtId="0" fontId="33" fillId="0" borderId="164" xfId="0" applyFont="1" applyBorder="1" applyAlignment="1" applyProtection="1">
      <protection hidden="1"/>
    </xf>
    <xf numFmtId="0" fontId="33" fillId="0" borderId="165" xfId="0" applyNumberFormat="1" applyFont="1" applyFill="1" applyBorder="1" applyAlignment="1" applyProtection="1">
      <alignment horizontal="center"/>
      <protection hidden="1"/>
    </xf>
    <xf numFmtId="0" fontId="33" fillId="0" borderId="166" xfId="0" applyFont="1" applyBorder="1" applyAlignment="1" applyProtection="1">
      <protection hidden="1"/>
    </xf>
    <xf numFmtId="0" fontId="33" fillId="0" borderId="167" xfId="0" applyFont="1" applyBorder="1" applyAlignment="1" applyProtection="1">
      <protection hidden="1"/>
    </xf>
    <xf numFmtId="0" fontId="33" fillId="0" borderId="49" xfId="0" applyFont="1" applyBorder="1" applyAlignment="1" applyProtection="1">
      <protection hidden="1"/>
    </xf>
    <xf numFmtId="0" fontId="13" fillId="0" borderId="168" xfId="0" applyNumberFormat="1" applyFont="1" applyFill="1" applyBorder="1" applyAlignment="1" applyProtection="1">
      <alignment horizontal="center"/>
      <protection hidden="1"/>
    </xf>
    <xf numFmtId="0" fontId="14" fillId="0" borderId="169" xfId="0" applyFont="1" applyBorder="1" applyAlignment="1" applyProtection="1">
      <protection hidden="1"/>
    </xf>
    <xf numFmtId="0" fontId="14" fillId="0" borderId="170" xfId="0" applyFont="1" applyBorder="1" applyAlignment="1" applyProtection="1">
      <protection hidden="1"/>
    </xf>
    <xf numFmtId="0" fontId="14" fillId="0" borderId="163" xfId="0" applyFont="1" applyBorder="1" applyAlignment="1" applyProtection="1">
      <protection hidden="1"/>
    </xf>
    <xf numFmtId="0" fontId="14" fillId="0" borderId="45" xfId="0" applyFont="1" applyBorder="1" applyAlignment="1" applyProtection="1">
      <protection hidden="1"/>
    </xf>
    <xf numFmtId="0" fontId="14" fillId="0" borderId="42" xfId="0" applyFont="1" applyBorder="1" applyAlignment="1" applyProtection="1">
      <protection hidden="1"/>
    </xf>
    <xf numFmtId="0" fontId="14" fillId="0" borderId="171" xfId="0" applyFont="1" applyBorder="1" applyAlignment="1" applyProtection="1">
      <protection hidden="1"/>
    </xf>
    <xf numFmtId="0" fontId="14" fillId="0" borderId="172" xfId="0" applyFont="1" applyBorder="1" applyAlignment="1" applyProtection="1">
      <protection hidden="1"/>
    </xf>
    <xf numFmtId="0" fontId="13" fillId="0" borderId="173" xfId="0" applyNumberFormat="1" applyFont="1" applyFill="1" applyBorder="1" applyAlignment="1" applyProtection="1">
      <alignment horizontal="center"/>
      <protection hidden="1"/>
    </xf>
    <xf numFmtId="0" fontId="14" fillId="0" borderId="174" xfId="0" applyFont="1" applyBorder="1" applyAlignment="1" applyProtection="1">
      <protection hidden="1"/>
    </xf>
    <xf numFmtId="0" fontId="8" fillId="0" borderId="175" xfId="0" applyNumberFormat="1" applyFont="1" applyFill="1" applyBorder="1" applyAlignment="1" applyProtection="1">
      <alignment horizontal="center"/>
      <protection hidden="1"/>
    </xf>
    <xf numFmtId="0" fontId="8" fillId="0" borderId="17" xfId="0" applyNumberFormat="1" applyFont="1" applyFill="1" applyBorder="1" applyAlignment="1" applyProtection="1">
      <alignment horizontal="center"/>
      <protection hidden="1"/>
    </xf>
    <xf numFmtId="0" fontId="8" fillId="0" borderId="18" xfId="0" applyNumberFormat="1" applyFont="1" applyFill="1" applyBorder="1" applyAlignment="1" applyProtection="1">
      <alignment horizontal="center"/>
      <protection hidden="1"/>
    </xf>
    <xf numFmtId="1" fontId="7" fillId="0" borderId="176" xfId="0" applyNumberFormat="1" applyFont="1" applyFill="1" applyBorder="1" applyAlignment="1" applyProtection="1">
      <alignment horizontal="center" vertical="center"/>
      <protection hidden="1"/>
    </xf>
    <xf numFmtId="1" fontId="7" fillId="0" borderId="177" xfId="0" applyNumberFormat="1" applyFont="1" applyFill="1" applyBorder="1" applyAlignment="1" applyProtection="1">
      <alignment horizontal="center" vertical="center"/>
      <protection hidden="1"/>
    </xf>
    <xf numFmtId="1" fontId="7" fillId="0" borderId="178" xfId="0" applyNumberFormat="1" applyFont="1" applyFill="1" applyBorder="1" applyAlignment="1" applyProtection="1">
      <alignment horizontal="center" vertical="center"/>
      <protection hidden="1"/>
    </xf>
    <xf numFmtId="0" fontId="1" fillId="6" borderId="160" xfId="0" applyNumberFormat="1" applyFont="1" applyFill="1" applyBorder="1" applyAlignment="1" applyProtection="1">
      <alignment horizontal="center"/>
      <protection hidden="1"/>
    </xf>
    <xf numFmtId="0" fontId="1" fillId="6" borderId="179" xfId="0" applyNumberFormat="1" applyFont="1" applyFill="1" applyBorder="1" applyAlignment="1" applyProtection="1">
      <alignment horizontal="center"/>
      <protection hidden="1"/>
    </xf>
    <xf numFmtId="0" fontId="36" fillId="0" borderId="0" xfId="0" applyNumberFormat="1" applyFont="1" applyFill="1" applyBorder="1" applyAlignment="1" applyProtection="1">
      <alignment horizontal="center"/>
      <protection hidden="1"/>
    </xf>
    <xf numFmtId="1" fontId="24" fillId="0" borderId="180" xfId="0" applyNumberFormat="1" applyFont="1" applyFill="1" applyBorder="1" applyAlignment="1" applyProtection="1">
      <alignment horizontal="center" vertical="center"/>
      <protection locked="0"/>
    </xf>
    <xf numFmtId="1" fontId="24" fillId="0" borderId="181" xfId="0" applyNumberFormat="1" applyFont="1" applyFill="1" applyBorder="1" applyAlignment="1" applyProtection="1">
      <alignment horizontal="center" vertical="center"/>
      <protection locked="0"/>
    </xf>
    <xf numFmtId="1" fontId="24" fillId="0" borderId="182" xfId="0" applyNumberFormat="1" applyFont="1" applyFill="1" applyBorder="1" applyAlignment="1" applyProtection="1">
      <alignment horizontal="center" vertical="center"/>
      <protection locked="0"/>
    </xf>
    <xf numFmtId="0" fontId="0" fillId="0" borderId="181" xfId="0" applyBorder="1" applyAlignment="1">
      <alignment horizontal="center" vertical="center"/>
    </xf>
    <xf numFmtId="0" fontId="0" fillId="0" borderId="182" xfId="0" applyBorder="1" applyAlignment="1">
      <alignment horizontal="center" vertical="center"/>
    </xf>
    <xf numFmtId="0" fontId="15" fillId="0" borderId="0" xfId="0" applyFont="1" applyAlignment="1" applyProtection="1">
      <alignment horizontal="center"/>
      <protection hidden="1"/>
    </xf>
    <xf numFmtId="0" fontId="15" fillId="14" borderId="183" xfId="0" applyFont="1" applyFill="1" applyBorder="1" applyAlignment="1" applyProtection="1">
      <alignment horizontal="center" vertical="center"/>
      <protection locked="0" hidden="1"/>
    </xf>
    <xf numFmtId="0" fontId="15" fillId="14" borderId="184" xfId="0" applyFont="1" applyFill="1" applyBorder="1" applyAlignment="1" applyProtection="1">
      <alignment horizontal="center" vertical="center"/>
      <protection locked="0" hidden="1"/>
    </xf>
    <xf numFmtId="0" fontId="15" fillId="14" borderId="185" xfId="0" applyFont="1" applyFill="1" applyBorder="1" applyAlignment="1" applyProtection="1">
      <alignment horizontal="center" vertical="center"/>
      <protection locked="0" hidden="1"/>
    </xf>
    <xf numFmtId="0" fontId="2" fillId="9" borderId="183" xfId="0" applyFont="1" applyFill="1" applyBorder="1" applyAlignment="1">
      <alignment horizontal="center"/>
    </xf>
    <xf numFmtId="0" fontId="28" fillId="9" borderId="184" xfId="0" applyFont="1" applyFill="1" applyBorder="1" applyAlignment="1">
      <alignment horizontal="center"/>
    </xf>
    <xf numFmtId="0" fontId="28" fillId="9" borderId="185" xfId="0" applyFont="1" applyFill="1" applyBorder="1" applyAlignment="1">
      <alignment horizontal="center"/>
    </xf>
  </cellXfs>
  <cellStyles count="4">
    <cellStyle name="Calculation" xfId="1" builtinId="22"/>
    <cellStyle name="Check Cell" xfId="2" builtinId="23"/>
    <cellStyle name="Input" xfId="3" builtinId="20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114300</xdr:rowOff>
    </xdr:from>
    <xdr:to>
      <xdr:col>17</xdr:col>
      <xdr:colOff>390525</xdr:colOff>
      <xdr:row>31</xdr:row>
      <xdr:rowOff>76200</xdr:rowOff>
    </xdr:to>
    <xdr:sp macro="" textlink="">
      <xdr:nvSpPr>
        <xdr:cNvPr id="10929" name="Rounded Rectangle 23"/>
        <xdr:cNvSpPr>
          <a:spLocks noChangeArrowheads="1"/>
        </xdr:cNvSpPr>
      </xdr:nvSpPr>
      <xdr:spPr bwMode="auto">
        <a:xfrm>
          <a:off x="161925" y="114300"/>
          <a:ext cx="10591800" cy="4981575"/>
        </a:xfrm>
        <a:prstGeom prst="roundRect">
          <a:avLst>
            <a:gd name="adj" fmla="val 16667"/>
          </a:avLst>
        </a:prstGeom>
        <a:solidFill>
          <a:srgbClr val="C0504D"/>
        </a:solidFill>
        <a:ln w="25400" algn="ctr">
          <a:solidFill>
            <a:srgbClr val="8C3836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9525</xdr:colOff>
      <xdr:row>6</xdr:row>
      <xdr:rowOff>76200</xdr:rowOff>
    </xdr:from>
    <xdr:to>
      <xdr:col>2</xdr:col>
      <xdr:colOff>476250</xdr:colOff>
      <xdr:row>10</xdr:row>
      <xdr:rowOff>38100</xdr:rowOff>
    </xdr:to>
    <xdr:sp macro="[0]!Firstnineweeks" textlink="">
      <xdr:nvSpPr>
        <xdr:cNvPr id="10882" name="Flowchart: Alternate Process 24"/>
        <xdr:cNvSpPr>
          <a:spLocks noChangeArrowheads="1"/>
        </xdr:cNvSpPr>
      </xdr:nvSpPr>
      <xdr:spPr bwMode="auto">
        <a:xfrm>
          <a:off x="619125" y="1047750"/>
          <a:ext cx="1076325" cy="609600"/>
        </a:xfrm>
        <a:prstGeom prst="flowChartAlternateProcess">
          <a:avLst/>
        </a:prstGeom>
        <a:solidFill>
          <a:srgbClr val="9933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First Nine Weeks</a:t>
          </a:r>
        </a:p>
      </xdr:txBody>
    </xdr:sp>
    <xdr:clientData/>
  </xdr:twoCellAnchor>
  <xdr:oneCellAnchor>
    <xdr:from>
      <xdr:col>2</xdr:col>
      <xdr:colOff>561974</xdr:colOff>
      <xdr:row>0</xdr:row>
      <xdr:rowOff>104775</xdr:rowOff>
    </xdr:from>
    <xdr:ext cx="5207986" cy="966516"/>
    <xdr:sp macro="" textlink="">
      <xdr:nvSpPr>
        <xdr:cNvPr id="26" name="Rectangle 25"/>
        <xdr:cNvSpPr/>
      </xdr:nvSpPr>
      <xdr:spPr>
        <a:xfrm>
          <a:off x="2552699" y="123825"/>
          <a:ext cx="5217455" cy="975900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n-US" sz="5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Gradebook</a:t>
          </a:r>
          <a:r>
            <a:rPr lang="en-US" sz="5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Menu</a:t>
          </a:r>
          <a:endParaRPr lang="en-US" sz="54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twoCellAnchor>
    <xdr:from>
      <xdr:col>1</xdr:col>
      <xdr:colOff>9525</xdr:colOff>
      <xdr:row>20</xdr:row>
      <xdr:rowOff>95250</xdr:rowOff>
    </xdr:from>
    <xdr:to>
      <xdr:col>2</xdr:col>
      <xdr:colOff>476250</xdr:colOff>
      <xdr:row>24</xdr:row>
      <xdr:rowOff>57150</xdr:rowOff>
    </xdr:to>
    <xdr:sp macro="[0]!Fourthnineweeks" textlink="">
      <xdr:nvSpPr>
        <xdr:cNvPr id="10884" name="Flowchart: Alternate Process 26"/>
        <xdr:cNvSpPr>
          <a:spLocks noChangeArrowheads="1"/>
        </xdr:cNvSpPr>
      </xdr:nvSpPr>
      <xdr:spPr bwMode="auto">
        <a:xfrm>
          <a:off x="619125" y="3333750"/>
          <a:ext cx="1076325" cy="609600"/>
        </a:xfrm>
        <a:prstGeom prst="flowChartAlternateProcess">
          <a:avLst/>
        </a:prstGeom>
        <a:solidFill>
          <a:srgbClr val="993366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Fourth Nine Weeks</a:t>
          </a:r>
        </a:p>
      </xdr:txBody>
    </xdr:sp>
    <xdr:clientData/>
  </xdr:twoCellAnchor>
  <xdr:twoCellAnchor>
    <xdr:from>
      <xdr:col>1</xdr:col>
      <xdr:colOff>19050</xdr:colOff>
      <xdr:row>16</xdr:row>
      <xdr:rowOff>19050</xdr:rowOff>
    </xdr:from>
    <xdr:to>
      <xdr:col>2</xdr:col>
      <xdr:colOff>485775</xdr:colOff>
      <xdr:row>19</xdr:row>
      <xdr:rowOff>142875</xdr:rowOff>
    </xdr:to>
    <xdr:sp macro="[0]!Thirdnineweeks" textlink="">
      <xdr:nvSpPr>
        <xdr:cNvPr id="10885" name="Flowchart: Alternate Process 27"/>
        <xdr:cNvSpPr>
          <a:spLocks noChangeArrowheads="1"/>
        </xdr:cNvSpPr>
      </xdr:nvSpPr>
      <xdr:spPr bwMode="auto">
        <a:xfrm>
          <a:off x="628650" y="2609850"/>
          <a:ext cx="1076325" cy="609600"/>
        </a:xfrm>
        <a:prstGeom prst="flowChartAlternateProcess">
          <a:avLst/>
        </a:prstGeom>
        <a:solidFill>
          <a:srgbClr val="800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Third Nine Weeks</a:t>
          </a:r>
        </a:p>
      </xdr:txBody>
    </xdr:sp>
    <xdr:clientData/>
  </xdr:twoCellAnchor>
  <xdr:twoCellAnchor>
    <xdr:from>
      <xdr:col>12</xdr:col>
      <xdr:colOff>581025</xdr:colOff>
      <xdr:row>6</xdr:row>
      <xdr:rowOff>76200</xdr:rowOff>
    </xdr:from>
    <xdr:to>
      <xdr:col>14</xdr:col>
      <xdr:colOff>438150</xdr:colOff>
      <xdr:row>10</xdr:row>
      <xdr:rowOff>38100</xdr:rowOff>
    </xdr:to>
    <xdr:sp macro="[0]!StudentList" textlink="">
      <xdr:nvSpPr>
        <xdr:cNvPr id="10886" name="Flowchart: Alternate Process 28"/>
        <xdr:cNvSpPr>
          <a:spLocks noChangeArrowheads="1"/>
        </xdr:cNvSpPr>
      </xdr:nvSpPr>
      <xdr:spPr bwMode="auto">
        <a:xfrm>
          <a:off x="7896225" y="1047750"/>
          <a:ext cx="1076325" cy="609600"/>
        </a:xfrm>
        <a:prstGeom prst="flowChartAlternateProcess">
          <a:avLst/>
        </a:prstGeom>
        <a:solidFill>
          <a:srgbClr val="CC99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Student &amp; Subject Order</a:t>
          </a:r>
        </a:p>
      </xdr:txBody>
    </xdr:sp>
    <xdr:clientData/>
  </xdr:twoCellAnchor>
  <xdr:twoCellAnchor>
    <xdr:from>
      <xdr:col>1</xdr:col>
      <xdr:colOff>19050</xdr:colOff>
      <xdr:row>11</xdr:row>
      <xdr:rowOff>28575</xdr:rowOff>
    </xdr:from>
    <xdr:to>
      <xdr:col>2</xdr:col>
      <xdr:colOff>485775</xdr:colOff>
      <xdr:row>14</xdr:row>
      <xdr:rowOff>152400</xdr:rowOff>
    </xdr:to>
    <xdr:sp macro="[0]!Secondnineweeks" textlink="">
      <xdr:nvSpPr>
        <xdr:cNvPr id="10887" name="Flowchart: Alternate Process 29"/>
        <xdr:cNvSpPr>
          <a:spLocks noChangeArrowheads="1"/>
        </xdr:cNvSpPr>
      </xdr:nvSpPr>
      <xdr:spPr bwMode="auto">
        <a:xfrm>
          <a:off x="628650" y="1809750"/>
          <a:ext cx="1076325" cy="609600"/>
        </a:xfrm>
        <a:prstGeom prst="flowChartAlternateProcess">
          <a:avLst/>
        </a:prstGeom>
        <a:solidFill>
          <a:srgbClr val="808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Second Nine Weeks</a:t>
          </a:r>
        </a:p>
      </xdr:txBody>
    </xdr:sp>
    <xdr:clientData/>
  </xdr:twoCellAnchor>
  <xdr:twoCellAnchor>
    <xdr:from>
      <xdr:col>1</xdr:col>
      <xdr:colOff>9525</xdr:colOff>
      <xdr:row>25</xdr:row>
      <xdr:rowOff>133350</xdr:rowOff>
    </xdr:from>
    <xdr:to>
      <xdr:col>2</xdr:col>
      <xdr:colOff>476250</xdr:colOff>
      <xdr:row>29</xdr:row>
      <xdr:rowOff>95250</xdr:rowOff>
    </xdr:to>
    <xdr:sp macro="[0]!Averages" textlink="">
      <xdr:nvSpPr>
        <xdr:cNvPr id="10888" name="Flowchart: Alternate Process 30"/>
        <xdr:cNvSpPr>
          <a:spLocks noChangeArrowheads="1"/>
        </xdr:cNvSpPr>
      </xdr:nvSpPr>
      <xdr:spPr bwMode="auto">
        <a:xfrm>
          <a:off x="619125" y="4181475"/>
          <a:ext cx="1076325" cy="609600"/>
        </a:xfrm>
        <a:prstGeom prst="flowChartAlternateProcess">
          <a:avLst/>
        </a:prstGeom>
        <a:solidFill>
          <a:srgbClr val="99CC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Averages</a:t>
          </a:r>
        </a:p>
      </xdr:txBody>
    </xdr:sp>
    <xdr:clientData/>
  </xdr:twoCellAnchor>
  <xdr:twoCellAnchor>
    <xdr:from>
      <xdr:col>5</xdr:col>
      <xdr:colOff>371475</xdr:colOff>
      <xdr:row>6</xdr:row>
      <xdr:rowOff>95250</xdr:rowOff>
    </xdr:from>
    <xdr:to>
      <xdr:col>7</xdr:col>
      <xdr:colOff>228600</xdr:colOff>
      <xdr:row>10</xdr:row>
      <xdr:rowOff>57150</xdr:rowOff>
    </xdr:to>
    <xdr:sp macro="[0]!Print2" textlink="">
      <xdr:nvSpPr>
        <xdr:cNvPr id="10890" name="Flowchart: Alternate Process 32"/>
        <xdr:cNvSpPr>
          <a:spLocks noChangeArrowheads="1"/>
        </xdr:cNvSpPr>
      </xdr:nvSpPr>
      <xdr:spPr bwMode="auto">
        <a:xfrm>
          <a:off x="3419475" y="1066800"/>
          <a:ext cx="1076325" cy="609600"/>
        </a:xfrm>
        <a:prstGeom prst="flowChartAlternateProcess">
          <a:avLst/>
        </a:prstGeom>
        <a:solidFill>
          <a:srgbClr val="808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Second Nine Week Grades-#1</a:t>
          </a:r>
        </a:p>
      </xdr:txBody>
    </xdr:sp>
    <xdr:clientData/>
  </xdr:twoCellAnchor>
  <xdr:twoCellAnchor>
    <xdr:from>
      <xdr:col>8</xdr:col>
      <xdr:colOff>9525</xdr:colOff>
      <xdr:row>6</xdr:row>
      <xdr:rowOff>85725</xdr:rowOff>
    </xdr:from>
    <xdr:to>
      <xdr:col>9</xdr:col>
      <xdr:colOff>476250</xdr:colOff>
      <xdr:row>10</xdr:row>
      <xdr:rowOff>47625</xdr:rowOff>
    </xdr:to>
    <xdr:sp macro="[0]!Print3" textlink="">
      <xdr:nvSpPr>
        <xdr:cNvPr id="10892" name="Flowchart: Alternate Process 34"/>
        <xdr:cNvSpPr>
          <a:spLocks noChangeArrowheads="1"/>
        </xdr:cNvSpPr>
      </xdr:nvSpPr>
      <xdr:spPr bwMode="auto">
        <a:xfrm>
          <a:off x="4886325" y="1057275"/>
          <a:ext cx="1076325" cy="609600"/>
        </a:xfrm>
        <a:prstGeom prst="flowChartAlternateProcess">
          <a:avLst/>
        </a:prstGeom>
        <a:solidFill>
          <a:srgbClr val="800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Third Nine Week Grades-#1</a:t>
          </a:r>
        </a:p>
      </xdr:txBody>
    </xdr:sp>
    <xdr:clientData/>
  </xdr:twoCellAnchor>
  <xdr:twoCellAnchor>
    <xdr:from>
      <xdr:col>10</xdr:col>
      <xdr:colOff>161925</xdr:colOff>
      <xdr:row>6</xdr:row>
      <xdr:rowOff>95250</xdr:rowOff>
    </xdr:from>
    <xdr:to>
      <xdr:col>12</xdr:col>
      <xdr:colOff>19050</xdr:colOff>
      <xdr:row>10</xdr:row>
      <xdr:rowOff>57150</xdr:rowOff>
    </xdr:to>
    <xdr:sp macro="[0]!Print4" textlink="">
      <xdr:nvSpPr>
        <xdr:cNvPr id="10894" name="Flowchart: Alternate Process 36"/>
        <xdr:cNvSpPr>
          <a:spLocks noChangeArrowheads="1"/>
        </xdr:cNvSpPr>
      </xdr:nvSpPr>
      <xdr:spPr bwMode="auto">
        <a:xfrm>
          <a:off x="6257925" y="1066800"/>
          <a:ext cx="1076325" cy="609600"/>
        </a:xfrm>
        <a:prstGeom prst="flowChartAlternateProcess">
          <a:avLst/>
        </a:prstGeom>
        <a:solidFill>
          <a:srgbClr val="993366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Fourth Nine Week Grades-#1</a:t>
          </a:r>
        </a:p>
      </xdr:txBody>
    </xdr:sp>
    <xdr:clientData/>
  </xdr:twoCellAnchor>
  <xdr:twoCellAnchor>
    <xdr:from>
      <xdr:col>10</xdr:col>
      <xdr:colOff>171450</xdr:colOff>
      <xdr:row>25</xdr:row>
      <xdr:rowOff>85725</xdr:rowOff>
    </xdr:from>
    <xdr:to>
      <xdr:col>12</xdr:col>
      <xdr:colOff>28575</xdr:colOff>
      <xdr:row>29</xdr:row>
      <xdr:rowOff>142875</xdr:rowOff>
    </xdr:to>
    <xdr:sp macro="[0]!PrintReportCardAverages2" textlink="">
      <xdr:nvSpPr>
        <xdr:cNvPr id="10895" name="Flowchart: Alternate Process 37"/>
        <xdr:cNvSpPr>
          <a:spLocks noChangeArrowheads="1"/>
        </xdr:cNvSpPr>
      </xdr:nvSpPr>
      <xdr:spPr bwMode="auto">
        <a:xfrm>
          <a:off x="6267450" y="4133850"/>
          <a:ext cx="1076325" cy="704850"/>
        </a:xfrm>
        <a:prstGeom prst="flowChartAlternateProcess">
          <a:avLst/>
        </a:prstGeom>
        <a:solidFill>
          <a:srgbClr val="99CC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Print Report Card Averages Page 2</a:t>
          </a:r>
        </a:p>
      </xdr:txBody>
    </xdr:sp>
    <xdr:clientData/>
  </xdr:twoCellAnchor>
  <xdr:twoCellAnchor>
    <xdr:from>
      <xdr:col>12</xdr:col>
      <xdr:colOff>581025</xdr:colOff>
      <xdr:row>25</xdr:row>
      <xdr:rowOff>152400</xdr:rowOff>
    </xdr:from>
    <xdr:to>
      <xdr:col>14</xdr:col>
      <xdr:colOff>438150</xdr:colOff>
      <xdr:row>29</xdr:row>
      <xdr:rowOff>114300</xdr:rowOff>
    </xdr:to>
    <xdr:sp macro="[0]!Print5" textlink="">
      <xdr:nvSpPr>
        <xdr:cNvPr id="10896" name="Flowchart: Alternate Process 38"/>
        <xdr:cNvSpPr>
          <a:spLocks noChangeArrowheads="1"/>
        </xdr:cNvSpPr>
      </xdr:nvSpPr>
      <xdr:spPr bwMode="auto">
        <a:xfrm>
          <a:off x="7896225" y="4200525"/>
          <a:ext cx="1076325" cy="609600"/>
        </a:xfrm>
        <a:prstGeom prst="flowChartAlternateProcess">
          <a:avLst/>
        </a:prstGeom>
        <a:solidFill>
          <a:srgbClr val="99CC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Print 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Yearly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Averages</a:t>
          </a:r>
        </a:p>
      </xdr:txBody>
    </xdr:sp>
    <xdr:clientData/>
  </xdr:twoCellAnchor>
  <xdr:twoCellAnchor editAs="oneCell">
    <xdr:from>
      <xdr:col>3</xdr:col>
      <xdr:colOff>190500</xdr:colOff>
      <xdr:row>6</xdr:row>
      <xdr:rowOff>85725</xdr:rowOff>
    </xdr:from>
    <xdr:to>
      <xdr:col>5</xdr:col>
      <xdr:colOff>47625</xdr:colOff>
      <xdr:row>10</xdr:row>
      <xdr:rowOff>47625</xdr:rowOff>
    </xdr:to>
    <xdr:sp macro="[0]!Print1" textlink="">
      <xdr:nvSpPr>
        <xdr:cNvPr id="10897" name="Flowchart: Alternate Process 39"/>
        <xdr:cNvSpPr>
          <a:spLocks noChangeArrowheads="1"/>
        </xdr:cNvSpPr>
      </xdr:nvSpPr>
      <xdr:spPr bwMode="auto">
        <a:xfrm>
          <a:off x="2019300" y="1057275"/>
          <a:ext cx="1076325" cy="609600"/>
        </a:xfrm>
        <a:prstGeom prst="flowChartAlternateProcess">
          <a:avLst/>
        </a:prstGeom>
        <a:solidFill>
          <a:srgbClr val="9933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First</a:t>
          </a:r>
        </a:p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Nine Week Grades-#1</a:t>
          </a:r>
        </a:p>
      </xdr:txBody>
    </xdr:sp>
    <xdr:clientData/>
  </xdr:twoCellAnchor>
  <xdr:twoCellAnchor>
    <xdr:from>
      <xdr:col>12</xdr:col>
      <xdr:colOff>561975</xdr:colOff>
      <xdr:row>1</xdr:row>
      <xdr:rowOff>104775</xdr:rowOff>
    </xdr:from>
    <xdr:to>
      <xdr:col>14</xdr:col>
      <xdr:colOff>419100</xdr:colOff>
      <xdr:row>5</xdr:row>
      <xdr:rowOff>66675</xdr:rowOff>
    </xdr:to>
    <xdr:sp macro="[0]!Instructions" textlink="">
      <xdr:nvSpPr>
        <xdr:cNvPr id="10898" name="Flowchart: Alternate Process 40"/>
        <xdr:cNvSpPr>
          <a:spLocks noChangeArrowheads="1"/>
        </xdr:cNvSpPr>
      </xdr:nvSpPr>
      <xdr:spPr bwMode="auto">
        <a:xfrm>
          <a:off x="7877175" y="266700"/>
          <a:ext cx="1076325" cy="609600"/>
        </a:xfrm>
        <a:prstGeom prst="flowChartAlternateProcess">
          <a:avLst/>
        </a:prstGeom>
        <a:solidFill>
          <a:srgbClr val="CC99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Instruction Page</a:t>
          </a:r>
        </a:p>
      </xdr:txBody>
    </xdr:sp>
    <xdr:clientData/>
  </xdr:twoCellAnchor>
  <xdr:twoCellAnchor>
    <xdr:from>
      <xdr:col>12</xdr:col>
      <xdr:colOff>581025</xdr:colOff>
      <xdr:row>11</xdr:row>
      <xdr:rowOff>47625</xdr:rowOff>
    </xdr:from>
    <xdr:to>
      <xdr:col>14</xdr:col>
      <xdr:colOff>438150</xdr:colOff>
      <xdr:row>15</xdr:row>
      <xdr:rowOff>9525</xdr:rowOff>
    </xdr:to>
    <xdr:sp macro="[0]!Averagesbysubject" textlink="">
      <xdr:nvSpPr>
        <xdr:cNvPr id="10899" name="Flowchart: Alternate Process 42"/>
        <xdr:cNvSpPr>
          <a:spLocks noChangeArrowheads="1"/>
        </xdr:cNvSpPr>
      </xdr:nvSpPr>
      <xdr:spPr bwMode="auto">
        <a:xfrm>
          <a:off x="7896225" y="1828800"/>
          <a:ext cx="1076325" cy="609600"/>
        </a:xfrm>
        <a:prstGeom prst="flowChartAlternateProcess">
          <a:avLst/>
        </a:prstGeom>
        <a:solidFill>
          <a:srgbClr val="99CC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Averages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by Subject</a:t>
          </a:r>
        </a:p>
      </xdr:txBody>
    </xdr:sp>
    <xdr:clientData/>
  </xdr:twoCellAnchor>
  <xdr:twoCellAnchor>
    <xdr:from>
      <xdr:col>12</xdr:col>
      <xdr:colOff>581025</xdr:colOff>
      <xdr:row>16</xdr:row>
      <xdr:rowOff>9525</xdr:rowOff>
    </xdr:from>
    <xdr:to>
      <xdr:col>14</xdr:col>
      <xdr:colOff>438150</xdr:colOff>
      <xdr:row>19</xdr:row>
      <xdr:rowOff>133350</xdr:rowOff>
    </xdr:to>
    <xdr:sp macro="[0]!Print10" textlink="">
      <xdr:nvSpPr>
        <xdr:cNvPr id="10900" name="Flowchart: Alternate Process 43"/>
        <xdr:cNvSpPr>
          <a:spLocks noChangeArrowheads="1"/>
        </xdr:cNvSpPr>
      </xdr:nvSpPr>
      <xdr:spPr bwMode="auto">
        <a:xfrm>
          <a:off x="7896225" y="2600325"/>
          <a:ext cx="1076325" cy="609600"/>
        </a:xfrm>
        <a:prstGeom prst="flowChartAlternateProcess">
          <a:avLst/>
        </a:prstGeom>
        <a:solidFill>
          <a:srgbClr val="99CC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Print Averages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by Subject</a:t>
          </a:r>
        </a:p>
      </xdr:txBody>
    </xdr:sp>
    <xdr:clientData/>
  </xdr:twoCellAnchor>
  <xdr:twoCellAnchor>
    <xdr:from>
      <xdr:col>12</xdr:col>
      <xdr:colOff>571500</xdr:colOff>
      <xdr:row>20</xdr:row>
      <xdr:rowOff>123825</xdr:rowOff>
    </xdr:from>
    <xdr:to>
      <xdr:col>14</xdr:col>
      <xdr:colOff>428625</xdr:colOff>
      <xdr:row>24</xdr:row>
      <xdr:rowOff>85725</xdr:rowOff>
    </xdr:to>
    <xdr:sp macro="[0]!Print11" textlink="">
      <xdr:nvSpPr>
        <xdr:cNvPr id="10902" name="Flowchart: Alternate Process 44"/>
        <xdr:cNvSpPr>
          <a:spLocks noChangeArrowheads="1"/>
        </xdr:cNvSpPr>
      </xdr:nvSpPr>
      <xdr:spPr bwMode="auto">
        <a:xfrm>
          <a:off x="7886700" y="3362325"/>
          <a:ext cx="1076325" cy="609600"/>
        </a:xfrm>
        <a:prstGeom prst="flowChartAlternateProcess">
          <a:avLst/>
        </a:prstGeom>
        <a:solidFill>
          <a:srgbClr val="99CC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Print Class Averages</a:t>
          </a:r>
        </a:p>
      </xdr:txBody>
    </xdr:sp>
    <xdr:clientData/>
  </xdr:twoCellAnchor>
  <xdr:twoCellAnchor editAs="oneCell">
    <xdr:from>
      <xdr:col>3</xdr:col>
      <xdr:colOff>190500</xdr:colOff>
      <xdr:row>11</xdr:row>
      <xdr:rowOff>28575</xdr:rowOff>
    </xdr:from>
    <xdr:to>
      <xdr:col>5</xdr:col>
      <xdr:colOff>47625</xdr:colOff>
      <xdr:row>14</xdr:row>
      <xdr:rowOff>152400</xdr:rowOff>
    </xdr:to>
    <xdr:sp macro="[0]!Print1a" textlink="">
      <xdr:nvSpPr>
        <xdr:cNvPr id="10903" name="Flowchart: Alternate Process 39"/>
        <xdr:cNvSpPr>
          <a:spLocks noChangeArrowheads="1"/>
        </xdr:cNvSpPr>
      </xdr:nvSpPr>
      <xdr:spPr bwMode="auto">
        <a:xfrm>
          <a:off x="2019300" y="1809750"/>
          <a:ext cx="1076325" cy="609600"/>
        </a:xfrm>
        <a:prstGeom prst="flowChartAlternateProcess">
          <a:avLst/>
        </a:prstGeom>
        <a:solidFill>
          <a:srgbClr val="9933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First</a:t>
          </a:r>
        </a:p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Nine Week Grades-#2</a:t>
          </a:r>
        </a:p>
      </xdr:txBody>
    </xdr:sp>
    <xdr:clientData/>
  </xdr:twoCellAnchor>
  <xdr:twoCellAnchor editAs="oneCell">
    <xdr:from>
      <xdr:col>3</xdr:col>
      <xdr:colOff>200025</xdr:colOff>
      <xdr:row>20</xdr:row>
      <xdr:rowOff>85725</xdr:rowOff>
    </xdr:from>
    <xdr:to>
      <xdr:col>5</xdr:col>
      <xdr:colOff>57150</xdr:colOff>
      <xdr:row>24</xdr:row>
      <xdr:rowOff>47625</xdr:rowOff>
    </xdr:to>
    <xdr:sp macro="[0]!print1c" textlink="">
      <xdr:nvSpPr>
        <xdr:cNvPr id="10904" name="Flowchart: Alternate Process 39"/>
        <xdr:cNvSpPr>
          <a:spLocks noChangeArrowheads="1"/>
        </xdr:cNvSpPr>
      </xdr:nvSpPr>
      <xdr:spPr bwMode="auto">
        <a:xfrm>
          <a:off x="2028825" y="3324225"/>
          <a:ext cx="1076325" cy="609600"/>
        </a:xfrm>
        <a:prstGeom prst="flowChartAlternateProcess">
          <a:avLst/>
        </a:prstGeom>
        <a:solidFill>
          <a:srgbClr val="9933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First</a:t>
          </a:r>
        </a:p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Nine Week Grades-#4</a:t>
          </a:r>
        </a:p>
      </xdr:txBody>
    </xdr:sp>
    <xdr:clientData/>
  </xdr:twoCellAnchor>
  <xdr:twoCellAnchor editAs="oneCell">
    <xdr:from>
      <xdr:col>3</xdr:col>
      <xdr:colOff>200025</xdr:colOff>
      <xdr:row>16</xdr:row>
      <xdr:rowOff>9525</xdr:rowOff>
    </xdr:from>
    <xdr:to>
      <xdr:col>5</xdr:col>
      <xdr:colOff>57150</xdr:colOff>
      <xdr:row>19</xdr:row>
      <xdr:rowOff>133350</xdr:rowOff>
    </xdr:to>
    <xdr:sp macro="[0]!print1b" textlink="">
      <xdr:nvSpPr>
        <xdr:cNvPr id="10905" name="Flowchart: Alternate Process 39"/>
        <xdr:cNvSpPr>
          <a:spLocks noChangeArrowheads="1"/>
        </xdr:cNvSpPr>
      </xdr:nvSpPr>
      <xdr:spPr bwMode="auto">
        <a:xfrm>
          <a:off x="2028825" y="2600325"/>
          <a:ext cx="1076325" cy="609600"/>
        </a:xfrm>
        <a:prstGeom prst="flowChartAlternateProcess">
          <a:avLst/>
        </a:prstGeom>
        <a:solidFill>
          <a:srgbClr val="9933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First</a:t>
          </a:r>
        </a:p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Nine Week Grades-#3</a:t>
          </a:r>
        </a:p>
      </xdr:txBody>
    </xdr:sp>
    <xdr:clientData/>
  </xdr:twoCellAnchor>
  <xdr:twoCellAnchor>
    <xdr:from>
      <xdr:col>5</xdr:col>
      <xdr:colOff>371475</xdr:colOff>
      <xdr:row>20</xdr:row>
      <xdr:rowOff>85725</xdr:rowOff>
    </xdr:from>
    <xdr:to>
      <xdr:col>7</xdr:col>
      <xdr:colOff>228600</xdr:colOff>
      <xdr:row>24</xdr:row>
      <xdr:rowOff>47625</xdr:rowOff>
    </xdr:to>
    <xdr:sp macro="[0]!print2c" textlink="">
      <xdr:nvSpPr>
        <xdr:cNvPr id="10906" name="Flowchart: Alternate Process 32"/>
        <xdr:cNvSpPr>
          <a:spLocks noChangeArrowheads="1"/>
        </xdr:cNvSpPr>
      </xdr:nvSpPr>
      <xdr:spPr bwMode="auto">
        <a:xfrm>
          <a:off x="3419475" y="3324225"/>
          <a:ext cx="1076325" cy="609600"/>
        </a:xfrm>
        <a:prstGeom prst="flowChartAlternateProcess">
          <a:avLst/>
        </a:prstGeom>
        <a:solidFill>
          <a:srgbClr val="808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Second Nine Week Grades-#4</a:t>
          </a:r>
        </a:p>
      </xdr:txBody>
    </xdr:sp>
    <xdr:clientData/>
  </xdr:twoCellAnchor>
  <xdr:twoCellAnchor>
    <xdr:from>
      <xdr:col>5</xdr:col>
      <xdr:colOff>371475</xdr:colOff>
      <xdr:row>16</xdr:row>
      <xdr:rowOff>19050</xdr:rowOff>
    </xdr:from>
    <xdr:to>
      <xdr:col>7</xdr:col>
      <xdr:colOff>228600</xdr:colOff>
      <xdr:row>19</xdr:row>
      <xdr:rowOff>142875</xdr:rowOff>
    </xdr:to>
    <xdr:sp macro="[0]!print2b" textlink="">
      <xdr:nvSpPr>
        <xdr:cNvPr id="10907" name="Flowchart: Alternate Process 32"/>
        <xdr:cNvSpPr>
          <a:spLocks noChangeArrowheads="1"/>
        </xdr:cNvSpPr>
      </xdr:nvSpPr>
      <xdr:spPr bwMode="auto">
        <a:xfrm>
          <a:off x="3419475" y="2609850"/>
          <a:ext cx="1076325" cy="609600"/>
        </a:xfrm>
        <a:prstGeom prst="flowChartAlternateProcess">
          <a:avLst/>
        </a:prstGeom>
        <a:solidFill>
          <a:srgbClr val="808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Second Nine Week Grades-#3</a:t>
          </a:r>
        </a:p>
      </xdr:txBody>
    </xdr:sp>
    <xdr:clientData/>
  </xdr:twoCellAnchor>
  <xdr:twoCellAnchor>
    <xdr:from>
      <xdr:col>5</xdr:col>
      <xdr:colOff>371475</xdr:colOff>
      <xdr:row>11</xdr:row>
      <xdr:rowOff>28575</xdr:rowOff>
    </xdr:from>
    <xdr:to>
      <xdr:col>7</xdr:col>
      <xdr:colOff>228600</xdr:colOff>
      <xdr:row>14</xdr:row>
      <xdr:rowOff>152400</xdr:rowOff>
    </xdr:to>
    <xdr:sp macro="[0]!Print2a" textlink="">
      <xdr:nvSpPr>
        <xdr:cNvPr id="10908" name="Flowchart: Alternate Process 32"/>
        <xdr:cNvSpPr>
          <a:spLocks noChangeArrowheads="1"/>
        </xdr:cNvSpPr>
      </xdr:nvSpPr>
      <xdr:spPr bwMode="auto">
        <a:xfrm>
          <a:off x="3419475" y="1809750"/>
          <a:ext cx="1076325" cy="609600"/>
        </a:xfrm>
        <a:prstGeom prst="flowChartAlternateProcess">
          <a:avLst/>
        </a:prstGeom>
        <a:solidFill>
          <a:srgbClr val="808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Second Nine Week Grades-#2</a:t>
          </a:r>
        </a:p>
      </xdr:txBody>
    </xdr:sp>
    <xdr:clientData/>
  </xdr:twoCellAnchor>
  <xdr:twoCellAnchor>
    <xdr:from>
      <xdr:col>8</xdr:col>
      <xdr:colOff>9525</xdr:colOff>
      <xdr:row>20</xdr:row>
      <xdr:rowOff>95250</xdr:rowOff>
    </xdr:from>
    <xdr:to>
      <xdr:col>9</xdr:col>
      <xdr:colOff>476250</xdr:colOff>
      <xdr:row>24</xdr:row>
      <xdr:rowOff>57150</xdr:rowOff>
    </xdr:to>
    <xdr:sp macro="[0]!print3c" textlink="">
      <xdr:nvSpPr>
        <xdr:cNvPr id="10909" name="Flowchart: Alternate Process 34"/>
        <xdr:cNvSpPr>
          <a:spLocks noChangeArrowheads="1"/>
        </xdr:cNvSpPr>
      </xdr:nvSpPr>
      <xdr:spPr bwMode="auto">
        <a:xfrm>
          <a:off x="4886325" y="3333750"/>
          <a:ext cx="1076325" cy="609600"/>
        </a:xfrm>
        <a:prstGeom prst="flowChartAlternateProcess">
          <a:avLst/>
        </a:prstGeom>
        <a:solidFill>
          <a:srgbClr val="800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Third Nine Week Grades-#4</a:t>
          </a:r>
        </a:p>
      </xdr:txBody>
    </xdr:sp>
    <xdr:clientData/>
  </xdr:twoCellAnchor>
  <xdr:twoCellAnchor>
    <xdr:from>
      <xdr:col>8</xdr:col>
      <xdr:colOff>9525</xdr:colOff>
      <xdr:row>16</xdr:row>
      <xdr:rowOff>9525</xdr:rowOff>
    </xdr:from>
    <xdr:to>
      <xdr:col>9</xdr:col>
      <xdr:colOff>476250</xdr:colOff>
      <xdr:row>19</xdr:row>
      <xdr:rowOff>133350</xdr:rowOff>
    </xdr:to>
    <xdr:sp macro="[0]!print3b" textlink="">
      <xdr:nvSpPr>
        <xdr:cNvPr id="10910" name="Flowchart: Alternate Process 34"/>
        <xdr:cNvSpPr>
          <a:spLocks noChangeArrowheads="1"/>
        </xdr:cNvSpPr>
      </xdr:nvSpPr>
      <xdr:spPr bwMode="auto">
        <a:xfrm>
          <a:off x="4886325" y="2600325"/>
          <a:ext cx="1076325" cy="609600"/>
        </a:xfrm>
        <a:prstGeom prst="flowChartAlternateProcess">
          <a:avLst/>
        </a:prstGeom>
        <a:solidFill>
          <a:srgbClr val="800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Third Nine Week Grades-#3</a:t>
          </a:r>
        </a:p>
      </xdr:txBody>
    </xdr:sp>
    <xdr:clientData/>
  </xdr:twoCellAnchor>
  <xdr:twoCellAnchor>
    <xdr:from>
      <xdr:col>8</xdr:col>
      <xdr:colOff>9525</xdr:colOff>
      <xdr:row>11</xdr:row>
      <xdr:rowOff>28575</xdr:rowOff>
    </xdr:from>
    <xdr:to>
      <xdr:col>9</xdr:col>
      <xdr:colOff>476250</xdr:colOff>
      <xdr:row>14</xdr:row>
      <xdr:rowOff>152400</xdr:rowOff>
    </xdr:to>
    <xdr:sp macro="[0]!Print3a" textlink="">
      <xdr:nvSpPr>
        <xdr:cNvPr id="10911" name="Flowchart: Alternate Process 34"/>
        <xdr:cNvSpPr>
          <a:spLocks noChangeArrowheads="1"/>
        </xdr:cNvSpPr>
      </xdr:nvSpPr>
      <xdr:spPr bwMode="auto">
        <a:xfrm>
          <a:off x="4886325" y="1809750"/>
          <a:ext cx="1076325" cy="609600"/>
        </a:xfrm>
        <a:prstGeom prst="flowChartAlternateProcess">
          <a:avLst/>
        </a:prstGeom>
        <a:solidFill>
          <a:srgbClr val="800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Third Nine Week Grades-#2</a:t>
          </a:r>
        </a:p>
      </xdr:txBody>
    </xdr:sp>
    <xdr:clientData/>
  </xdr:twoCellAnchor>
  <xdr:twoCellAnchor>
    <xdr:from>
      <xdr:col>10</xdr:col>
      <xdr:colOff>152400</xdr:colOff>
      <xdr:row>20</xdr:row>
      <xdr:rowOff>104775</xdr:rowOff>
    </xdr:from>
    <xdr:to>
      <xdr:col>12</xdr:col>
      <xdr:colOff>9525</xdr:colOff>
      <xdr:row>24</xdr:row>
      <xdr:rowOff>66675</xdr:rowOff>
    </xdr:to>
    <xdr:sp macro="[0]!print4c" textlink="">
      <xdr:nvSpPr>
        <xdr:cNvPr id="10912" name="Flowchart: Alternate Process 36"/>
        <xdr:cNvSpPr>
          <a:spLocks noChangeArrowheads="1"/>
        </xdr:cNvSpPr>
      </xdr:nvSpPr>
      <xdr:spPr bwMode="auto">
        <a:xfrm>
          <a:off x="6248400" y="3343275"/>
          <a:ext cx="1076325" cy="609600"/>
        </a:xfrm>
        <a:prstGeom prst="flowChartAlternateProcess">
          <a:avLst/>
        </a:prstGeom>
        <a:solidFill>
          <a:srgbClr val="993366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Fourth Nine Week Grades-#4</a:t>
          </a:r>
        </a:p>
      </xdr:txBody>
    </xdr:sp>
    <xdr:clientData/>
  </xdr:twoCellAnchor>
  <xdr:twoCellAnchor>
    <xdr:from>
      <xdr:col>10</xdr:col>
      <xdr:colOff>171450</xdr:colOff>
      <xdr:row>16</xdr:row>
      <xdr:rowOff>9525</xdr:rowOff>
    </xdr:from>
    <xdr:to>
      <xdr:col>12</xdr:col>
      <xdr:colOff>19050</xdr:colOff>
      <xdr:row>19</xdr:row>
      <xdr:rowOff>142875</xdr:rowOff>
    </xdr:to>
    <xdr:sp macro="[0]!print4b" textlink="">
      <xdr:nvSpPr>
        <xdr:cNvPr id="10913" name="Flowchart: Alternate Process 36"/>
        <xdr:cNvSpPr>
          <a:spLocks noChangeArrowheads="1"/>
        </xdr:cNvSpPr>
      </xdr:nvSpPr>
      <xdr:spPr bwMode="auto">
        <a:xfrm>
          <a:off x="6267450" y="2600325"/>
          <a:ext cx="1066800" cy="619125"/>
        </a:xfrm>
        <a:prstGeom prst="flowChartAlternateProcess">
          <a:avLst/>
        </a:prstGeom>
        <a:solidFill>
          <a:srgbClr val="993366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Fourth Nine Week Grades-#3</a:t>
          </a:r>
        </a:p>
      </xdr:txBody>
    </xdr:sp>
    <xdr:clientData/>
  </xdr:twoCellAnchor>
  <xdr:twoCellAnchor>
    <xdr:from>
      <xdr:col>10</xdr:col>
      <xdr:colOff>161925</xdr:colOff>
      <xdr:row>11</xdr:row>
      <xdr:rowOff>19050</xdr:rowOff>
    </xdr:from>
    <xdr:to>
      <xdr:col>12</xdr:col>
      <xdr:colOff>19050</xdr:colOff>
      <xdr:row>14</xdr:row>
      <xdr:rowOff>142875</xdr:rowOff>
    </xdr:to>
    <xdr:sp macro="[0]!Print4a" textlink="">
      <xdr:nvSpPr>
        <xdr:cNvPr id="10914" name="Flowchart: Alternate Process 36"/>
        <xdr:cNvSpPr>
          <a:spLocks noChangeArrowheads="1"/>
        </xdr:cNvSpPr>
      </xdr:nvSpPr>
      <xdr:spPr bwMode="auto">
        <a:xfrm>
          <a:off x="6257925" y="1800225"/>
          <a:ext cx="1076325" cy="609600"/>
        </a:xfrm>
        <a:prstGeom prst="flowChartAlternateProcess">
          <a:avLst/>
        </a:prstGeom>
        <a:solidFill>
          <a:srgbClr val="993366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900" b="0" i="0" strike="noStrike">
              <a:solidFill>
                <a:srgbClr val="FFFFFF"/>
              </a:solidFill>
              <a:latin typeface="Calibri"/>
            </a:rPr>
            <a:t>Print Fourth Nine Week Grades-#2</a:t>
          </a:r>
        </a:p>
      </xdr:txBody>
    </xdr:sp>
    <xdr:clientData/>
  </xdr:twoCellAnchor>
  <xdr:twoCellAnchor>
    <xdr:from>
      <xdr:col>5</xdr:col>
      <xdr:colOff>523874</xdr:colOff>
      <xdr:row>46</xdr:row>
      <xdr:rowOff>123825</xdr:rowOff>
    </xdr:from>
    <xdr:to>
      <xdr:col>9</xdr:col>
      <xdr:colOff>323849</xdr:colOff>
      <xdr:row>50</xdr:row>
      <xdr:rowOff>152400</xdr:rowOff>
    </xdr:to>
    <xdr:sp macro="" textlink="">
      <xdr:nvSpPr>
        <xdr:cNvPr id="23" name="Rectangle 22"/>
        <xdr:cNvSpPr/>
      </xdr:nvSpPr>
      <xdr:spPr>
        <a:xfrm>
          <a:off x="3571874" y="7572375"/>
          <a:ext cx="2238375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Royce Holdeman</a:t>
          </a:r>
        </a:p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620-345-8638</a:t>
          </a:r>
        </a:p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rh@mercyh.org</a:t>
          </a:r>
        </a:p>
      </xdr:txBody>
    </xdr:sp>
    <xdr:clientData/>
  </xdr:twoCellAnchor>
  <xdr:twoCellAnchor>
    <xdr:from>
      <xdr:col>0</xdr:col>
      <xdr:colOff>180975</xdr:colOff>
      <xdr:row>35</xdr:row>
      <xdr:rowOff>47625</xdr:rowOff>
    </xdr:from>
    <xdr:to>
      <xdr:col>15</xdr:col>
      <xdr:colOff>257175</xdr:colOff>
      <xdr:row>46</xdr:row>
      <xdr:rowOff>142875</xdr:rowOff>
    </xdr:to>
    <xdr:sp macro="" textlink="">
      <xdr:nvSpPr>
        <xdr:cNvPr id="10960" name="Rounded Rectangle 23"/>
        <xdr:cNvSpPr>
          <a:spLocks noChangeArrowheads="1"/>
        </xdr:cNvSpPr>
      </xdr:nvSpPr>
      <xdr:spPr bwMode="auto">
        <a:xfrm>
          <a:off x="180975" y="5715000"/>
          <a:ext cx="9220200" cy="1876425"/>
        </a:xfrm>
        <a:prstGeom prst="roundRect">
          <a:avLst>
            <a:gd name="adj" fmla="val 16667"/>
          </a:avLst>
        </a:prstGeom>
        <a:solidFill>
          <a:srgbClr val="C0504D"/>
        </a:solidFill>
        <a:ln w="25400" algn="ctr">
          <a:solidFill>
            <a:srgbClr val="8C3836"/>
          </a:solidFill>
          <a:round/>
          <a:headEnd/>
          <a:tailEnd/>
        </a:ln>
      </xdr:spPr>
    </xdr:sp>
    <xdr:clientData/>
  </xdr:twoCellAnchor>
  <xdr:twoCellAnchor editAs="oneCell">
    <xdr:from>
      <xdr:col>3</xdr:col>
      <xdr:colOff>152400</xdr:colOff>
      <xdr:row>41</xdr:row>
      <xdr:rowOff>95249</xdr:rowOff>
    </xdr:from>
    <xdr:to>
      <xdr:col>5</xdr:col>
      <xdr:colOff>9525</xdr:colOff>
      <xdr:row>45</xdr:row>
      <xdr:rowOff>123824</xdr:rowOff>
    </xdr:to>
    <xdr:sp macro="[0]!print1e" textlink="">
      <xdr:nvSpPr>
        <xdr:cNvPr id="10918" name="Flowchart: Alternate Process 39"/>
        <xdr:cNvSpPr>
          <a:spLocks noChangeArrowheads="1"/>
        </xdr:cNvSpPr>
      </xdr:nvSpPr>
      <xdr:spPr bwMode="auto">
        <a:xfrm>
          <a:off x="1981200" y="6734174"/>
          <a:ext cx="1076325" cy="676275"/>
        </a:xfrm>
        <a:prstGeom prst="flowChartAlternateProcess">
          <a:avLst/>
        </a:prstGeom>
        <a:solidFill>
          <a:srgbClr val="9933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First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Nine Week Grades-#6</a:t>
          </a:r>
        </a:p>
      </xdr:txBody>
    </xdr:sp>
    <xdr:clientData/>
  </xdr:twoCellAnchor>
  <xdr:twoCellAnchor editAs="oneCell">
    <xdr:from>
      <xdr:col>3</xdr:col>
      <xdr:colOff>152400</xdr:colOff>
      <xdr:row>36</xdr:row>
      <xdr:rowOff>133349</xdr:rowOff>
    </xdr:from>
    <xdr:to>
      <xdr:col>5</xdr:col>
      <xdr:colOff>9525</xdr:colOff>
      <xdr:row>40</xdr:row>
      <xdr:rowOff>161924</xdr:rowOff>
    </xdr:to>
    <xdr:sp macro="[0]!print1d" textlink="">
      <xdr:nvSpPr>
        <xdr:cNvPr id="10919" name="Flowchart: Alternate Process 39"/>
        <xdr:cNvSpPr>
          <a:spLocks noChangeArrowheads="1"/>
        </xdr:cNvSpPr>
      </xdr:nvSpPr>
      <xdr:spPr bwMode="auto">
        <a:xfrm>
          <a:off x="1981200" y="5962649"/>
          <a:ext cx="1076325" cy="676275"/>
        </a:xfrm>
        <a:prstGeom prst="flowChartAlternateProcess">
          <a:avLst/>
        </a:prstGeom>
        <a:solidFill>
          <a:srgbClr val="9933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First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Nine Week Grades-#5</a:t>
          </a:r>
        </a:p>
      </xdr:txBody>
    </xdr:sp>
    <xdr:clientData/>
  </xdr:twoCellAnchor>
  <xdr:twoCellAnchor>
    <xdr:from>
      <xdr:col>5</xdr:col>
      <xdr:colOff>285750</xdr:colOff>
      <xdr:row>41</xdr:row>
      <xdr:rowOff>95249</xdr:rowOff>
    </xdr:from>
    <xdr:to>
      <xdr:col>7</xdr:col>
      <xdr:colOff>142875</xdr:colOff>
      <xdr:row>45</xdr:row>
      <xdr:rowOff>123824</xdr:rowOff>
    </xdr:to>
    <xdr:sp macro="[0]!print2e" textlink="">
      <xdr:nvSpPr>
        <xdr:cNvPr id="10920" name="Flowchart: Alternate Process 33"/>
        <xdr:cNvSpPr>
          <a:spLocks noChangeArrowheads="1"/>
        </xdr:cNvSpPr>
      </xdr:nvSpPr>
      <xdr:spPr bwMode="auto">
        <a:xfrm>
          <a:off x="3333750" y="6734174"/>
          <a:ext cx="1076325" cy="676275"/>
        </a:xfrm>
        <a:prstGeom prst="flowChartAlternateProcess">
          <a:avLst/>
        </a:prstGeom>
        <a:solidFill>
          <a:srgbClr val="808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Second Nine Week Grades-#6</a:t>
          </a:r>
        </a:p>
      </xdr:txBody>
    </xdr:sp>
    <xdr:clientData/>
  </xdr:twoCellAnchor>
  <xdr:twoCellAnchor>
    <xdr:from>
      <xdr:col>5</xdr:col>
      <xdr:colOff>285750</xdr:colOff>
      <xdr:row>36</xdr:row>
      <xdr:rowOff>133349</xdr:rowOff>
    </xdr:from>
    <xdr:to>
      <xdr:col>7</xdr:col>
      <xdr:colOff>142875</xdr:colOff>
      <xdr:row>40</xdr:row>
      <xdr:rowOff>161924</xdr:rowOff>
    </xdr:to>
    <xdr:sp macro="[0]!print2d" textlink="">
      <xdr:nvSpPr>
        <xdr:cNvPr id="10921" name="Flowchart: Alternate Process 33"/>
        <xdr:cNvSpPr>
          <a:spLocks noChangeArrowheads="1"/>
        </xdr:cNvSpPr>
      </xdr:nvSpPr>
      <xdr:spPr bwMode="auto">
        <a:xfrm>
          <a:off x="3333750" y="5962649"/>
          <a:ext cx="1076325" cy="676275"/>
        </a:xfrm>
        <a:prstGeom prst="flowChartAlternateProcess">
          <a:avLst/>
        </a:prstGeom>
        <a:solidFill>
          <a:srgbClr val="808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Second Nine Week Grades-#5</a:t>
          </a:r>
        </a:p>
      </xdr:txBody>
    </xdr:sp>
    <xdr:clientData/>
  </xdr:twoCellAnchor>
  <xdr:twoCellAnchor>
    <xdr:from>
      <xdr:col>8</xdr:col>
      <xdr:colOff>10768</xdr:colOff>
      <xdr:row>41</xdr:row>
      <xdr:rowOff>79512</xdr:rowOff>
    </xdr:from>
    <xdr:to>
      <xdr:col>9</xdr:col>
      <xdr:colOff>477493</xdr:colOff>
      <xdr:row>45</xdr:row>
      <xdr:rowOff>108087</xdr:rowOff>
    </xdr:to>
    <xdr:sp macro="[0]!print3e" textlink="">
      <xdr:nvSpPr>
        <xdr:cNvPr id="10922" name="Flowchart: Alternate Process 35"/>
        <xdr:cNvSpPr>
          <a:spLocks noChangeArrowheads="1"/>
        </xdr:cNvSpPr>
      </xdr:nvSpPr>
      <xdr:spPr bwMode="auto">
        <a:xfrm>
          <a:off x="4914072" y="6871251"/>
          <a:ext cx="1079638" cy="691184"/>
        </a:xfrm>
        <a:prstGeom prst="flowChartAlternateProcess">
          <a:avLst/>
        </a:prstGeom>
        <a:solidFill>
          <a:srgbClr val="800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Third Nine  Week Grades-#6</a:t>
          </a:r>
        </a:p>
      </xdr:txBody>
    </xdr:sp>
    <xdr:clientData/>
  </xdr:twoCellAnchor>
  <xdr:twoCellAnchor>
    <xdr:from>
      <xdr:col>8</xdr:col>
      <xdr:colOff>19050</xdr:colOff>
      <xdr:row>36</xdr:row>
      <xdr:rowOff>114299</xdr:rowOff>
    </xdr:from>
    <xdr:to>
      <xdr:col>9</xdr:col>
      <xdr:colOff>485775</xdr:colOff>
      <xdr:row>40</xdr:row>
      <xdr:rowOff>142874</xdr:rowOff>
    </xdr:to>
    <xdr:sp macro="[0]!print3d" textlink="">
      <xdr:nvSpPr>
        <xdr:cNvPr id="10923" name="Flowchart: Alternate Process 35"/>
        <xdr:cNvSpPr>
          <a:spLocks noChangeArrowheads="1"/>
        </xdr:cNvSpPr>
      </xdr:nvSpPr>
      <xdr:spPr bwMode="auto">
        <a:xfrm>
          <a:off x="4895850" y="5943599"/>
          <a:ext cx="1076325" cy="676275"/>
        </a:xfrm>
        <a:prstGeom prst="flowChartAlternateProcess">
          <a:avLst/>
        </a:prstGeom>
        <a:solidFill>
          <a:srgbClr val="800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Third Nine  Week Grades-#5</a:t>
          </a:r>
        </a:p>
      </xdr:txBody>
    </xdr:sp>
    <xdr:clientData/>
  </xdr:twoCellAnchor>
  <xdr:twoCellAnchor>
    <xdr:from>
      <xdr:col>10</xdr:col>
      <xdr:colOff>200025</xdr:colOff>
      <xdr:row>41</xdr:row>
      <xdr:rowOff>89037</xdr:rowOff>
    </xdr:from>
    <xdr:to>
      <xdr:col>12</xdr:col>
      <xdr:colOff>57150</xdr:colOff>
      <xdr:row>45</xdr:row>
      <xdr:rowOff>117612</xdr:rowOff>
    </xdr:to>
    <xdr:sp macro="[0]!print4e" textlink="">
      <xdr:nvSpPr>
        <xdr:cNvPr id="10924" name="Flowchart: Alternate Process 37"/>
        <xdr:cNvSpPr>
          <a:spLocks noChangeArrowheads="1"/>
        </xdr:cNvSpPr>
      </xdr:nvSpPr>
      <xdr:spPr bwMode="auto">
        <a:xfrm>
          <a:off x="6329155" y="6880776"/>
          <a:ext cx="1082952" cy="691184"/>
        </a:xfrm>
        <a:prstGeom prst="flowChartAlternateProcess">
          <a:avLst/>
        </a:prstGeom>
        <a:solidFill>
          <a:srgbClr val="993366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Fourth Nine Week Grades-#6</a:t>
          </a:r>
        </a:p>
      </xdr:txBody>
    </xdr:sp>
    <xdr:clientData/>
  </xdr:twoCellAnchor>
  <xdr:twoCellAnchor>
    <xdr:from>
      <xdr:col>10</xdr:col>
      <xdr:colOff>200025</xdr:colOff>
      <xdr:row>36</xdr:row>
      <xdr:rowOff>142874</xdr:rowOff>
    </xdr:from>
    <xdr:to>
      <xdr:col>12</xdr:col>
      <xdr:colOff>57150</xdr:colOff>
      <xdr:row>41</xdr:row>
      <xdr:rowOff>9524</xdr:rowOff>
    </xdr:to>
    <xdr:sp macro="[0]!print4d" textlink="">
      <xdr:nvSpPr>
        <xdr:cNvPr id="10925" name="Flowchart: Alternate Process 37"/>
        <xdr:cNvSpPr>
          <a:spLocks noChangeArrowheads="1"/>
        </xdr:cNvSpPr>
      </xdr:nvSpPr>
      <xdr:spPr bwMode="auto">
        <a:xfrm>
          <a:off x="6296025" y="5972174"/>
          <a:ext cx="1076325" cy="676275"/>
        </a:xfrm>
        <a:prstGeom prst="flowChartAlternateProcess">
          <a:avLst/>
        </a:prstGeom>
        <a:solidFill>
          <a:srgbClr val="993366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Fourth Nine Week Grades-#5</a:t>
          </a:r>
        </a:p>
      </xdr:txBody>
    </xdr:sp>
    <xdr:clientData/>
  </xdr:twoCellAnchor>
  <xdr:twoCellAnchor>
    <xdr:from>
      <xdr:col>2</xdr:col>
      <xdr:colOff>85725</xdr:colOff>
      <xdr:row>33</xdr:row>
      <xdr:rowOff>19050</xdr:rowOff>
    </xdr:from>
    <xdr:to>
      <xdr:col>13</xdr:col>
      <xdr:colOff>9525</xdr:colOff>
      <xdr:row>35</xdr:row>
      <xdr:rowOff>123825</xdr:rowOff>
    </xdr:to>
    <xdr:sp macro="" textlink="">
      <xdr:nvSpPr>
        <xdr:cNvPr id="10926" name="Rounded Rectangle 23"/>
        <xdr:cNvSpPr>
          <a:spLocks noChangeArrowheads="1"/>
        </xdr:cNvSpPr>
      </xdr:nvSpPr>
      <xdr:spPr bwMode="auto">
        <a:xfrm>
          <a:off x="1304925" y="5362575"/>
          <a:ext cx="6629400" cy="428625"/>
        </a:xfrm>
        <a:prstGeom prst="roundRect">
          <a:avLst>
            <a:gd name="adj" fmla="val 16667"/>
          </a:avLst>
        </a:prstGeom>
        <a:solidFill>
          <a:srgbClr val="DC9E9C"/>
        </a:solidFill>
        <a:ln w="25400" algn="ctr">
          <a:solidFill>
            <a:srgbClr val="8C3836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n-US" sz="1200" b="1" i="0" strike="noStrike">
              <a:solidFill>
                <a:srgbClr val="000000"/>
              </a:solidFill>
              <a:latin typeface="Arial"/>
              <a:cs typeface="Arial"/>
            </a:rPr>
            <a:t>Extra Subject Reports- Only print these if you are using the "Extra Subject Area"</a:t>
          </a:r>
        </a:p>
      </xdr:txBody>
    </xdr:sp>
    <xdr:clientData/>
  </xdr:twoCellAnchor>
  <xdr:twoCellAnchor>
    <xdr:from>
      <xdr:col>8</xdr:col>
      <xdr:colOff>38100</xdr:colOff>
      <xdr:row>25</xdr:row>
      <xdr:rowOff>85725</xdr:rowOff>
    </xdr:from>
    <xdr:to>
      <xdr:col>9</xdr:col>
      <xdr:colOff>504825</xdr:colOff>
      <xdr:row>29</xdr:row>
      <xdr:rowOff>142875</xdr:rowOff>
    </xdr:to>
    <xdr:sp macro="[0]!PrintReportCardAverages1" textlink="">
      <xdr:nvSpPr>
        <xdr:cNvPr id="10927" name="Flowchart: Alternate Process 37"/>
        <xdr:cNvSpPr>
          <a:spLocks noChangeArrowheads="1"/>
        </xdr:cNvSpPr>
      </xdr:nvSpPr>
      <xdr:spPr bwMode="auto">
        <a:xfrm>
          <a:off x="4914900" y="4133850"/>
          <a:ext cx="1076325" cy="704850"/>
        </a:xfrm>
        <a:prstGeom prst="flowChartAlternateProcess">
          <a:avLst/>
        </a:prstGeom>
        <a:solidFill>
          <a:srgbClr val="99CC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Print Report Card Averages Page 1</a:t>
          </a:r>
        </a:p>
      </xdr:txBody>
    </xdr:sp>
    <xdr:clientData/>
  </xdr:twoCellAnchor>
  <xdr:twoCellAnchor>
    <xdr:from>
      <xdr:col>5</xdr:col>
      <xdr:colOff>381000</xdr:colOff>
      <xdr:row>25</xdr:row>
      <xdr:rowOff>123825</xdr:rowOff>
    </xdr:from>
    <xdr:to>
      <xdr:col>7</xdr:col>
      <xdr:colOff>238125</xdr:colOff>
      <xdr:row>29</xdr:row>
      <xdr:rowOff>85725</xdr:rowOff>
    </xdr:to>
    <xdr:sp macro="[0]!ReportCardAverages" textlink="">
      <xdr:nvSpPr>
        <xdr:cNvPr id="10928" name="Flowchart: Alternate Process 42"/>
        <xdr:cNvSpPr>
          <a:spLocks noChangeArrowheads="1"/>
        </xdr:cNvSpPr>
      </xdr:nvSpPr>
      <xdr:spPr bwMode="auto">
        <a:xfrm>
          <a:off x="3429000" y="4171950"/>
          <a:ext cx="1076325" cy="609600"/>
        </a:xfrm>
        <a:prstGeom prst="flowChartAlternateProcess">
          <a:avLst/>
        </a:prstGeom>
        <a:solidFill>
          <a:srgbClr val="99CC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Report Card Averages</a:t>
          </a:r>
        </a:p>
      </xdr:txBody>
    </xdr:sp>
    <xdr:clientData/>
  </xdr:twoCellAnchor>
  <xdr:twoCellAnchor editAs="oneCell">
    <xdr:from>
      <xdr:col>15</xdr:col>
      <xdr:colOff>152400</xdr:colOff>
      <xdr:row>2</xdr:row>
      <xdr:rowOff>114300</xdr:rowOff>
    </xdr:from>
    <xdr:to>
      <xdr:col>17</xdr:col>
      <xdr:colOff>9525</xdr:colOff>
      <xdr:row>7</xdr:row>
      <xdr:rowOff>19050</xdr:rowOff>
    </xdr:to>
    <xdr:sp macro="[0]!Print1at" textlink="">
      <xdr:nvSpPr>
        <xdr:cNvPr id="45" name="Flowchart: Alternate Process 24"/>
        <xdr:cNvSpPr>
          <a:spLocks noChangeArrowheads="1"/>
        </xdr:cNvSpPr>
      </xdr:nvSpPr>
      <xdr:spPr bwMode="auto">
        <a:xfrm>
          <a:off x="9296400" y="438150"/>
          <a:ext cx="1076325" cy="714375"/>
        </a:xfrm>
        <a:prstGeom prst="flowChartAlternateProcess">
          <a:avLst/>
        </a:prstGeom>
        <a:solidFill>
          <a:srgbClr val="9933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First Nine Weeks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Attendance</a:t>
          </a:r>
        </a:p>
      </xdr:txBody>
    </xdr:sp>
    <xdr:clientData/>
  </xdr:twoCellAnchor>
  <xdr:twoCellAnchor>
    <xdr:from>
      <xdr:col>15</xdr:col>
      <xdr:colOff>161925</xdr:colOff>
      <xdr:row>8</xdr:row>
      <xdr:rowOff>47625</xdr:rowOff>
    </xdr:from>
    <xdr:to>
      <xdr:col>17</xdr:col>
      <xdr:colOff>19050</xdr:colOff>
      <xdr:row>12</xdr:row>
      <xdr:rowOff>123825</xdr:rowOff>
    </xdr:to>
    <xdr:sp macro="[0]!Print2at" textlink="">
      <xdr:nvSpPr>
        <xdr:cNvPr id="48" name="Flowchart: Alternate Process 29"/>
        <xdr:cNvSpPr>
          <a:spLocks noChangeArrowheads="1"/>
        </xdr:cNvSpPr>
      </xdr:nvSpPr>
      <xdr:spPr bwMode="auto">
        <a:xfrm>
          <a:off x="9305925" y="1343025"/>
          <a:ext cx="1076325" cy="723900"/>
        </a:xfrm>
        <a:prstGeom prst="flowChartAlternateProcess">
          <a:avLst/>
        </a:prstGeom>
        <a:solidFill>
          <a:srgbClr val="808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Second Nine Weeks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Attendance</a:t>
          </a:r>
        </a:p>
      </xdr:txBody>
    </xdr:sp>
    <xdr:clientData/>
  </xdr:twoCellAnchor>
  <xdr:twoCellAnchor>
    <xdr:from>
      <xdr:col>15</xdr:col>
      <xdr:colOff>171450</xdr:colOff>
      <xdr:row>13</xdr:row>
      <xdr:rowOff>152400</xdr:rowOff>
    </xdr:from>
    <xdr:to>
      <xdr:col>17</xdr:col>
      <xdr:colOff>28575</xdr:colOff>
      <xdr:row>18</xdr:row>
      <xdr:rowOff>47625</xdr:rowOff>
    </xdr:to>
    <xdr:sp macro="[0]!Print3at" textlink="">
      <xdr:nvSpPr>
        <xdr:cNvPr id="49" name="Flowchart: Alternate Process 27"/>
        <xdr:cNvSpPr>
          <a:spLocks noChangeArrowheads="1"/>
        </xdr:cNvSpPr>
      </xdr:nvSpPr>
      <xdr:spPr bwMode="auto">
        <a:xfrm>
          <a:off x="9315450" y="2257425"/>
          <a:ext cx="1076325" cy="704850"/>
        </a:xfrm>
        <a:prstGeom prst="flowChartAlternateProcess">
          <a:avLst/>
        </a:prstGeom>
        <a:solidFill>
          <a:srgbClr val="800000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Third Nine Weeks Attendance</a:t>
          </a:r>
        </a:p>
      </xdr:txBody>
    </xdr:sp>
    <xdr:clientData/>
  </xdr:twoCellAnchor>
  <xdr:twoCellAnchor>
    <xdr:from>
      <xdr:col>15</xdr:col>
      <xdr:colOff>180975</xdr:colOff>
      <xdr:row>19</xdr:row>
      <xdr:rowOff>76199</xdr:rowOff>
    </xdr:from>
    <xdr:to>
      <xdr:col>17</xdr:col>
      <xdr:colOff>38100</xdr:colOff>
      <xdr:row>23</xdr:row>
      <xdr:rowOff>104774</xdr:rowOff>
    </xdr:to>
    <xdr:sp macro="[0]!Print4at" textlink="">
      <xdr:nvSpPr>
        <xdr:cNvPr id="60" name="Flowchart: Alternate Process 26"/>
        <xdr:cNvSpPr>
          <a:spLocks noChangeArrowheads="1"/>
        </xdr:cNvSpPr>
      </xdr:nvSpPr>
      <xdr:spPr bwMode="auto">
        <a:xfrm>
          <a:off x="9324975" y="3152774"/>
          <a:ext cx="1076325" cy="676275"/>
        </a:xfrm>
        <a:prstGeom prst="flowChartAlternateProcess">
          <a:avLst/>
        </a:prstGeom>
        <a:solidFill>
          <a:srgbClr val="993366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Print Fourth Nine Weeks</a:t>
          </a:r>
        </a:p>
        <a:p>
          <a:pPr algn="ctr" rtl="0">
            <a:defRPr sz="1000"/>
          </a:pPr>
          <a:r>
            <a:rPr lang="en-US" sz="1000" b="0" i="0" strike="noStrike">
              <a:solidFill>
                <a:srgbClr val="FFFFFF"/>
              </a:solidFill>
              <a:latin typeface="Calibri"/>
            </a:rPr>
            <a:t>Attendance</a:t>
          </a:r>
        </a:p>
      </xdr:txBody>
    </xdr:sp>
    <xdr:clientData/>
  </xdr:twoCellAnchor>
  <xdr:twoCellAnchor>
    <xdr:from>
      <xdr:col>15</xdr:col>
      <xdr:colOff>200025</xdr:colOff>
      <xdr:row>24</xdr:row>
      <xdr:rowOff>95249</xdr:rowOff>
    </xdr:from>
    <xdr:to>
      <xdr:col>17</xdr:col>
      <xdr:colOff>57150</xdr:colOff>
      <xdr:row>28</xdr:row>
      <xdr:rowOff>95250</xdr:rowOff>
    </xdr:to>
    <xdr:sp macro="[0]!PrintClassAttendance" textlink="">
      <xdr:nvSpPr>
        <xdr:cNvPr id="54" name="Flowchart: Alternate Process 30"/>
        <xdr:cNvSpPr>
          <a:spLocks noChangeArrowheads="1"/>
        </xdr:cNvSpPr>
      </xdr:nvSpPr>
      <xdr:spPr bwMode="auto">
        <a:xfrm>
          <a:off x="9344025" y="3981449"/>
          <a:ext cx="1076325" cy="647701"/>
        </a:xfrm>
        <a:prstGeom prst="flowChartAlternateProcess">
          <a:avLst/>
        </a:prstGeom>
        <a:solidFill>
          <a:srgbClr val="99CC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Print</a:t>
          </a:r>
          <a:r>
            <a:rPr lang="en-US" sz="1000" b="0" i="0" strike="noStrike" baseline="0">
              <a:solidFill>
                <a:srgbClr val="000000"/>
              </a:solidFill>
              <a:latin typeface="Calibri"/>
            </a:rPr>
            <a:t> Class Attendance Record</a:t>
          </a:r>
        </a:p>
      </xdr:txBody>
    </xdr:sp>
    <xdr:clientData/>
  </xdr:twoCellAnchor>
  <xdr:twoCellAnchor>
    <xdr:from>
      <xdr:col>3</xdr:col>
      <xdr:colOff>200025</xdr:colOff>
      <xdr:row>25</xdr:row>
      <xdr:rowOff>142875</xdr:rowOff>
    </xdr:from>
    <xdr:to>
      <xdr:col>5</xdr:col>
      <xdr:colOff>57150</xdr:colOff>
      <xdr:row>29</xdr:row>
      <xdr:rowOff>104775</xdr:rowOff>
    </xdr:to>
    <xdr:sp macro="[0]!ReportCardAttendance" textlink="">
      <xdr:nvSpPr>
        <xdr:cNvPr id="59" name="Flowchart: Alternate Process 30"/>
        <xdr:cNvSpPr>
          <a:spLocks noChangeArrowheads="1"/>
        </xdr:cNvSpPr>
      </xdr:nvSpPr>
      <xdr:spPr bwMode="auto">
        <a:xfrm>
          <a:off x="2028825" y="4191000"/>
          <a:ext cx="1076325" cy="609600"/>
        </a:xfrm>
        <a:prstGeom prst="flowChartAlternateProcess">
          <a:avLst/>
        </a:prstGeom>
        <a:solidFill>
          <a:srgbClr val="99CCFF"/>
        </a:solidFill>
        <a:ln w="25400" algn="ctr">
          <a:solidFill>
            <a:srgbClr val="385D8A"/>
          </a:solidFill>
          <a:miter lim="800000"/>
          <a:headEnd/>
          <a:tailEnd/>
        </a:ln>
        <a:effectLst/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Calibri"/>
            </a:rPr>
            <a:t>Attendance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57150</xdr:colOff>
      <xdr:row>0</xdr:row>
      <xdr:rowOff>28575</xdr:rowOff>
    </xdr:from>
    <xdr:to>
      <xdr:col>22</xdr:col>
      <xdr:colOff>276225</xdr:colOff>
      <xdr:row>1</xdr:row>
      <xdr:rowOff>85725</xdr:rowOff>
    </xdr:to>
    <xdr:sp macro="[0]!Menu" textlink="">
      <xdr:nvSpPr>
        <xdr:cNvPr id="4" name="Flowchart: Alternate Process 1"/>
        <xdr:cNvSpPr>
          <a:spLocks noChangeArrowheads="1"/>
        </xdr:cNvSpPr>
      </xdr:nvSpPr>
      <xdr:spPr bwMode="auto">
        <a:xfrm>
          <a:off x="7432221" y="4450896"/>
          <a:ext cx="1239611" cy="424543"/>
        </a:xfrm>
        <a:prstGeom prst="flowChartAlternateProcess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Menu</a:t>
          </a:r>
        </a:p>
      </xdr:txBody>
    </xdr:sp>
    <xdr:clientData fPrintsWithSheet="0"/>
  </xdr:twoCellAnchor>
  <xdr:twoCellAnchor editAs="oneCell">
    <xdr:from>
      <xdr:col>19</xdr:col>
      <xdr:colOff>57150</xdr:colOff>
      <xdr:row>0</xdr:row>
      <xdr:rowOff>28575</xdr:rowOff>
    </xdr:from>
    <xdr:to>
      <xdr:col>22</xdr:col>
      <xdr:colOff>276225</xdr:colOff>
      <xdr:row>1</xdr:row>
      <xdr:rowOff>85725</xdr:rowOff>
    </xdr:to>
    <xdr:sp macro="[0]!Menu" textlink="">
      <xdr:nvSpPr>
        <xdr:cNvPr id="5" name="Flowchart: Alternate Process 1"/>
        <xdr:cNvSpPr>
          <a:spLocks noChangeArrowheads="1"/>
        </xdr:cNvSpPr>
      </xdr:nvSpPr>
      <xdr:spPr bwMode="auto">
        <a:xfrm>
          <a:off x="7432221" y="4450896"/>
          <a:ext cx="1239611" cy="424543"/>
        </a:xfrm>
        <a:prstGeom prst="flowChartAlternateProcess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57150</xdr:colOff>
      <xdr:row>0</xdr:row>
      <xdr:rowOff>28575</xdr:rowOff>
    </xdr:from>
    <xdr:to>
      <xdr:col>22</xdr:col>
      <xdr:colOff>276226</xdr:colOff>
      <xdr:row>1</xdr:row>
      <xdr:rowOff>85725</xdr:rowOff>
    </xdr:to>
    <xdr:sp macro="[0]!Menu" textlink="">
      <xdr:nvSpPr>
        <xdr:cNvPr id="3" name="Flowchart: Alternate Process 1"/>
        <xdr:cNvSpPr>
          <a:spLocks noChangeArrowheads="1"/>
        </xdr:cNvSpPr>
      </xdr:nvSpPr>
      <xdr:spPr bwMode="auto">
        <a:xfrm>
          <a:off x="7381875" y="28575"/>
          <a:ext cx="1219201" cy="419100"/>
        </a:xfrm>
        <a:prstGeom prst="flowChartAlternateProcess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Menu</a:t>
          </a:r>
        </a:p>
      </xdr:txBody>
    </xdr:sp>
    <xdr:clientData fPrintsWithSheet="0"/>
  </xdr:twoCellAnchor>
  <xdr:twoCellAnchor editAs="oneCell">
    <xdr:from>
      <xdr:col>19</xdr:col>
      <xdr:colOff>57150</xdr:colOff>
      <xdr:row>0</xdr:row>
      <xdr:rowOff>28575</xdr:rowOff>
    </xdr:from>
    <xdr:to>
      <xdr:col>22</xdr:col>
      <xdr:colOff>276226</xdr:colOff>
      <xdr:row>1</xdr:row>
      <xdr:rowOff>85725</xdr:rowOff>
    </xdr:to>
    <xdr:sp macro="[0]!Menu" textlink="">
      <xdr:nvSpPr>
        <xdr:cNvPr id="4" name="Flowchart: Alternate Process 1"/>
        <xdr:cNvSpPr>
          <a:spLocks noChangeArrowheads="1"/>
        </xdr:cNvSpPr>
      </xdr:nvSpPr>
      <xdr:spPr bwMode="auto">
        <a:xfrm>
          <a:off x="7381875" y="28575"/>
          <a:ext cx="1219201" cy="419100"/>
        </a:xfrm>
        <a:prstGeom prst="flowChartAlternateProcess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57150</xdr:colOff>
      <xdr:row>0</xdr:row>
      <xdr:rowOff>28575</xdr:rowOff>
    </xdr:from>
    <xdr:to>
      <xdr:col>22</xdr:col>
      <xdr:colOff>276226</xdr:colOff>
      <xdr:row>1</xdr:row>
      <xdr:rowOff>85725</xdr:rowOff>
    </xdr:to>
    <xdr:sp macro="[0]!Menu" textlink="">
      <xdr:nvSpPr>
        <xdr:cNvPr id="3" name="Flowchart: Alternate Process 1"/>
        <xdr:cNvSpPr>
          <a:spLocks noChangeArrowheads="1"/>
        </xdr:cNvSpPr>
      </xdr:nvSpPr>
      <xdr:spPr bwMode="auto">
        <a:xfrm>
          <a:off x="7381875" y="28575"/>
          <a:ext cx="1219201" cy="419100"/>
        </a:xfrm>
        <a:prstGeom prst="flowChartAlternateProcess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Menu</a:t>
          </a:r>
        </a:p>
      </xdr:txBody>
    </xdr:sp>
    <xdr:clientData fPrintsWithSheet="0"/>
  </xdr:twoCellAnchor>
  <xdr:twoCellAnchor editAs="oneCell">
    <xdr:from>
      <xdr:col>19</xdr:col>
      <xdr:colOff>57150</xdr:colOff>
      <xdr:row>0</xdr:row>
      <xdr:rowOff>28575</xdr:rowOff>
    </xdr:from>
    <xdr:to>
      <xdr:col>22</xdr:col>
      <xdr:colOff>276226</xdr:colOff>
      <xdr:row>1</xdr:row>
      <xdr:rowOff>85725</xdr:rowOff>
    </xdr:to>
    <xdr:sp macro="[0]!Menu" textlink="">
      <xdr:nvSpPr>
        <xdr:cNvPr id="4" name="Flowchart: Alternate Process 1"/>
        <xdr:cNvSpPr>
          <a:spLocks noChangeArrowheads="1"/>
        </xdr:cNvSpPr>
      </xdr:nvSpPr>
      <xdr:spPr bwMode="auto">
        <a:xfrm>
          <a:off x="7381875" y="28575"/>
          <a:ext cx="1219201" cy="419100"/>
        </a:xfrm>
        <a:prstGeom prst="flowChartAlternateProcess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57150</xdr:colOff>
      <xdr:row>0</xdr:row>
      <xdr:rowOff>28575</xdr:rowOff>
    </xdr:from>
    <xdr:to>
      <xdr:col>22</xdr:col>
      <xdr:colOff>276226</xdr:colOff>
      <xdr:row>1</xdr:row>
      <xdr:rowOff>85725</xdr:rowOff>
    </xdr:to>
    <xdr:sp macro="[0]!Menu" textlink="">
      <xdr:nvSpPr>
        <xdr:cNvPr id="3" name="Flowchart: Alternate Process 1"/>
        <xdr:cNvSpPr>
          <a:spLocks noChangeArrowheads="1"/>
        </xdr:cNvSpPr>
      </xdr:nvSpPr>
      <xdr:spPr bwMode="auto">
        <a:xfrm>
          <a:off x="7381875" y="28575"/>
          <a:ext cx="1219201" cy="419100"/>
        </a:xfrm>
        <a:prstGeom prst="flowChartAlternateProcess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Menu</a:t>
          </a:r>
        </a:p>
      </xdr:txBody>
    </xdr:sp>
    <xdr:clientData fPrintsWithSheet="0"/>
  </xdr:twoCellAnchor>
  <xdr:twoCellAnchor editAs="oneCell">
    <xdr:from>
      <xdr:col>19</xdr:col>
      <xdr:colOff>57150</xdr:colOff>
      <xdr:row>0</xdr:row>
      <xdr:rowOff>28575</xdr:rowOff>
    </xdr:from>
    <xdr:to>
      <xdr:col>22</xdr:col>
      <xdr:colOff>276226</xdr:colOff>
      <xdr:row>1</xdr:row>
      <xdr:rowOff>85725</xdr:rowOff>
    </xdr:to>
    <xdr:sp macro="[0]!Menu" textlink="">
      <xdr:nvSpPr>
        <xdr:cNvPr id="4" name="Flowchart: Alternate Process 1"/>
        <xdr:cNvSpPr>
          <a:spLocks noChangeArrowheads="1"/>
        </xdr:cNvSpPr>
      </xdr:nvSpPr>
      <xdr:spPr bwMode="auto">
        <a:xfrm>
          <a:off x="7381875" y="28575"/>
          <a:ext cx="1219201" cy="419100"/>
        </a:xfrm>
        <a:prstGeom prst="flowChartAlternateProcess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66675</xdr:rowOff>
    </xdr:from>
    <xdr:to>
      <xdr:col>3</xdr:col>
      <xdr:colOff>180975</xdr:colOff>
      <xdr:row>1</xdr:row>
      <xdr:rowOff>200025</xdr:rowOff>
    </xdr:to>
    <xdr:sp macro="[0]!Menu" textlink="">
      <xdr:nvSpPr>
        <xdr:cNvPr id="11265" name="Flowchart: Alternate Process 1"/>
        <xdr:cNvSpPr>
          <a:spLocks noChangeArrowheads="1"/>
        </xdr:cNvSpPr>
      </xdr:nvSpPr>
      <xdr:spPr bwMode="auto">
        <a:xfrm>
          <a:off x="742950" y="66675"/>
          <a:ext cx="1228725" cy="371475"/>
        </a:xfrm>
        <a:prstGeom prst="flowChartAlternateProcess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66675</xdr:rowOff>
    </xdr:from>
    <xdr:to>
      <xdr:col>2</xdr:col>
      <xdr:colOff>453737</xdr:colOff>
      <xdr:row>1</xdr:row>
      <xdr:rowOff>200025</xdr:rowOff>
    </xdr:to>
    <xdr:sp macro="[0]!Menu" textlink="">
      <xdr:nvSpPr>
        <xdr:cNvPr id="3" name="Flowchart: Alternate Process 1"/>
        <xdr:cNvSpPr>
          <a:spLocks noChangeArrowheads="1"/>
        </xdr:cNvSpPr>
      </xdr:nvSpPr>
      <xdr:spPr bwMode="auto">
        <a:xfrm>
          <a:off x="742950" y="66675"/>
          <a:ext cx="1228725" cy="371475"/>
        </a:xfrm>
        <a:prstGeom prst="flowChartAlternateProcess">
          <a:avLst/>
        </a:prstGeom>
        <a:solidFill>
          <a:srgbClr val="4F81BD"/>
        </a:solidFill>
        <a:ln w="25400" algn="ctr">
          <a:solidFill>
            <a:srgbClr val="385D8A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n-US" sz="1100" b="0" i="0" strike="noStrike">
              <a:solidFill>
                <a:srgbClr val="FFFFFF"/>
              </a:solidFill>
              <a:latin typeface="Calibri"/>
            </a:rPr>
            <a:t>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150241</xdr:colOff>
      <xdr:row>0</xdr:row>
      <xdr:rowOff>67214</xdr:rowOff>
    </xdr:from>
    <xdr:ext cx="2333366" cy="434156"/>
    <xdr:sp macro="" textlink="">
      <xdr:nvSpPr>
        <xdr:cNvPr id="4" name="Rectangle 3"/>
        <xdr:cNvSpPr/>
      </xdr:nvSpPr>
      <xdr:spPr>
        <a:xfrm>
          <a:off x="3398266" y="67214"/>
          <a:ext cx="2333366" cy="42428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0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Averages</a:t>
          </a:r>
          <a:r>
            <a:rPr lang="en-US" sz="20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by Subject</a:t>
          </a:r>
          <a:endParaRPr lang="en-US" sz="20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twoCellAnchor>
    <xdr:from>
      <xdr:col>1</xdr:col>
      <xdr:colOff>0</xdr:colOff>
      <xdr:row>1</xdr:row>
      <xdr:rowOff>0</xdr:rowOff>
    </xdr:from>
    <xdr:to>
      <xdr:col>2</xdr:col>
      <xdr:colOff>9525</xdr:colOff>
      <xdr:row>3</xdr:row>
      <xdr:rowOff>13189</xdr:rowOff>
    </xdr:to>
    <xdr:sp macro="[0]!Menu" textlink="">
      <xdr:nvSpPr>
        <xdr:cNvPr id="5" name="Flowchart: Alternate Process 4"/>
        <xdr:cNvSpPr/>
      </xdr:nvSpPr>
      <xdr:spPr>
        <a:xfrm>
          <a:off x="609600" y="161925"/>
          <a:ext cx="914400" cy="337039"/>
        </a:xfrm>
        <a:prstGeom prst="flowChartAlternateProcess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Menu</a:t>
          </a:r>
        </a:p>
      </xdr:txBody>
    </xdr:sp>
    <xdr:clientData fPrintsWithSheet="0"/>
  </xdr:twoCellAnchor>
  <xdr:oneCellAnchor>
    <xdr:from>
      <xdr:col>15</xdr:col>
      <xdr:colOff>301468</xdr:colOff>
      <xdr:row>1</xdr:row>
      <xdr:rowOff>29114</xdr:rowOff>
    </xdr:from>
    <xdr:ext cx="3106801" cy="405432"/>
    <xdr:sp macro="" textlink="">
      <xdr:nvSpPr>
        <xdr:cNvPr id="6" name="Rectangle 5"/>
        <xdr:cNvSpPr/>
      </xdr:nvSpPr>
      <xdr:spPr>
        <a:xfrm>
          <a:off x="10009124" y="229139"/>
          <a:ext cx="3106801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>
              <a:rot lat="0" lon="0" rev="0"/>
            </a:camera>
            <a:lightRig rig="glow" dir="t">
              <a:rot lat="0" lon="0" rev="3600000"/>
            </a:lightRig>
          </a:scene3d>
          <a:sp3d prstMaterial="softEdge">
            <a:bevelT w="29210" h="16510"/>
            <a:contourClr>
              <a:schemeClr val="accent4">
                <a:alpha val="95000"/>
              </a:schemeClr>
            </a:contourClr>
          </a:sp3d>
        </a:bodyPr>
        <a:lstStyle/>
        <a:p>
          <a:pPr algn="ctr"/>
          <a:r>
            <a:rPr lang="en-US" sz="2000" b="1" cap="none" spc="0">
              <a:ln>
                <a:prstDash val="solid"/>
              </a:ln>
              <a:gradFill rotWithShape="1">
                <a:gsLst>
                  <a:gs pos="0">
                    <a:schemeClr val="accent4">
                      <a:tint val="70000"/>
                      <a:satMod val="200000"/>
                    </a:schemeClr>
                  </a:gs>
                  <a:gs pos="40000">
                    <a:schemeClr val="accent4">
                      <a:tint val="90000"/>
                      <a:satMod val="130000"/>
                    </a:schemeClr>
                  </a:gs>
                  <a:gs pos="50000">
                    <a:schemeClr val="accent4">
                      <a:tint val="90000"/>
                      <a:satMod val="130000"/>
                    </a:schemeClr>
                  </a:gs>
                  <a:gs pos="68000">
                    <a:schemeClr val="accent4">
                      <a:tint val="90000"/>
                      <a:satMod val="130000"/>
                    </a:schemeClr>
                  </a:gs>
                  <a:gs pos="100000">
                    <a:schemeClr val="accent4">
                      <a:tint val="70000"/>
                      <a:satMod val="200000"/>
                    </a:schemeClr>
                  </a:gs>
                </a:gsLst>
                <a:lin ang="5400000"/>
              </a:gradFill>
              <a:effectLst>
                <a:outerShdw blurRad="88000" dist="50800" dir="5040000" algn="tl">
                  <a:schemeClr val="accent4">
                    <a:tint val="80000"/>
                    <a:satMod val="250000"/>
                    <a:alpha val="45000"/>
                  </a:schemeClr>
                </a:outerShdw>
              </a:effectLst>
            </a:rPr>
            <a:t>Class Averages by Subject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304800</xdr:colOff>
      <xdr:row>2</xdr:row>
      <xdr:rowOff>13189</xdr:rowOff>
    </xdr:to>
    <xdr:sp macro="[0]!Menu" textlink="">
      <xdr:nvSpPr>
        <xdr:cNvPr id="3" name="Flowchart: Alternate Process 2"/>
        <xdr:cNvSpPr/>
      </xdr:nvSpPr>
      <xdr:spPr>
        <a:xfrm>
          <a:off x="1219200" y="0"/>
          <a:ext cx="914400" cy="337039"/>
        </a:xfrm>
        <a:prstGeom prst="flowChartAlternateProcess">
          <a:avLst/>
        </a:prstGeom>
        <a:solidFill>
          <a:srgbClr val="4F81BD"/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Menu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95250</xdr:rowOff>
    </xdr:from>
    <xdr:to>
      <xdr:col>3</xdr:col>
      <xdr:colOff>190500</xdr:colOff>
      <xdr:row>3</xdr:row>
      <xdr:rowOff>0</xdr:rowOff>
    </xdr:to>
    <xdr:sp macro="[0]!Menu" textlink="">
      <xdr:nvSpPr>
        <xdr:cNvPr id="2" name="Flowchart: Alternate Process 1"/>
        <xdr:cNvSpPr/>
      </xdr:nvSpPr>
      <xdr:spPr>
        <a:xfrm>
          <a:off x="1238250" y="95250"/>
          <a:ext cx="781050" cy="39052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Menu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303149</xdr:colOff>
      <xdr:row>0</xdr:row>
      <xdr:rowOff>104776</xdr:rowOff>
    </xdr:from>
    <xdr:ext cx="3106801" cy="565051"/>
    <xdr:sp macro="" textlink="">
      <xdr:nvSpPr>
        <xdr:cNvPr id="2" name="Rectangle 1"/>
        <xdr:cNvSpPr/>
      </xdr:nvSpPr>
      <xdr:spPr>
        <a:xfrm>
          <a:off x="1522349" y="104776"/>
          <a:ext cx="3106801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32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Student</a:t>
          </a:r>
          <a:r>
            <a:rPr lang="en-US" sz="32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List</a:t>
          </a:r>
          <a:endParaRPr lang="en-US" sz="32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oneCellAnchor>
  <xdr:twoCellAnchor>
    <xdr:from>
      <xdr:col>0</xdr:col>
      <xdr:colOff>228600</xdr:colOff>
      <xdr:row>1</xdr:row>
      <xdr:rowOff>0</xdr:rowOff>
    </xdr:from>
    <xdr:to>
      <xdr:col>1</xdr:col>
      <xdr:colOff>533400</xdr:colOff>
      <xdr:row>3</xdr:row>
      <xdr:rowOff>13189</xdr:rowOff>
    </xdr:to>
    <xdr:sp macro="[0]!Menu" textlink="">
      <xdr:nvSpPr>
        <xdr:cNvPr id="3" name="Flowchart: Alternate Process 2"/>
        <xdr:cNvSpPr/>
      </xdr:nvSpPr>
      <xdr:spPr>
        <a:xfrm>
          <a:off x="228600" y="161925"/>
          <a:ext cx="914400" cy="337039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C0504D"/>
        </a:solidFill>
        <a:ln w="25400" algn="ctr">
          <a:solidFill>
            <a:srgbClr val="8C3836"/>
          </a:solidFill>
          <a:round/>
          <a:headEnd/>
          <a:tailEnd/>
        </a:ln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4F81BD"/>
        </a:solidFill>
        <a:ln w="25400" cap="flat" cmpd="sng" algn="ctr">
          <a:solidFill>
            <a:srgbClr val="385D8A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T40"/>
  <sheetViews>
    <sheetView tabSelected="1" zoomScaleNormal="100" workbookViewId="0">
      <selection sqref="A1:XFD1048576"/>
    </sheetView>
  </sheetViews>
  <sheetFormatPr defaultRowHeight="12.75"/>
  <cols>
    <col min="1" max="16384" width="9.140625" style="343"/>
  </cols>
  <sheetData>
    <row r="1" spans="1:20">
      <c r="A1" s="342"/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</row>
    <row r="2" spans="1:20">
      <c r="A2" s="342"/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</row>
    <row r="3" spans="1:20">
      <c r="A3" s="342"/>
      <c r="B3" s="342"/>
      <c r="C3" s="342"/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2"/>
      <c r="S3" s="342"/>
      <c r="T3" s="342"/>
    </row>
    <row r="4" spans="1:20">
      <c r="A4" s="342"/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</row>
    <row r="5" spans="1:20">
      <c r="A5" s="342"/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</row>
    <row r="6" spans="1:20">
      <c r="A6" s="342"/>
      <c r="B6" s="342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</row>
    <row r="7" spans="1:20">
      <c r="A7" s="342"/>
      <c r="B7" s="342"/>
      <c r="C7" s="342"/>
      <c r="D7" s="342"/>
      <c r="E7" s="342"/>
      <c r="F7" s="342"/>
      <c r="G7" s="342"/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</row>
    <row r="8" spans="1:20">
      <c r="A8" s="342"/>
      <c r="B8" s="342"/>
      <c r="C8" s="342"/>
      <c r="D8" s="342"/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2"/>
      <c r="P8" s="342"/>
      <c r="Q8" s="342"/>
      <c r="R8" s="342"/>
      <c r="S8" s="342"/>
      <c r="T8" s="342"/>
    </row>
    <row r="9" spans="1:20">
      <c r="A9" s="342"/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2"/>
      <c r="N9" s="342"/>
      <c r="O9" s="342"/>
      <c r="P9" s="342"/>
      <c r="Q9" s="342"/>
      <c r="R9" s="342"/>
      <c r="S9" s="342"/>
      <c r="T9" s="342"/>
    </row>
    <row r="10" spans="1:20">
      <c r="A10" s="342"/>
      <c r="B10" s="342"/>
      <c r="C10" s="342"/>
      <c r="D10" s="342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</row>
    <row r="11" spans="1:20">
      <c r="A11" s="342"/>
      <c r="B11" s="342"/>
      <c r="C11" s="342"/>
      <c r="D11" s="342"/>
      <c r="E11" s="342"/>
      <c r="F11" s="342"/>
      <c r="G11" s="342"/>
      <c r="H11" s="342"/>
      <c r="I11" s="342"/>
      <c r="J11" s="342"/>
      <c r="K11" s="342"/>
      <c r="L11" s="342"/>
      <c r="M11" s="342"/>
      <c r="N11" s="342"/>
      <c r="O11" s="342"/>
      <c r="P11" s="342"/>
      <c r="Q11" s="342"/>
      <c r="R11" s="342"/>
      <c r="S11" s="342"/>
      <c r="T11" s="342"/>
    </row>
    <row r="12" spans="1:20">
      <c r="A12" s="342"/>
      <c r="B12" s="342"/>
      <c r="C12" s="342"/>
      <c r="D12" s="342"/>
      <c r="E12" s="342"/>
      <c r="F12" s="342"/>
      <c r="G12" s="342"/>
      <c r="H12" s="342"/>
      <c r="I12" s="342"/>
      <c r="J12" s="342"/>
      <c r="K12" s="342"/>
      <c r="L12" s="342"/>
      <c r="M12" s="342"/>
      <c r="N12" s="342"/>
      <c r="O12" s="342"/>
      <c r="P12" s="342"/>
      <c r="Q12" s="342"/>
      <c r="R12" s="342"/>
      <c r="S12" s="342"/>
      <c r="T12" s="342"/>
    </row>
    <row r="13" spans="1:20">
      <c r="A13" s="342"/>
      <c r="B13" s="342"/>
      <c r="C13" s="342"/>
      <c r="D13" s="342"/>
      <c r="E13" s="342"/>
      <c r="F13" s="342"/>
      <c r="G13" s="342"/>
      <c r="H13" s="342"/>
      <c r="I13" s="342"/>
      <c r="J13" s="342"/>
      <c r="K13" s="342"/>
      <c r="L13" s="342"/>
      <c r="M13" s="342"/>
      <c r="N13" s="342"/>
      <c r="O13" s="342"/>
      <c r="P13" s="342"/>
      <c r="Q13" s="342"/>
      <c r="R13" s="342"/>
      <c r="S13" s="342"/>
      <c r="T13" s="342"/>
    </row>
    <row r="14" spans="1:20">
      <c r="A14" s="342"/>
      <c r="B14" s="342"/>
      <c r="C14" s="342"/>
      <c r="D14" s="342"/>
      <c r="E14" s="342"/>
      <c r="F14" s="342"/>
      <c r="G14" s="342"/>
      <c r="H14" s="342"/>
      <c r="I14" s="342"/>
      <c r="J14" s="342"/>
      <c r="K14" s="342"/>
      <c r="L14" s="342"/>
      <c r="M14" s="342"/>
      <c r="N14" s="342"/>
      <c r="O14" s="342"/>
      <c r="P14" s="342"/>
      <c r="Q14" s="342"/>
      <c r="R14" s="342"/>
      <c r="S14" s="342"/>
      <c r="T14" s="342"/>
    </row>
    <row r="15" spans="1:20">
      <c r="A15" s="342"/>
      <c r="B15" s="342"/>
      <c r="C15" s="342"/>
      <c r="D15" s="342"/>
      <c r="E15" s="342"/>
      <c r="F15" s="342"/>
      <c r="G15" s="342"/>
      <c r="H15" s="342"/>
      <c r="I15" s="342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</row>
    <row r="16" spans="1:20">
      <c r="A16" s="342"/>
      <c r="B16" s="342"/>
      <c r="C16" s="342"/>
      <c r="D16" s="342"/>
      <c r="E16" s="342"/>
      <c r="F16" s="342"/>
      <c r="G16" s="342"/>
      <c r="H16" s="342"/>
      <c r="I16" s="342"/>
      <c r="J16" s="342"/>
      <c r="K16" s="342"/>
      <c r="L16" s="342"/>
      <c r="M16" s="342"/>
      <c r="N16" s="342"/>
      <c r="O16" s="342"/>
      <c r="P16" s="342"/>
      <c r="Q16" s="342"/>
      <c r="R16" s="342"/>
      <c r="S16" s="342"/>
      <c r="T16" s="342"/>
    </row>
    <row r="17" spans="1:20">
      <c r="A17" s="342"/>
      <c r="B17" s="342"/>
      <c r="C17" s="342"/>
      <c r="D17" s="342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</row>
    <row r="18" spans="1:20">
      <c r="A18" s="342"/>
      <c r="B18" s="342"/>
      <c r="C18" s="342"/>
      <c r="D18" s="342"/>
      <c r="E18" s="342"/>
      <c r="F18" s="342"/>
      <c r="G18" s="342"/>
      <c r="H18" s="342"/>
      <c r="I18" s="342"/>
      <c r="J18" s="342"/>
      <c r="K18" s="342"/>
      <c r="L18" s="342"/>
      <c r="M18" s="342"/>
      <c r="N18" s="342"/>
      <c r="O18" s="342"/>
      <c r="P18" s="342"/>
      <c r="Q18" s="342"/>
      <c r="R18" s="342"/>
      <c r="S18" s="342"/>
      <c r="T18" s="342"/>
    </row>
    <row r="19" spans="1:20">
      <c r="A19" s="342"/>
      <c r="B19" s="342"/>
      <c r="C19" s="342"/>
      <c r="D19" s="342"/>
      <c r="E19" s="342"/>
      <c r="F19" s="342"/>
      <c r="G19" s="342"/>
      <c r="H19" s="342"/>
      <c r="I19" s="342"/>
      <c r="J19" s="342"/>
      <c r="K19" s="342"/>
      <c r="L19" s="342"/>
      <c r="M19" s="342"/>
      <c r="N19" s="342"/>
      <c r="O19" s="342"/>
      <c r="P19" s="342"/>
      <c r="Q19" s="342"/>
      <c r="R19" s="342"/>
      <c r="S19" s="342"/>
      <c r="T19" s="342"/>
    </row>
    <row r="20" spans="1:20">
      <c r="A20" s="342"/>
      <c r="B20" s="342"/>
      <c r="C20" s="342"/>
      <c r="D20" s="342"/>
      <c r="E20" s="342"/>
      <c r="F20" s="342"/>
      <c r="G20" s="342"/>
      <c r="H20" s="342"/>
      <c r="I20" s="342"/>
      <c r="J20" s="342"/>
      <c r="K20" s="342"/>
      <c r="L20" s="342"/>
      <c r="M20" s="342"/>
      <c r="N20" s="342"/>
      <c r="O20" s="342"/>
      <c r="P20" s="342"/>
      <c r="Q20" s="342"/>
      <c r="R20" s="342"/>
      <c r="S20" s="342"/>
      <c r="T20" s="342"/>
    </row>
    <row r="21" spans="1:20">
      <c r="A21" s="342"/>
      <c r="B21" s="342"/>
      <c r="C21" s="342"/>
      <c r="D21" s="342"/>
      <c r="E21" s="342"/>
      <c r="F21" s="342"/>
      <c r="G21" s="342"/>
      <c r="H21" s="342"/>
      <c r="I21" s="342"/>
      <c r="J21" s="342"/>
      <c r="K21" s="342"/>
      <c r="L21" s="342"/>
      <c r="M21" s="342"/>
      <c r="N21" s="342"/>
      <c r="O21" s="342"/>
      <c r="P21" s="342"/>
      <c r="Q21" s="342"/>
      <c r="R21" s="342"/>
      <c r="S21" s="342"/>
      <c r="T21" s="342"/>
    </row>
    <row r="22" spans="1:20">
      <c r="A22" s="342"/>
      <c r="B22" s="342"/>
      <c r="C22" s="342"/>
      <c r="D22" s="342"/>
      <c r="E22" s="342"/>
      <c r="F22" s="342"/>
      <c r="G22" s="342"/>
      <c r="H22" s="342"/>
      <c r="I22" s="342"/>
      <c r="J22" s="342"/>
      <c r="K22" s="342"/>
      <c r="L22" s="342"/>
      <c r="M22" s="342"/>
      <c r="N22" s="342"/>
      <c r="O22" s="342"/>
      <c r="P22" s="342"/>
      <c r="Q22" s="342"/>
      <c r="R22" s="342"/>
      <c r="S22" s="342"/>
      <c r="T22" s="342"/>
    </row>
    <row r="23" spans="1:20">
      <c r="A23" s="342"/>
      <c r="B23" s="342"/>
      <c r="C23" s="342"/>
      <c r="D23" s="342"/>
      <c r="E23" s="342"/>
      <c r="F23" s="342"/>
      <c r="G23" s="342"/>
      <c r="H23" s="342"/>
      <c r="I23" s="342"/>
      <c r="J23" s="342"/>
      <c r="K23" s="342"/>
      <c r="L23" s="342"/>
      <c r="M23" s="342"/>
      <c r="N23" s="342"/>
      <c r="O23" s="342"/>
      <c r="P23" s="342"/>
      <c r="Q23" s="342"/>
      <c r="R23" s="342"/>
      <c r="S23" s="342"/>
      <c r="T23" s="342"/>
    </row>
    <row r="24" spans="1:20">
      <c r="A24" s="342"/>
      <c r="B24" s="342"/>
      <c r="C24" s="342"/>
      <c r="D24" s="342"/>
      <c r="E24" s="342"/>
      <c r="F24" s="342"/>
      <c r="G24" s="342"/>
      <c r="H24" s="342"/>
      <c r="I24" s="342"/>
      <c r="J24" s="342"/>
      <c r="K24" s="342"/>
      <c r="L24" s="342"/>
      <c r="M24" s="342"/>
      <c r="N24" s="342"/>
      <c r="O24" s="342"/>
      <c r="P24" s="342"/>
      <c r="Q24" s="342"/>
      <c r="R24" s="342"/>
      <c r="S24" s="342"/>
      <c r="T24" s="342"/>
    </row>
    <row r="25" spans="1:20">
      <c r="A25" s="342"/>
      <c r="B25" s="342"/>
      <c r="C25" s="342"/>
      <c r="D25" s="342"/>
      <c r="E25" s="342"/>
      <c r="F25" s="342"/>
      <c r="G25" s="342"/>
      <c r="H25" s="342"/>
      <c r="I25" s="342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</row>
    <row r="26" spans="1:20">
      <c r="A26" s="342"/>
      <c r="B26" s="342"/>
      <c r="C26" s="342"/>
      <c r="D26" s="342"/>
      <c r="E26" s="342"/>
      <c r="F26" s="342"/>
      <c r="G26" s="342"/>
      <c r="H26" s="342"/>
      <c r="I26" s="342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</row>
    <row r="27" spans="1:20">
      <c r="A27" s="342"/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2"/>
    </row>
    <row r="28" spans="1:20">
      <c r="A28" s="342"/>
      <c r="B28" s="342"/>
      <c r="C28" s="342"/>
      <c r="D28" s="342"/>
      <c r="E28" s="342"/>
      <c r="F28" s="342"/>
      <c r="G28" s="342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</row>
    <row r="29" spans="1:20">
      <c r="A29" s="342"/>
      <c r="B29" s="342"/>
      <c r="C29" s="342"/>
      <c r="D29" s="342"/>
      <c r="E29" s="342"/>
      <c r="F29" s="342"/>
      <c r="G29" s="342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2"/>
      <c r="T29" s="342"/>
    </row>
    <row r="30" spans="1:20">
      <c r="A30" s="342"/>
      <c r="B30" s="342"/>
      <c r="C30" s="342"/>
      <c r="D30" s="342"/>
      <c r="E30" s="342"/>
      <c r="F30" s="342"/>
      <c r="G30" s="342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2"/>
      <c r="T30" s="342"/>
    </row>
    <row r="31" spans="1:20">
      <c r="A31" s="342"/>
      <c r="B31" s="342"/>
      <c r="C31" s="342"/>
      <c r="D31" s="342"/>
      <c r="E31" s="342"/>
      <c r="F31" s="342"/>
      <c r="G31" s="342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2"/>
      <c r="T31" s="342"/>
    </row>
    <row r="32" spans="1:20">
      <c r="A32" s="342"/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2"/>
      <c r="T32" s="342"/>
    </row>
    <row r="33" spans="1:20">
      <c r="A33" s="342"/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</row>
    <row r="34" spans="1:20">
      <c r="A34" s="342"/>
      <c r="B34" s="342"/>
      <c r="C34" s="342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</row>
    <row r="35" spans="1:20">
      <c r="A35" s="342"/>
      <c r="B35" s="342"/>
      <c r="C35" s="342"/>
      <c r="D35" s="342"/>
      <c r="E35" s="342"/>
      <c r="F35" s="342"/>
      <c r="G35" s="342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</row>
    <row r="36" spans="1:20">
      <c r="A36" s="342"/>
      <c r="B36" s="342"/>
      <c r="C36" s="342"/>
      <c r="D36" s="342"/>
      <c r="E36" s="342"/>
      <c r="F36" s="342"/>
      <c r="G36" s="342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</row>
    <row r="37" spans="1:20">
      <c r="A37" s="342"/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</row>
    <row r="38" spans="1:20">
      <c r="A38" s="342"/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2"/>
      <c r="T38" s="342"/>
    </row>
    <row r="39" spans="1:20">
      <c r="A39" s="342"/>
      <c r="B39" s="342"/>
      <c r="C39" s="342"/>
      <c r="D39" s="342"/>
      <c r="E39" s="342"/>
      <c r="F39" s="342"/>
      <c r="G39" s="342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T39" s="342"/>
    </row>
    <row r="40" spans="1:20">
      <c r="A40" s="342"/>
      <c r="B40" s="342"/>
      <c r="C40" s="342"/>
      <c r="D40" s="342"/>
      <c r="E40" s="342"/>
      <c r="F40" s="342"/>
      <c r="G40" s="342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</row>
  </sheetData>
  <sheetProtection password="C7DC" sheet="1" objects="1" scenarios="1" selectLockedCells="1" selectUnlockedCells="1"/>
  <mergeCells count="1">
    <mergeCell ref="A1:XFD1048576"/>
  </mergeCells>
  <phoneticPr fontId="0" type="noConversion"/>
  <pageMargins left="0" right="0" top="0" bottom="0" header="0" footer="0"/>
  <pageSetup paperSize="5" scale="9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CY362"/>
  <sheetViews>
    <sheetView showGridLines="0" zoomScale="70" zoomScaleNormal="70" workbookViewId="0">
      <pane xSplit="7" topLeftCell="H1" activePane="topRight" state="frozenSplit"/>
      <selection activeCell="H32" sqref="H32"/>
      <selection pane="topRight" activeCell="K19" sqref="K19"/>
    </sheetView>
  </sheetViews>
  <sheetFormatPr defaultColWidth="10" defaultRowHeight="12.75"/>
  <cols>
    <col min="1" max="1" width="3.7109375" style="23" hidden="1" customWidth="1"/>
    <col min="2" max="2" width="7.7109375" style="23" customWidth="1"/>
    <col min="3" max="3" width="6.85546875" style="23" customWidth="1"/>
    <col min="4" max="4" width="7.42578125" style="23" bestFit="1" customWidth="1"/>
    <col min="5" max="6" width="8.85546875" style="23" customWidth="1"/>
    <col min="7" max="7" width="11" style="23" customWidth="1"/>
    <col min="8" max="27" width="5" style="23" customWidth="1"/>
    <col min="28" max="28" width="0.7109375" style="23" customWidth="1"/>
    <col min="29" max="58" width="5" style="23" customWidth="1"/>
    <col min="59" max="59" width="14.140625" style="23" customWidth="1"/>
    <col min="60" max="60" width="1.140625" style="23" customWidth="1"/>
    <col min="61" max="61" width="14.140625" style="23" customWidth="1"/>
    <col min="62" max="71" width="5.42578125" style="23" customWidth="1"/>
    <col min="72" max="72" width="1.140625" style="23" customWidth="1"/>
    <col min="73" max="73" width="14.140625" style="23" customWidth="1"/>
    <col min="74" max="103" width="5.42578125" style="23" customWidth="1"/>
    <col min="104" max="104" width="3" style="23" customWidth="1"/>
    <col min="105" max="16384" width="10" style="23"/>
  </cols>
  <sheetData>
    <row r="1" spans="1:63" ht="28.5" customHeight="1" thickTop="1" thickBot="1">
      <c r="B1" s="364" t="s">
        <v>121</v>
      </c>
      <c r="C1" s="365"/>
      <c r="D1" s="365"/>
      <c r="E1" s="366"/>
      <c r="F1" s="367" t="str">
        <f>('Student List'!C6)</f>
        <v>School Name Here</v>
      </c>
      <c r="G1" s="368"/>
      <c r="H1" s="368"/>
      <c r="I1" s="368"/>
      <c r="J1" s="369"/>
      <c r="K1" s="17" t="s">
        <v>5</v>
      </c>
      <c r="L1" s="18"/>
      <c r="M1" s="19"/>
      <c r="N1" s="19"/>
      <c r="O1" s="19"/>
      <c r="P1" s="20"/>
      <c r="Q1" s="21"/>
      <c r="R1" s="21"/>
      <c r="S1" s="21"/>
      <c r="T1" s="21"/>
      <c r="U1" s="21"/>
      <c r="V1" s="21"/>
      <c r="W1" s="21"/>
      <c r="X1" s="21"/>
      <c r="Y1" s="21"/>
      <c r="Z1" s="21"/>
      <c r="AA1" s="22"/>
      <c r="AC1" s="24" t="str">
        <f>B1</f>
        <v>ATTENDANCE</v>
      </c>
      <c r="AD1" s="25"/>
      <c r="AE1" s="25"/>
      <c r="AF1" s="26"/>
      <c r="AG1" s="25"/>
      <c r="AH1" s="27"/>
      <c r="AI1" s="27"/>
      <c r="AJ1" s="27"/>
      <c r="AK1" s="27"/>
      <c r="AL1" s="28"/>
      <c r="AM1" s="17" t="str">
        <f>K1</f>
        <v>1ST NINE WEEKS</v>
      </c>
      <c r="AN1" s="19"/>
      <c r="AO1" s="19"/>
      <c r="AP1" s="19"/>
      <c r="AQ1" s="19"/>
      <c r="AR1" s="20"/>
      <c r="AS1" s="284"/>
      <c r="AT1" s="284"/>
      <c r="AU1" s="284"/>
      <c r="AV1" s="284"/>
      <c r="AW1" s="284"/>
      <c r="AX1" s="284"/>
      <c r="AY1" s="284"/>
      <c r="AZ1" s="284"/>
      <c r="BA1" s="284"/>
      <c r="BB1" s="284"/>
      <c r="BC1" s="284"/>
      <c r="BD1" s="284"/>
      <c r="BE1" s="284"/>
      <c r="BF1" s="284"/>
      <c r="BG1" s="285"/>
      <c r="BJ1" s="287" t="s">
        <v>126</v>
      </c>
    </row>
    <row r="2" spans="1:63" ht="13.5" customHeight="1" thickTop="1" thickBot="1">
      <c r="B2" s="37"/>
      <c r="C2" s="37"/>
      <c r="D2" s="38"/>
      <c r="E2" s="38"/>
      <c r="F2" s="38"/>
      <c r="G2" s="38"/>
      <c r="H2" s="39"/>
      <c r="I2" s="40"/>
      <c r="J2" s="40"/>
      <c r="K2" s="40"/>
      <c r="L2" s="41"/>
      <c r="M2" s="40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3"/>
      <c r="AC2" s="39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4"/>
    </row>
    <row r="3" spans="1:63" ht="13.5" customHeight="1">
      <c r="B3" s="153" t="s">
        <v>122</v>
      </c>
      <c r="C3" s="149" t="s">
        <v>124</v>
      </c>
      <c r="D3" s="48" t="s">
        <v>123</v>
      </c>
      <c r="E3" s="49" t="s">
        <v>123</v>
      </c>
      <c r="F3" s="50"/>
      <c r="G3" s="51"/>
      <c r="H3" s="362" t="s">
        <v>11</v>
      </c>
      <c r="I3" s="355"/>
      <c r="J3" s="355"/>
      <c r="K3" s="355"/>
      <c r="L3" s="360"/>
      <c r="M3" s="354" t="s">
        <v>12</v>
      </c>
      <c r="N3" s="355"/>
      <c r="O3" s="355"/>
      <c r="P3" s="355"/>
      <c r="Q3" s="360"/>
      <c r="R3" s="354" t="s">
        <v>13</v>
      </c>
      <c r="S3" s="355"/>
      <c r="T3" s="355"/>
      <c r="U3" s="355"/>
      <c r="V3" s="360"/>
      <c r="W3" s="354" t="s">
        <v>14</v>
      </c>
      <c r="X3" s="355"/>
      <c r="Y3" s="355"/>
      <c r="Z3" s="355"/>
      <c r="AA3" s="356"/>
      <c r="AC3" s="362" t="s">
        <v>15</v>
      </c>
      <c r="AD3" s="355"/>
      <c r="AE3" s="355"/>
      <c r="AF3" s="355"/>
      <c r="AG3" s="360"/>
      <c r="AH3" s="354" t="s">
        <v>16</v>
      </c>
      <c r="AI3" s="355"/>
      <c r="AJ3" s="355"/>
      <c r="AK3" s="355"/>
      <c r="AL3" s="360"/>
      <c r="AM3" s="354" t="s">
        <v>17</v>
      </c>
      <c r="AN3" s="355"/>
      <c r="AO3" s="355"/>
      <c r="AP3" s="355"/>
      <c r="AQ3" s="360"/>
      <c r="AR3" s="354" t="s">
        <v>18</v>
      </c>
      <c r="AS3" s="355"/>
      <c r="AT3" s="355"/>
      <c r="AU3" s="355"/>
      <c r="AV3" s="360"/>
      <c r="AW3" s="354" t="s">
        <v>19</v>
      </c>
      <c r="AX3" s="355"/>
      <c r="AY3" s="355"/>
      <c r="AZ3" s="355"/>
      <c r="BA3" s="356"/>
      <c r="BB3" s="354" t="s">
        <v>120</v>
      </c>
      <c r="BC3" s="355"/>
      <c r="BD3" s="355"/>
      <c r="BE3" s="355"/>
      <c r="BF3" s="356"/>
      <c r="BG3" s="52"/>
      <c r="BJ3" s="286" t="s">
        <v>29</v>
      </c>
      <c r="BK3" s="286" t="s">
        <v>127</v>
      </c>
    </row>
    <row r="4" spans="1:63" ht="13.5" customHeight="1" thickBot="1">
      <c r="B4" s="182" t="s">
        <v>123</v>
      </c>
      <c r="C4" s="283" t="s">
        <v>123</v>
      </c>
      <c r="D4" s="183" t="s">
        <v>130</v>
      </c>
      <c r="E4" s="184" t="s">
        <v>125</v>
      </c>
      <c r="F4" s="61"/>
      <c r="G4" s="62" t="s">
        <v>26</v>
      </c>
      <c r="H4" s="363"/>
      <c r="I4" s="358"/>
      <c r="J4" s="358"/>
      <c r="K4" s="358"/>
      <c r="L4" s="361"/>
      <c r="M4" s="357"/>
      <c r="N4" s="358"/>
      <c r="O4" s="358"/>
      <c r="P4" s="358"/>
      <c r="Q4" s="361"/>
      <c r="R4" s="357"/>
      <c r="S4" s="358"/>
      <c r="T4" s="358"/>
      <c r="U4" s="358"/>
      <c r="V4" s="361"/>
      <c r="W4" s="357"/>
      <c r="X4" s="358"/>
      <c r="Y4" s="358"/>
      <c r="Z4" s="358"/>
      <c r="AA4" s="359"/>
      <c r="AC4" s="363"/>
      <c r="AD4" s="358"/>
      <c r="AE4" s="358"/>
      <c r="AF4" s="358"/>
      <c r="AG4" s="361"/>
      <c r="AH4" s="357"/>
      <c r="AI4" s="358"/>
      <c r="AJ4" s="358"/>
      <c r="AK4" s="358"/>
      <c r="AL4" s="361"/>
      <c r="AM4" s="357"/>
      <c r="AN4" s="358"/>
      <c r="AO4" s="358"/>
      <c r="AP4" s="358"/>
      <c r="AQ4" s="361"/>
      <c r="AR4" s="357"/>
      <c r="AS4" s="358"/>
      <c r="AT4" s="358"/>
      <c r="AU4" s="358"/>
      <c r="AV4" s="361"/>
      <c r="AW4" s="357"/>
      <c r="AX4" s="358"/>
      <c r="AY4" s="358"/>
      <c r="AZ4" s="358"/>
      <c r="BA4" s="359"/>
      <c r="BB4" s="357"/>
      <c r="BC4" s="358"/>
      <c r="BD4" s="358"/>
      <c r="BE4" s="358"/>
      <c r="BF4" s="359"/>
      <c r="BG4" s="63" t="s">
        <v>26</v>
      </c>
      <c r="BJ4" s="286" t="s">
        <v>128</v>
      </c>
      <c r="BK4" s="286" t="s">
        <v>129</v>
      </c>
    </row>
    <row r="5" spans="1:63" ht="13.5" customHeight="1" thickBot="1">
      <c r="A5" s="315"/>
      <c r="B5" s="316">
        <f>COUNTIF($H5:$BF5,"f")+E5</f>
        <v>0</v>
      </c>
      <c r="C5" s="316">
        <f>COUNTIF($H5:$BF5,"h")</f>
        <v>0</v>
      </c>
      <c r="D5" s="316">
        <f>COUNTIF($H5:$BF5,"a")</f>
        <v>0</v>
      </c>
      <c r="E5" s="316">
        <f>COUNTIF($H5:$BF5,"t")</f>
        <v>0</v>
      </c>
      <c r="F5" s="316"/>
      <c r="G5" s="172" t="str">
        <f>IF(ISTEXT('Student List'!$C$9),('Student List'!$C$9),"")</f>
        <v/>
      </c>
      <c r="H5" s="305"/>
      <c r="I5" s="289"/>
      <c r="J5" s="290"/>
      <c r="K5" s="289"/>
      <c r="L5" s="291"/>
      <c r="M5" s="288"/>
      <c r="N5" s="289"/>
      <c r="O5" s="290"/>
      <c r="P5" s="289"/>
      <c r="Q5" s="291"/>
      <c r="R5" s="288"/>
      <c r="S5" s="289"/>
      <c r="T5" s="290"/>
      <c r="U5" s="289"/>
      <c r="V5" s="291"/>
      <c r="W5" s="288"/>
      <c r="X5" s="289"/>
      <c r="Y5" s="290"/>
      <c r="Z5" s="289"/>
      <c r="AA5" s="306"/>
      <c r="AB5" s="317"/>
      <c r="AC5" s="305"/>
      <c r="AD5" s="289"/>
      <c r="AE5" s="288"/>
      <c r="AF5" s="289"/>
      <c r="AG5" s="291"/>
      <c r="AH5" s="288"/>
      <c r="AI5" s="289"/>
      <c r="AJ5" s="290"/>
      <c r="AK5" s="289"/>
      <c r="AL5" s="291"/>
      <c r="AM5" s="288"/>
      <c r="AN5" s="289"/>
      <c r="AO5" s="290"/>
      <c r="AP5" s="289"/>
      <c r="AQ5" s="292"/>
      <c r="AR5" s="288"/>
      <c r="AS5" s="289"/>
      <c r="AT5" s="290"/>
      <c r="AU5" s="289"/>
      <c r="AV5" s="291"/>
      <c r="AW5" s="288"/>
      <c r="AX5" s="289"/>
      <c r="AY5" s="290"/>
      <c r="AZ5" s="289"/>
      <c r="BA5" s="291"/>
      <c r="BB5" s="288"/>
      <c r="BC5" s="289"/>
      <c r="BD5" s="289"/>
      <c r="BE5" s="289"/>
      <c r="BF5" s="288"/>
      <c r="BG5" s="78" t="str">
        <f t="shared" ref="BG5:BG26" si="0">G5</f>
        <v/>
      </c>
      <c r="BJ5" s="286" t="s">
        <v>40</v>
      </c>
      <c r="BK5" s="286" t="s">
        <v>130</v>
      </c>
    </row>
    <row r="6" spans="1:63" ht="13.5" customHeight="1" thickBot="1">
      <c r="A6" s="315"/>
      <c r="B6" s="316">
        <f t="shared" ref="B6:B26" si="1">COUNTIF($H6:$BF6,"f")+E6</f>
        <v>0</v>
      </c>
      <c r="C6" s="316">
        <f t="shared" ref="C6:C26" si="2">COUNTIF($H6:$BF6,"h")</f>
        <v>0</v>
      </c>
      <c r="D6" s="316">
        <f t="shared" ref="D6:D26" si="3">COUNTIF($H6:$BF6,"a")</f>
        <v>0</v>
      </c>
      <c r="E6" s="316">
        <f t="shared" ref="E6:E26" si="4">COUNTIF($H6:$BF6,"t")</f>
        <v>0</v>
      </c>
      <c r="F6" s="316"/>
      <c r="G6" s="208" t="str">
        <f>IF(ISTEXT('Student List'!$C$10),('Student List'!$C$10),"")</f>
        <v/>
      </c>
      <c r="H6" s="307"/>
      <c r="I6" s="294"/>
      <c r="J6" s="295"/>
      <c r="K6" s="294"/>
      <c r="L6" s="296"/>
      <c r="M6" s="293"/>
      <c r="N6" s="294"/>
      <c r="O6" s="295"/>
      <c r="P6" s="294"/>
      <c r="Q6" s="296"/>
      <c r="R6" s="293"/>
      <c r="S6" s="294"/>
      <c r="T6" s="295"/>
      <c r="U6" s="294"/>
      <c r="V6" s="296"/>
      <c r="W6" s="293"/>
      <c r="X6" s="294"/>
      <c r="Y6" s="295"/>
      <c r="Z6" s="294"/>
      <c r="AA6" s="308"/>
      <c r="AB6" s="318"/>
      <c r="AC6" s="307"/>
      <c r="AD6" s="294"/>
      <c r="AE6" s="293"/>
      <c r="AF6" s="294"/>
      <c r="AG6" s="296"/>
      <c r="AH6" s="293"/>
      <c r="AI6" s="294"/>
      <c r="AJ6" s="295"/>
      <c r="AK6" s="294"/>
      <c r="AL6" s="296"/>
      <c r="AM6" s="293"/>
      <c r="AN6" s="294"/>
      <c r="AO6" s="295"/>
      <c r="AP6" s="294"/>
      <c r="AQ6" s="296"/>
      <c r="AR6" s="293"/>
      <c r="AS6" s="294"/>
      <c r="AT6" s="295"/>
      <c r="AU6" s="294"/>
      <c r="AV6" s="296"/>
      <c r="AW6" s="293"/>
      <c r="AX6" s="294"/>
      <c r="AY6" s="295"/>
      <c r="AZ6" s="294"/>
      <c r="BA6" s="296"/>
      <c r="BB6" s="293"/>
      <c r="BC6" s="294"/>
      <c r="BD6" s="294"/>
      <c r="BE6" s="294"/>
      <c r="BF6" s="293"/>
      <c r="BG6" s="216" t="str">
        <f t="shared" si="0"/>
        <v/>
      </c>
      <c r="BJ6" s="286" t="s">
        <v>131</v>
      </c>
      <c r="BK6" s="286" t="s">
        <v>125</v>
      </c>
    </row>
    <row r="7" spans="1:63" ht="13.5" customHeight="1" thickBot="1">
      <c r="A7" s="315"/>
      <c r="B7" s="316">
        <f t="shared" si="1"/>
        <v>0</v>
      </c>
      <c r="C7" s="316">
        <f t="shared" si="2"/>
        <v>0</v>
      </c>
      <c r="D7" s="316">
        <f t="shared" si="3"/>
        <v>0</v>
      </c>
      <c r="E7" s="316">
        <f t="shared" si="4"/>
        <v>0</v>
      </c>
      <c r="F7" s="316"/>
      <c r="G7" s="173" t="str">
        <f>IF(ISTEXT('Student List'!$C$11),('Student List'!$C$11),"")</f>
        <v/>
      </c>
      <c r="H7" s="309"/>
      <c r="I7" s="298"/>
      <c r="J7" s="299"/>
      <c r="K7" s="298"/>
      <c r="L7" s="300"/>
      <c r="M7" s="297"/>
      <c r="N7" s="298"/>
      <c r="O7" s="299"/>
      <c r="P7" s="298"/>
      <c r="Q7" s="300"/>
      <c r="R7" s="297"/>
      <c r="S7" s="298"/>
      <c r="T7" s="299"/>
      <c r="U7" s="298"/>
      <c r="V7" s="300"/>
      <c r="W7" s="297"/>
      <c r="X7" s="298"/>
      <c r="Y7" s="299"/>
      <c r="Z7" s="298"/>
      <c r="AA7" s="310"/>
      <c r="AB7" s="317"/>
      <c r="AC7" s="309"/>
      <c r="AD7" s="298"/>
      <c r="AE7" s="297"/>
      <c r="AF7" s="298"/>
      <c r="AG7" s="300"/>
      <c r="AH7" s="297"/>
      <c r="AI7" s="298"/>
      <c r="AJ7" s="299"/>
      <c r="AK7" s="298"/>
      <c r="AL7" s="300"/>
      <c r="AM7" s="297"/>
      <c r="AN7" s="298"/>
      <c r="AO7" s="299"/>
      <c r="AP7" s="298"/>
      <c r="AQ7" s="300"/>
      <c r="AR7" s="297"/>
      <c r="AS7" s="298"/>
      <c r="AT7" s="299"/>
      <c r="AU7" s="298"/>
      <c r="AV7" s="300"/>
      <c r="AW7" s="297"/>
      <c r="AX7" s="298"/>
      <c r="AY7" s="299"/>
      <c r="AZ7" s="298"/>
      <c r="BA7" s="300"/>
      <c r="BB7" s="297"/>
      <c r="BC7" s="298"/>
      <c r="BD7" s="298"/>
      <c r="BE7" s="298"/>
      <c r="BF7" s="297"/>
      <c r="BG7" s="91" t="str">
        <f t="shared" si="0"/>
        <v/>
      </c>
      <c r="BJ7" s="286"/>
      <c r="BK7" s="286"/>
    </row>
    <row r="8" spans="1:63" ht="13.5" customHeight="1" thickBot="1">
      <c r="A8" s="315"/>
      <c r="B8" s="316">
        <f t="shared" si="1"/>
        <v>0</v>
      </c>
      <c r="C8" s="316">
        <f t="shared" si="2"/>
        <v>0</v>
      </c>
      <c r="D8" s="316">
        <f t="shared" si="3"/>
        <v>0</v>
      </c>
      <c r="E8" s="316">
        <f t="shared" si="4"/>
        <v>0</v>
      </c>
      <c r="F8" s="316"/>
      <c r="G8" s="208" t="str">
        <f>IF(ISTEXT('Student List'!$C$12),('Student List'!$C$12),"")</f>
        <v/>
      </c>
      <c r="H8" s="307"/>
      <c r="I8" s="294"/>
      <c r="J8" s="295"/>
      <c r="K8" s="294"/>
      <c r="L8" s="296"/>
      <c r="M8" s="293"/>
      <c r="N8" s="294"/>
      <c r="O8" s="295"/>
      <c r="P8" s="294"/>
      <c r="Q8" s="296"/>
      <c r="R8" s="293"/>
      <c r="S8" s="294"/>
      <c r="T8" s="295"/>
      <c r="U8" s="294"/>
      <c r="V8" s="296"/>
      <c r="W8" s="293"/>
      <c r="X8" s="294"/>
      <c r="Y8" s="295"/>
      <c r="Z8" s="294"/>
      <c r="AA8" s="308"/>
      <c r="AB8" s="318"/>
      <c r="AC8" s="307"/>
      <c r="AD8" s="294"/>
      <c r="AE8" s="293"/>
      <c r="AF8" s="294"/>
      <c r="AG8" s="296"/>
      <c r="AH8" s="293"/>
      <c r="AI8" s="294"/>
      <c r="AJ8" s="295"/>
      <c r="AK8" s="294"/>
      <c r="AL8" s="296"/>
      <c r="AM8" s="293"/>
      <c r="AN8" s="294"/>
      <c r="AO8" s="295"/>
      <c r="AP8" s="294"/>
      <c r="AQ8" s="296"/>
      <c r="AR8" s="293"/>
      <c r="AS8" s="294"/>
      <c r="AT8" s="295"/>
      <c r="AU8" s="294"/>
      <c r="AV8" s="296"/>
      <c r="AW8" s="293"/>
      <c r="AX8" s="294"/>
      <c r="AY8" s="295"/>
      <c r="AZ8" s="294"/>
      <c r="BA8" s="296"/>
      <c r="BB8" s="293"/>
      <c r="BC8" s="294"/>
      <c r="BD8" s="294"/>
      <c r="BE8" s="294"/>
      <c r="BF8" s="293"/>
      <c r="BG8" s="216" t="str">
        <f t="shared" si="0"/>
        <v/>
      </c>
    </row>
    <row r="9" spans="1:63" ht="13.5" customHeight="1" thickBot="1">
      <c r="A9" s="315"/>
      <c r="B9" s="316">
        <f t="shared" si="1"/>
        <v>0</v>
      </c>
      <c r="C9" s="316">
        <f t="shared" si="2"/>
        <v>0</v>
      </c>
      <c r="D9" s="316">
        <f t="shared" si="3"/>
        <v>0</v>
      </c>
      <c r="E9" s="316">
        <f t="shared" si="4"/>
        <v>0</v>
      </c>
      <c r="F9" s="316"/>
      <c r="G9" s="173" t="str">
        <f>IF(ISTEXT('Student List'!$C$13),('Student List'!$C$13),"")</f>
        <v/>
      </c>
      <c r="H9" s="309"/>
      <c r="I9" s="298"/>
      <c r="J9" s="299"/>
      <c r="K9" s="298"/>
      <c r="L9" s="300"/>
      <c r="M9" s="297"/>
      <c r="N9" s="298"/>
      <c r="O9" s="299"/>
      <c r="P9" s="298"/>
      <c r="Q9" s="300"/>
      <c r="R9" s="297"/>
      <c r="S9" s="298"/>
      <c r="T9" s="299"/>
      <c r="U9" s="298"/>
      <c r="V9" s="300"/>
      <c r="W9" s="297"/>
      <c r="X9" s="298"/>
      <c r="Y9" s="299"/>
      <c r="Z9" s="298"/>
      <c r="AA9" s="310"/>
      <c r="AB9" s="317"/>
      <c r="AC9" s="309"/>
      <c r="AD9" s="298"/>
      <c r="AE9" s="297"/>
      <c r="AF9" s="298"/>
      <c r="AG9" s="300"/>
      <c r="AH9" s="297"/>
      <c r="AI9" s="298"/>
      <c r="AJ9" s="299"/>
      <c r="AK9" s="298"/>
      <c r="AL9" s="300"/>
      <c r="AM9" s="297"/>
      <c r="AN9" s="298"/>
      <c r="AO9" s="299"/>
      <c r="AP9" s="298"/>
      <c r="AQ9" s="300"/>
      <c r="AR9" s="297"/>
      <c r="AS9" s="298"/>
      <c r="AT9" s="299"/>
      <c r="AU9" s="298"/>
      <c r="AV9" s="300"/>
      <c r="AW9" s="297"/>
      <c r="AX9" s="298"/>
      <c r="AY9" s="299"/>
      <c r="AZ9" s="298"/>
      <c r="BA9" s="300"/>
      <c r="BB9" s="297"/>
      <c r="BC9" s="298"/>
      <c r="BD9" s="298"/>
      <c r="BE9" s="298"/>
      <c r="BF9" s="297"/>
      <c r="BG9" s="91" t="str">
        <f t="shared" si="0"/>
        <v/>
      </c>
    </row>
    <row r="10" spans="1:63" ht="13.5" customHeight="1" thickBot="1">
      <c r="A10" s="315"/>
      <c r="B10" s="316">
        <f t="shared" si="1"/>
        <v>0</v>
      </c>
      <c r="C10" s="316">
        <f t="shared" si="2"/>
        <v>0</v>
      </c>
      <c r="D10" s="316">
        <f t="shared" si="3"/>
        <v>0</v>
      </c>
      <c r="E10" s="316">
        <f t="shared" si="4"/>
        <v>0</v>
      </c>
      <c r="F10" s="316"/>
      <c r="G10" s="208" t="str">
        <f>IF(ISTEXT('Student List'!$C$14),('Student List'!$C$14),"")</f>
        <v/>
      </c>
      <c r="H10" s="307"/>
      <c r="I10" s="294"/>
      <c r="J10" s="295"/>
      <c r="K10" s="294"/>
      <c r="L10" s="296"/>
      <c r="M10" s="293"/>
      <c r="N10" s="294"/>
      <c r="O10" s="295"/>
      <c r="P10" s="294"/>
      <c r="Q10" s="296"/>
      <c r="R10" s="293"/>
      <c r="S10" s="294"/>
      <c r="T10" s="295"/>
      <c r="U10" s="294"/>
      <c r="V10" s="296"/>
      <c r="W10" s="293"/>
      <c r="X10" s="294"/>
      <c r="Y10" s="295"/>
      <c r="Z10" s="294"/>
      <c r="AA10" s="308"/>
      <c r="AB10" s="318"/>
      <c r="AC10" s="307"/>
      <c r="AD10" s="294"/>
      <c r="AE10" s="293"/>
      <c r="AF10" s="294"/>
      <c r="AG10" s="296"/>
      <c r="AH10" s="293"/>
      <c r="AI10" s="294"/>
      <c r="AJ10" s="295"/>
      <c r="AK10" s="294"/>
      <c r="AL10" s="296"/>
      <c r="AM10" s="293"/>
      <c r="AN10" s="294"/>
      <c r="AO10" s="295"/>
      <c r="AP10" s="294"/>
      <c r="AQ10" s="296"/>
      <c r="AR10" s="293"/>
      <c r="AS10" s="294"/>
      <c r="AT10" s="295"/>
      <c r="AU10" s="294"/>
      <c r="AV10" s="296"/>
      <c r="AW10" s="293"/>
      <c r="AX10" s="294"/>
      <c r="AY10" s="295"/>
      <c r="AZ10" s="294"/>
      <c r="BA10" s="296"/>
      <c r="BB10" s="293"/>
      <c r="BC10" s="294"/>
      <c r="BD10" s="294"/>
      <c r="BE10" s="294"/>
      <c r="BF10" s="293"/>
      <c r="BG10" s="216" t="str">
        <f t="shared" si="0"/>
        <v/>
      </c>
    </row>
    <row r="11" spans="1:63" ht="13.5" customHeight="1" thickBot="1">
      <c r="A11" s="315"/>
      <c r="B11" s="316">
        <f t="shared" si="1"/>
        <v>0</v>
      </c>
      <c r="C11" s="316">
        <f t="shared" si="2"/>
        <v>0</v>
      </c>
      <c r="D11" s="316">
        <f t="shared" si="3"/>
        <v>0</v>
      </c>
      <c r="E11" s="316">
        <f t="shared" si="4"/>
        <v>0</v>
      </c>
      <c r="F11" s="316"/>
      <c r="G11" s="173" t="str">
        <f>IF(ISTEXT('Student List'!$C$15),('Student List'!$C$15),"")</f>
        <v/>
      </c>
      <c r="H11" s="309"/>
      <c r="I11" s="298"/>
      <c r="J11" s="299"/>
      <c r="K11" s="298"/>
      <c r="L11" s="300"/>
      <c r="M11" s="297"/>
      <c r="N11" s="298"/>
      <c r="O11" s="299"/>
      <c r="P11" s="298"/>
      <c r="Q11" s="300"/>
      <c r="R11" s="297"/>
      <c r="S11" s="298"/>
      <c r="T11" s="299"/>
      <c r="U11" s="298"/>
      <c r="V11" s="300"/>
      <c r="W11" s="297"/>
      <c r="X11" s="298"/>
      <c r="Y11" s="299"/>
      <c r="Z11" s="298"/>
      <c r="AA11" s="310"/>
      <c r="AB11" s="317"/>
      <c r="AC11" s="309"/>
      <c r="AD11" s="298"/>
      <c r="AE11" s="297"/>
      <c r="AF11" s="298"/>
      <c r="AG11" s="300"/>
      <c r="AH11" s="297"/>
      <c r="AI11" s="298"/>
      <c r="AJ11" s="299"/>
      <c r="AK11" s="298"/>
      <c r="AL11" s="300"/>
      <c r="AM11" s="297"/>
      <c r="AN11" s="298"/>
      <c r="AO11" s="299"/>
      <c r="AP11" s="298"/>
      <c r="AQ11" s="300"/>
      <c r="AR11" s="297"/>
      <c r="AS11" s="298"/>
      <c r="AT11" s="299"/>
      <c r="AU11" s="298"/>
      <c r="AV11" s="300"/>
      <c r="AW11" s="297"/>
      <c r="AX11" s="298"/>
      <c r="AY11" s="299"/>
      <c r="AZ11" s="298"/>
      <c r="BA11" s="300"/>
      <c r="BB11" s="297"/>
      <c r="BC11" s="298"/>
      <c r="BD11" s="298"/>
      <c r="BE11" s="298"/>
      <c r="BF11" s="297"/>
      <c r="BG11" s="91" t="str">
        <f t="shared" si="0"/>
        <v/>
      </c>
    </row>
    <row r="12" spans="1:63" ht="13.5" customHeight="1" thickBot="1">
      <c r="A12" s="315"/>
      <c r="B12" s="316">
        <f t="shared" si="1"/>
        <v>0</v>
      </c>
      <c r="C12" s="316">
        <f t="shared" si="2"/>
        <v>0</v>
      </c>
      <c r="D12" s="316">
        <f t="shared" si="3"/>
        <v>0</v>
      </c>
      <c r="E12" s="316">
        <f t="shared" si="4"/>
        <v>0</v>
      </c>
      <c r="F12" s="316"/>
      <c r="G12" s="208" t="str">
        <f>IF(ISTEXT('Student List'!$C$16),('Student List'!$C$16),"")</f>
        <v/>
      </c>
      <c r="H12" s="307"/>
      <c r="I12" s="294"/>
      <c r="J12" s="295"/>
      <c r="K12" s="294"/>
      <c r="L12" s="296"/>
      <c r="M12" s="293"/>
      <c r="N12" s="294"/>
      <c r="O12" s="295"/>
      <c r="P12" s="294"/>
      <c r="Q12" s="296"/>
      <c r="R12" s="293"/>
      <c r="S12" s="294"/>
      <c r="T12" s="295"/>
      <c r="U12" s="294"/>
      <c r="V12" s="296"/>
      <c r="W12" s="293"/>
      <c r="X12" s="294"/>
      <c r="Y12" s="295"/>
      <c r="Z12" s="294"/>
      <c r="AA12" s="308"/>
      <c r="AB12" s="318"/>
      <c r="AC12" s="307"/>
      <c r="AD12" s="294"/>
      <c r="AE12" s="293"/>
      <c r="AF12" s="294"/>
      <c r="AG12" s="296"/>
      <c r="AH12" s="293"/>
      <c r="AI12" s="294"/>
      <c r="AJ12" s="295"/>
      <c r="AK12" s="294"/>
      <c r="AL12" s="296"/>
      <c r="AM12" s="293"/>
      <c r="AN12" s="294"/>
      <c r="AO12" s="295"/>
      <c r="AP12" s="294"/>
      <c r="AQ12" s="296"/>
      <c r="AR12" s="293"/>
      <c r="AS12" s="294"/>
      <c r="AT12" s="295"/>
      <c r="AU12" s="294"/>
      <c r="AV12" s="296"/>
      <c r="AW12" s="293"/>
      <c r="AX12" s="294"/>
      <c r="AY12" s="295"/>
      <c r="AZ12" s="294"/>
      <c r="BA12" s="296"/>
      <c r="BB12" s="293"/>
      <c r="BC12" s="294"/>
      <c r="BD12" s="294"/>
      <c r="BE12" s="294"/>
      <c r="BF12" s="293"/>
      <c r="BG12" s="216" t="str">
        <f t="shared" si="0"/>
        <v/>
      </c>
    </row>
    <row r="13" spans="1:63" ht="13.5" customHeight="1" thickBot="1">
      <c r="A13" s="315"/>
      <c r="B13" s="316">
        <f t="shared" si="1"/>
        <v>0</v>
      </c>
      <c r="C13" s="316">
        <f t="shared" si="2"/>
        <v>0</v>
      </c>
      <c r="D13" s="316">
        <f t="shared" si="3"/>
        <v>0</v>
      </c>
      <c r="E13" s="316">
        <f t="shared" si="4"/>
        <v>0</v>
      </c>
      <c r="F13" s="316"/>
      <c r="G13" s="173" t="str">
        <f>IF(ISTEXT('Student List'!$C$17),('Student List'!$C$17),"")</f>
        <v/>
      </c>
      <c r="H13" s="309"/>
      <c r="I13" s="298"/>
      <c r="J13" s="299"/>
      <c r="K13" s="298"/>
      <c r="L13" s="300"/>
      <c r="M13" s="297"/>
      <c r="N13" s="298"/>
      <c r="O13" s="299"/>
      <c r="P13" s="298"/>
      <c r="Q13" s="300"/>
      <c r="R13" s="297"/>
      <c r="S13" s="298"/>
      <c r="T13" s="299"/>
      <c r="U13" s="298"/>
      <c r="V13" s="300"/>
      <c r="W13" s="297"/>
      <c r="X13" s="298"/>
      <c r="Y13" s="299"/>
      <c r="Z13" s="298"/>
      <c r="AA13" s="310"/>
      <c r="AB13" s="317"/>
      <c r="AC13" s="309"/>
      <c r="AD13" s="298"/>
      <c r="AE13" s="297"/>
      <c r="AF13" s="298"/>
      <c r="AG13" s="300"/>
      <c r="AH13" s="297"/>
      <c r="AI13" s="298"/>
      <c r="AJ13" s="299"/>
      <c r="AK13" s="298"/>
      <c r="AL13" s="300"/>
      <c r="AM13" s="297"/>
      <c r="AN13" s="298"/>
      <c r="AO13" s="299"/>
      <c r="AP13" s="298"/>
      <c r="AQ13" s="300"/>
      <c r="AR13" s="297"/>
      <c r="AS13" s="298"/>
      <c r="AT13" s="299"/>
      <c r="AU13" s="298"/>
      <c r="AV13" s="300"/>
      <c r="AW13" s="297"/>
      <c r="AX13" s="298"/>
      <c r="AY13" s="299"/>
      <c r="AZ13" s="298"/>
      <c r="BA13" s="300"/>
      <c r="BB13" s="297"/>
      <c r="BC13" s="298"/>
      <c r="BD13" s="298"/>
      <c r="BE13" s="298"/>
      <c r="BF13" s="297"/>
      <c r="BG13" s="91" t="str">
        <f t="shared" si="0"/>
        <v/>
      </c>
    </row>
    <row r="14" spans="1:63" ht="13.5" customHeight="1" thickBot="1">
      <c r="A14" s="315"/>
      <c r="B14" s="316">
        <f t="shared" si="1"/>
        <v>0</v>
      </c>
      <c r="C14" s="316">
        <f t="shared" si="2"/>
        <v>0</v>
      </c>
      <c r="D14" s="316">
        <f t="shared" si="3"/>
        <v>0</v>
      </c>
      <c r="E14" s="316">
        <f t="shared" si="4"/>
        <v>0</v>
      </c>
      <c r="F14" s="316"/>
      <c r="G14" s="208" t="str">
        <f>IF(ISTEXT('Student List'!$C$18),('Student List'!$C$18),"")</f>
        <v/>
      </c>
      <c r="H14" s="307"/>
      <c r="I14" s="294"/>
      <c r="J14" s="295"/>
      <c r="K14" s="294"/>
      <c r="L14" s="296"/>
      <c r="M14" s="293"/>
      <c r="N14" s="294"/>
      <c r="O14" s="295"/>
      <c r="P14" s="294"/>
      <c r="Q14" s="296"/>
      <c r="R14" s="293"/>
      <c r="S14" s="294"/>
      <c r="T14" s="295"/>
      <c r="U14" s="294"/>
      <c r="V14" s="296"/>
      <c r="W14" s="293"/>
      <c r="X14" s="294"/>
      <c r="Y14" s="295"/>
      <c r="Z14" s="294"/>
      <c r="AA14" s="308"/>
      <c r="AB14" s="318"/>
      <c r="AC14" s="307"/>
      <c r="AD14" s="294"/>
      <c r="AE14" s="293"/>
      <c r="AF14" s="294"/>
      <c r="AG14" s="296"/>
      <c r="AH14" s="293"/>
      <c r="AI14" s="294"/>
      <c r="AJ14" s="295"/>
      <c r="AK14" s="294"/>
      <c r="AL14" s="296"/>
      <c r="AM14" s="293"/>
      <c r="AN14" s="294"/>
      <c r="AO14" s="295"/>
      <c r="AP14" s="294"/>
      <c r="AQ14" s="296"/>
      <c r="AR14" s="293"/>
      <c r="AS14" s="294"/>
      <c r="AT14" s="295"/>
      <c r="AU14" s="294"/>
      <c r="AV14" s="296"/>
      <c r="AW14" s="293"/>
      <c r="AX14" s="294"/>
      <c r="AY14" s="295"/>
      <c r="AZ14" s="294"/>
      <c r="BA14" s="296"/>
      <c r="BB14" s="293"/>
      <c r="BC14" s="294"/>
      <c r="BD14" s="294"/>
      <c r="BE14" s="294"/>
      <c r="BF14" s="293"/>
      <c r="BG14" s="216" t="str">
        <f t="shared" si="0"/>
        <v/>
      </c>
    </row>
    <row r="15" spans="1:63" ht="13.5" customHeight="1" thickBot="1">
      <c r="A15" s="315"/>
      <c r="B15" s="316">
        <f t="shared" si="1"/>
        <v>0</v>
      </c>
      <c r="C15" s="316">
        <f t="shared" si="2"/>
        <v>0</v>
      </c>
      <c r="D15" s="316">
        <f t="shared" si="3"/>
        <v>0</v>
      </c>
      <c r="E15" s="316">
        <f t="shared" si="4"/>
        <v>0</v>
      </c>
      <c r="F15" s="316"/>
      <c r="G15" s="173" t="str">
        <f>IF(ISTEXT('Student List'!$C$19),('Student List'!$C$19),"")</f>
        <v/>
      </c>
      <c r="H15" s="309"/>
      <c r="I15" s="298"/>
      <c r="J15" s="299"/>
      <c r="K15" s="298"/>
      <c r="L15" s="300"/>
      <c r="M15" s="297"/>
      <c r="N15" s="298"/>
      <c r="O15" s="299"/>
      <c r="P15" s="298"/>
      <c r="Q15" s="300"/>
      <c r="R15" s="297"/>
      <c r="S15" s="298"/>
      <c r="T15" s="299"/>
      <c r="U15" s="298"/>
      <c r="V15" s="300"/>
      <c r="W15" s="297"/>
      <c r="X15" s="298"/>
      <c r="Y15" s="299"/>
      <c r="Z15" s="298"/>
      <c r="AA15" s="310"/>
      <c r="AB15" s="317"/>
      <c r="AC15" s="309"/>
      <c r="AD15" s="298"/>
      <c r="AE15" s="297"/>
      <c r="AF15" s="298"/>
      <c r="AG15" s="300"/>
      <c r="AH15" s="297"/>
      <c r="AI15" s="298"/>
      <c r="AJ15" s="299"/>
      <c r="AK15" s="298"/>
      <c r="AL15" s="300"/>
      <c r="AM15" s="297"/>
      <c r="AN15" s="298"/>
      <c r="AO15" s="299"/>
      <c r="AP15" s="298"/>
      <c r="AQ15" s="300"/>
      <c r="AR15" s="297"/>
      <c r="AS15" s="298"/>
      <c r="AT15" s="299"/>
      <c r="AU15" s="298"/>
      <c r="AV15" s="300"/>
      <c r="AW15" s="297"/>
      <c r="AX15" s="298"/>
      <c r="AY15" s="299"/>
      <c r="AZ15" s="298"/>
      <c r="BA15" s="300"/>
      <c r="BB15" s="297"/>
      <c r="BC15" s="298"/>
      <c r="BD15" s="298"/>
      <c r="BE15" s="298"/>
      <c r="BF15" s="297"/>
      <c r="BG15" s="91" t="str">
        <f t="shared" si="0"/>
        <v/>
      </c>
    </row>
    <row r="16" spans="1:63" ht="13.5" customHeight="1" thickBot="1">
      <c r="A16" s="315"/>
      <c r="B16" s="316">
        <f t="shared" si="1"/>
        <v>0</v>
      </c>
      <c r="C16" s="316">
        <f t="shared" si="2"/>
        <v>0</v>
      </c>
      <c r="D16" s="316">
        <f t="shared" si="3"/>
        <v>0</v>
      </c>
      <c r="E16" s="316">
        <f t="shared" si="4"/>
        <v>0</v>
      </c>
      <c r="F16" s="316"/>
      <c r="G16" s="208" t="str">
        <f>IF(ISTEXT('Student List'!$C$20),('Student List'!$C$20),"")</f>
        <v/>
      </c>
      <c r="H16" s="307"/>
      <c r="I16" s="294"/>
      <c r="J16" s="295"/>
      <c r="K16" s="294"/>
      <c r="L16" s="296"/>
      <c r="M16" s="293"/>
      <c r="N16" s="294"/>
      <c r="O16" s="295"/>
      <c r="P16" s="294"/>
      <c r="Q16" s="296"/>
      <c r="R16" s="293"/>
      <c r="S16" s="294"/>
      <c r="T16" s="295"/>
      <c r="U16" s="294"/>
      <c r="V16" s="296"/>
      <c r="W16" s="293"/>
      <c r="X16" s="294"/>
      <c r="Y16" s="295"/>
      <c r="Z16" s="294"/>
      <c r="AA16" s="308"/>
      <c r="AB16" s="318"/>
      <c r="AC16" s="307"/>
      <c r="AD16" s="294"/>
      <c r="AE16" s="293"/>
      <c r="AF16" s="294"/>
      <c r="AG16" s="296"/>
      <c r="AH16" s="293"/>
      <c r="AI16" s="294"/>
      <c r="AJ16" s="295"/>
      <c r="AK16" s="294"/>
      <c r="AL16" s="296"/>
      <c r="AM16" s="293"/>
      <c r="AN16" s="294"/>
      <c r="AO16" s="295"/>
      <c r="AP16" s="294"/>
      <c r="AQ16" s="296"/>
      <c r="AR16" s="293"/>
      <c r="AS16" s="294"/>
      <c r="AT16" s="295"/>
      <c r="AU16" s="294"/>
      <c r="AV16" s="296"/>
      <c r="AW16" s="293"/>
      <c r="AX16" s="294"/>
      <c r="AY16" s="295"/>
      <c r="AZ16" s="294"/>
      <c r="BA16" s="296"/>
      <c r="BB16" s="293"/>
      <c r="BC16" s="294"/>
      <c r="BD16" s="294"/>
      <c r="BE16" s="294"/>
      <c r="BF16" s="293"/>
      <c r="BG16" s="216" t="str">
        <f t="shared" si="0"/>
        <v/>
      </c>
    </row>
    <row r="17" spans="1:103" ht="13.5" customHeight="1" thickBot="1">
      <c r="A17" s="315"/>
      <c r="B17" s="316">
        <f t="shared" si="1"/>
        <v>0</v>
      </c>
      <c r="C17" s="316">
        <f t="shared" si="2"/>
        <v>0</v>
      </c>
      <c r="D17" s="316">
        <f t="shared" si="3"/>
        <v>0</v>
      </c>
      <c r="E17" s="316">
        <f t="shared" si="4"/>
        <v>0</v>
      </c>
      <c r="F17" s="316"/>
      <c r="G17" s="173" t="str">
        <f>IF(ISTEXT('Student List'!$C$21),('Student List'!$C$21),"")</f>
        <v/>
      </c>
      <c r="H17" s="309"/>
      <c r="I17" s="298"/>
      <c r="J17" s="299"/>
      <c r="K17" s="298"/>
      <c r="L17" s="300"/>
      <c r="M17" s="297"/>
      <c r="N17" s="298"/>
      <c r="O17" s="298"/>
      <c r="P17" s="311"/>
      <c r="Q17" s="312"/>
      <c r="R17" s="297"/>
      <c r="S17" s="298"/>
      <c r="T17" s="299"/>
      <c r="U17" s="298"/>
      <c r="V17" s="300"/>
      <c r="W17" s="297"/>
      <c r="X17" s="298"/>
      <c r="Y17" s="299"/>
      <c r="Z17" s="298"/>
      <c r="AA17" s="310"/>
      <c r="AB17" s="317"/>
      <c r="AC17" s="309"/>
      <c r="AD17" s="298"/>
      <c r="AE17" s="297"/>
      <c r="AF17" s="298"/>
      <c r="AG17" s="300"/>
      <c r="AH17" s="297"/>
      <c r="AI17" s="298"/>
      <c r="AJ17" s="299"/>
      <c r="AK17" s="298"/>
      <c r="AL17" s="300"/>
      <c r="AM17" s="297"/>
      <c r="AN17" s="298"/>
      <c r="AO17" s="299"/>
      <c r="AP17" s="298"/>
      <c r="AQ17" s="300"/>
      <c r="AR17" s="297"/>
      <c r="AS17" s="298"/>
      <c r="AT17" s="299"/>
      <c r="AU17" s="298"/>
      <c r="AV17" s="300"/>
      <c r="AW17" s="297"/>
      <c r="AX17" s="298"/>
      <c r="AY17" s="299"/>
      <c r="AZ17" s="298"/>
      <c r="BA17" s="300"/>
      <c r="BB17" s="297"/>
      <c r="BC17" s="298"/>
      <c r="BD17" s="298"/>
      <c r="BE17" s="298"/>
      <c r="BF17" s="297"/>
      <c r="BG17" s="91" t="str">
        <f t="shared" si="0"/>
        <v/>
      </c>
    </row>
    <row r="18" spans="1:103" ht="13.5" customHeight="1" thickBot="1">
      <c r="A18" s="315"/>
      <c r="B18" s="316">
        <f t="shared" si="1"/>
        <v>0</v>
      </c>
      <c r="C18" s="316">
        <f t="shared" si="2"/>
        <v>0</v>
      </c>
      <c r="D18" s="316">
        <f t="shared" si="3"/>
        <v>0</v>
      </c>
      <c r="E18" s="316">
        <f t="shared" si="4"/>
        <v>0</v>
      </c>
      <c r="F18" s="316"/>
      <c r="G18" s="208" t="str">
        <f>IF(ISTEXT('Student List'!$C$22),('Student List'!$C$22),"")</f>
        <v/>
      </c>
      <c r="H18" s="307"/>
      <c r="I18" s="294"/>
      <c r="J18" s="295"/>
      <c r="K18" s="294"/>
      <c r="L18" s="296"/>
      <c r="M18" s="293"/>
      <c r="N18" s="294"/>
      <c r="O18" s="295"/>
      <c r="P18" s="294"/>
      <c r="Q18" s="296"/>
      <c r="R18" s="293"/>
      <c r="S18" s="294"/>
      <c r="T18" s="295"/>
      <c r="U18" s="294"/>
      <c r="V18" s="296"/>
      <c r="W18" s="293"/>
      <c r="X18" s="294"/>
      <c r="Y18" s="295"/>
      <c r="Z18" s="294"/>
      <c r="AA18" s="308"/>
      <c r="AB18" s="318"/>
      <c r="AC18" s="307"/>
      <c r="AD18" s="294"/>
      <c r="AE18" s="293"/>
      <c r="AF18" s="294"/>
      <c r="AG18" s="296"/>
      <c r="AH18" s="293"/>
      <c r="AI18" s="294"/>
      <c r="AJ18" s="295"/>
      <c r="AK18" s="294"/>
      <c r="AL18" s="296"/>
      <c r="AM18" s="293"/>
      <c r="AN18" s="294"/>
      <c r="AO18" s="295"/>
      <c r="AP18" s="294"/>
      <c r="AQ18" s="296"/>
      <c r="AR18" s="293"/>
      <c r="AS18" s="294"/>
      <c r="AT18" s="295"/>
      <c r="AU18" s="294"/>
      <c r="AV18" s="296"/>
      <c r="AW18" s="293"/>
      <c r="AX18" s="294"/>
      <c r="AY18" s="295"/>
      <c r="AZ18" s="294"/>
      <c r="BA18" s="296"/>
      <c r="BB18" s="293"/>
      <c r="BC18" s="294"/>
      <c r="BD18" s="294"/>
      <c r="BE18" s="294"/>
      <c r="BF18" s="293"/>
      <c r="BG18" s="216" t="str">
        <f t="shared" si="0"/>
        <v/>
      </c>
    </row>
    <row r="19" spans="1:103" ht="13.5" customHeight="1" thickBot="1">
      <c r="A19" s="315"/>
      <c r="B19" s="316">
        <f t="shared" si="1"/>
        <v>0</v>
      </c>
      <c r="C19" s="316">
        <f t="shared" si="2"/>
        <v>0</v>
      </c>
      <c r="D19" s="316">
        <f t="shared" si="3"/>
        <v>0</v>
      </c>
      <c r="E19" s="316">
        <f t="shared" si="4"/>
        <v>0</v>
      </c>
      <c r="F19" s="316"/>
      <c r="G19" s="173" t="str">
        <f>IF(ISTEXT('Student List'!$C$23),('Student List'!$C$23),"")</f>
        <v/>
      </c>
      <c r="H19" s="309"/>
      <c r="I19" s="298"/>
      <c r="J19" s="299"/>
      <c r="K19" s="298"/>
      <c r="L19" s="300"/>
      <c r="M19" s="297"/>
      <c r="N19" s="298"/>
      <c r="O19" s="299"/>
      <c r="P19" s="298"/>
      <c r="Q19" s="300"/>
      <c r="R19" s="297"/>
      <c r="S19" s="298"/>
      <c r="T19" s="299"/>
      <c r="U19" s="298"/>
      <c r="V19" s="300"/>
      <c r="W19" s="297"/>
      <c r="X19" s="298"/>
      <c r="Y19" s="299"/>
      <c r="Z19" s="298"/>
      <c r="AA19" s="310"/>
      <c r="AB19" s="317"/>
      <c r="AC19" s="309"/>
      <c r="AD19" s="298"/>
      <c r="AE19" s="297"/>
      <c r="AF19" s="298"/>
      <c r="AG19" s="300"/>
      <c r="AH19" s="297"/>
      <c r="AI19" s="298"/>
      <c r="AJ19" s="299"/>
      <c r="AK19" s="298"/>
      <c r="AL19" s="300"/>
      <c r="AM19" s="297"/>
      <c r="AN19" s="298"/>
      <c r="AO19" s="299"/>
      <c r="AP19" s="298"/>
      <c r="AQ19" s="300"/>
      <c r="AR19" s="297"/>
      <c r="AS19" s="298"/>
      <c r="AT19" s="299"/>
      <c r="AU19" s="298"/>
      <c r="AV19" s="300"/>
      <c r="AW19" s="297"/>
      <c r="AX19" s="298"/>
      <c r="AY19" s="299"/>
      <c r="AZ19" s="298"/>
      <c r="BA19" s="300"/>
      <c r="BB19" s="297"/>
      <c r="BC19" s="298"/>
      <c r="BD19" s="298"/>
      <c r="BE19" s="298"/>
      <c r="BF19" s="297"/>
      <c r="BG19" s="91" t="str">
        <f t="shared" si="0"/>
        <v/>
      </c>
    </row>
    <row r="20" spans="1:103" ht="13.5" customHeight="1" thickBot="1">
      <c r="A20" s="315"/>
      <c r="B20" s="316">
        <f t="shared" si="1"/>
        <v>0</v>
      </c>
      <c r="C20" s="316">
        <f t="shared" si="2"/>
        <v>0</v>
      </c>
      <c r="D20" s="316">
        <f t="shared" si="3"/>
        <v>0</v>
      </c>
      <c r="E20" s="316">
        <f t="shared" si="4"/>
        <v>0</v>
      </c>
      <c r="F20" s="316"/>
      <c r="G20" s="208" t="str">
        <f>IF(ISTEXT('Student List'!$C$24),('Student List'!$C$24),"")</f>
        <v/>
      </c>
      <c r="H20" s="307"/>
      <c r="I20" s="294"/>
      <c r="J20" s="295"/>
      <c r="K20" s="294"/>
      <c r="L20" s="296"/>
      <c r="M20" s="293"/>
      <c r="N20" s="294"/>
      <c r="O20" s="295"/>
      <c r="P20" s="294"/>
      <c r="Q20" s="296"/>
      <c r="R20" s="293"/>
      <c r="S20" s="294"/>
      <c r="T20" s="295"/>
      <c r="U20" s="294"/>
      <c r="V20" s="296"/>
      <c r="W20" s="293"/>
      <c r="X20" s="294"/>
      <c r="Y20" s="295"/>
      <c r="Z20" s="294"/>
      <c r="AA20" s="308"/>
      <c r="AB20" s="318"/>
      <c r="AC20" s="307"/>
      <c r="AD20" s="294"/>
      <c r="AE20" s="293"/>
      <c r="AF20" s="294"/>
      <c r="AG20" s="296"/>
      <c r="AH20" s="293"/>
      <c r="AI20" s="294"/>
      <c r="AJ20" s="295"/>
      <c r="AK20" s="294"/>
      <c r="AL20" s="296"/>
      <c r="AM20" s="293"/>
      <c r="AN20" s="294"/>
      <c r="AO20" s="295"/>
      <c r="AP20" s="294"/>
      <c r="AQ20" s="296"/>
      <c r="AR20" s="293"/>
      <c r="AS20" s="294"/>
      <c r="AT20" s="295"/>
      <c r="AU20" s="294"/>
      <c r="AV20" s="296"/>
      <c r="AW20" s="293"/>
      <c r="AX20" s="294"/>
      <c r="AY20" s="295"/>
      <c r="AZ20" s="294"/>
      <c r="BA20" s="296"/>
      <c r="BB20" s="293"/>
      <c r="BC20" s="294"/>
      <c r="BD20" s="294"/>
      <c r="BE20" s="294"/>
      <c r="BF20" s="293"/>
      <c r="BG20" s="216" t="str">
        <f t="shared" si="0"/>
        <v/>
      </c>
    </row>
    <row r="21" spans="1:103" ht="13.5" customHeight="1" thickBot="1">
      <c r="A21" s="315"/>
      <c r="B21" s="316">
        <f t="shared" si="1"/>
        <v>0</v>
      </c>
      <c r="C21" s="316">
        <f t="shared" si="2"/>
        <v>0</v>
      </c>
      <c r="D21" s="316">
        <f t="shared" si="3"/>
        <v>0</v>
      </c>
      <c r="E21" s="316">
        <f t="shared" si="4"/>
        <v>0</v>
      </c>
      <c r="F21" s="316"/>
      <c r="G21" s="173" t="str">
        <f>IF(ISTEXT('Student List'!$C$25),('Student List'!$C$25),"")</f>
        <v/>
      </c>
      <c r="H21" s="309"/>
      <c r="I21" s="298"/>
      <c r="J21" s="299"/>
      <c r="K21" s="298"/>
      <c r="L21" s="300"/>
      <c r="M21" s="297"/>
      <c r="N21" s="298"/>
      <c r="O21" s="299"/>
      <c r="P21" s="298"/>
      <c r="Q21" s="300"/>
      <c r="R21" s="297"/>
      <c r="S21" s="298"/>
      <c r="T21" s="299"/>
      <c r="U21" s="298"/>
      <c r="V21" s="300"/>
      <c r="W21" s="297"/>
      <c r="X21" s="298"/>
      <c r="Y21" s="299"/>
      <c r="Z21" s="298"/>
      <c r="AA21" s="310"/>
      <c r="AB21" s="317"/>
      <c r="AC21" s="309"/>
      <c r="AD21" s="298"/>
      <c r="AE21" s="297"/>
      <c r="AF21" s="298"/>
      <c r="AG21" s="300"/>
      <c r="AH21" s="297"/>
      <c r="AI21" s="298"/>
      <c r="AJ21" s="299"/>
      <c r="AK21" s="298"/>
      <c r="AL21" s="300"/>
      <c r="AM21" s="297"/>
      <c r="AN21" s="298"/>
      <c r="AO21" s="299"/>
      <c r="AP21" s="298"/>
      <c r="AQ21" s="300"/>
      <c r="AR21" s="297"/>
      <c r="AS21" s="298"/>
      <c r="AT21" s="299"/>
      <c r="AU21" s="298"/>
      <c r="AV21" s="300"/>
      <c r="AW21" s="297"/>
      <c r="AX21" s="298"/>
      <c r="AY21" s="299"/>
      <c r="AZ21" s="298"/>
      <c r="BA21" s="300"/>
      <c r="BB21" s="297"/>
      <c r="BC21" s="298"/>
      <c r="BD21" s="298"/>
      <c r="BE21" s="298"/>
      <c r="BF21" s="297"/>
      <c r="BG21" s="91" t="str">
        <f t="shared" si="0"/>
        <v/>
      </c>
    </row>
    <row r="22" spans="1:103" ht="13.5" customHeight="1" thickBot="1">
      <c r="A22" s="315"/>
      <c r="B22" s="316">
        <f t="shared" si="1"/>
        <v>0</v>
      </c>
      <c r="C22" s="316">
        <f t="shared" si="2"/>
        <v>0</v>
      </c>
      <c r="D22" s="316">
        <f t="shared" si="3"/>
        <v>0</v>
      </c>
      <c r="E22" s="316">
        <f t="shared" si="4"/>
        <v>0</v>
      </c>
      <c r="F22" s="316"/>
      <c r="G22" s="208" t="str">
        <f>IF(ISTEXT('Student List'!$C$26),('Student List'!$C$26),"")</f>
        <v/>
      </c>
      <c r="H22" s="307"/>
      <c r="I22" s="294"/>
      <c r="J22" s="295"/>
      <c r="K22" s="294"/>
      <c r="L22" s="296"/>
      <c r="M22" s="293"/>
      <c r="N22" s="294"/>
      <c r="O22" s="295"/>
      <c r="P22" s="294"/>
      <c r="Q22" s="296"/>
      <c r="R22" s="293"/>
      <c r="S22" s="294"/>
      <c r="T22" s="295"/>
      <c r="U22" s="294"/>
      <c r="V22" s="296"/>
      <c r="W22" s="293"/>
      <c r="X22" s="294"/>
      <c r="Y22" s="295"/>
      <c r="Z22" s="294"/>
      <c r="AA22" s="308"/>
      <c r="AB22" s="318"/>
      <c r="AC22" s="307"/>
      <c r="AD22" s="294"/>
      <c r="AE22" s="293"/>
      <c r="AF22" s="294"/>
      <c r="AG22" s="296"/>
      <c r="AH22" s="293"/>
      <c r="AI22" s="294"/>
      <c r="AJ22" s="295"/>
      <c r="AK22" s="294"/>
      <c r="AL22" s="296"/>
      <c r="AM22" s="293"/>
      <c r="AN22" s="294"/>
      <c r="AO22" s="295"/>
      <c r="AP22" s="294"/>
      <c r="AQ22" s="296"/>
      <c r="AR22" s="293"/>
      <c r="AS22" s="294"/>
      <c r="AT22" s="295"/>
      <c r="AU22" s="294"/>
      <c r="AV22" s="296"/>
      <c r="AW22" s="293"/>
      <c r="AX22" s="294"/>
      <c r="AY22" s="295"/>
      <c r="AZ22" s="294"/>
      <c r="BA22" s="296"/>
      <c r="BB22" s="293"/>
      <c r="BC22" s="294"/>
      <c r="BD22" s="294"/>
      <c r="BE22" s="294"/>
      <c r="BF22" s="293"/>
      <c r="BG22" s="216" t="str">
        <f t="shared" si="0"/>
        <v/>
      </c>
    </row>
    <row r="23" spans="1:103" ht="13.5" customHeight="1" thickBot="1">
      <c r="A23" s="315"/>
      <c r="B23" s="316">
        <f t="shared" si="1"/>
        <v>0</v>
      </c>
      <c r="C23" s="316">
        <f t="shared" si="2"/>
        <v>0</v>
      </c>
      <c r="D23" s="316">
        <f t="shared" si="3"/>
        <v>0</v>
      </c>
      <c r="E23" s="316">
        <f t="shared" si="4"/>
        <v>0</v>
      </c>
      <c r="F23" s="316"/>
      <c r="G23" s="173" t="str">
        <f>IF(ISTEXT('Student List'!$C$27),('Student List'!$C$27),"")</f>
        <v/>
      </c>
      <c r="H23" s="309"/>
      <c r="I23" s="298"/>
      <c r="J23" s="299"/>
      <c r="K23" s="298"/>
      <c r="L23" s="300"/>
      <c r="M23" s="297"/>
      <c r="N23" s="298"/>
      <c r="O23" s="299"/>
      <c r="P23" s="298"/>
      <c r="Q23" s="300"/>
      <c r="R23" s="297"/>
      <c r="S23" s="298"/>
      <c r="T23" s="299"/>
      <c r="U23" s="298"/>
      <c r="V23" s="300"/>
      <c r="W23" s="297"/>
      <c r="X23" s="298"/>
      <c r="Y23" s="299"/>
      <c r="Z23" s="298"/>
      <c r="AA23" s="310"/>
      <c r="AB23" s="317"/>
      <c r="AC23" s="309"/>
      <c r="AD23" s="298"/>
      <c r="AE23" s="297"/>
      <c r="AF23" s="298"/>
      <c r="AG23" s="300"/>
      <c r="AH23" s="297"/>
      <c r="AI23" s="298"/>
      <c r="AJ23" s="299"/>
      <c r="AK23" s="298"/>
      <c r="AL23" s="300"/>
      <c r="AM23" s="297"/>
      <c r="AN23" s="298"/>
      <c r="AO23" s="299"/>
      <c r="AP23" s="298"/>
      <c r="AQ23" s="300"/>
      <c r="AR23" s="297"/>
      <c r="AS23" s="298"/>
      <c r="AT23" s="299"/>
      <c r="AU23" s="298"/>
      <c r="AV23" s="300"/>
      <c r="AW23" s="297"/>
      <c r="AX23" s="298"/>
      <c r="AY23" s="299"/>
      <c r="AZ23" s="298"/>
      <c r="BA23" s="300"/>
      <c r="BB23" s="297"/>
      <c r="BC23" s="298"/>
      <c r="BD23" s="298"/>
      <c r="BE23" s="298"/>
      <c r="BF23" s="297"/>
      <c r="BG23" s="91" t="str">
        <f t="shared" si="0"/>
        <v/>
      </c>
    </row>
    <row r="24" spans="1:103" ht="13.5" customHeight="1" thickBot="1">
      <c r="A24" s="315"/>
      <c r="B24" s="316">
        <f t="shared" si="1"/>
        <v>0</v>
      </c>
      <c r="C24" s="316">
        <f t="shared" si="2"/>
        <v>0</v>
      </c>
      <c r="D24" s="316">
        <f t="shared" si="3"/>
        <v>0</v>
      </c>
      <c r="E24" s="316">
        <f t="shared" si="4"/>
        <v>0</v>
      </c>
      <c r="F24" s="316"/>
      <c r="G24" s="208" t="str">
        <f>IF(ISTEXT('Student List'!$C$28),('Student List'!$C$28),"")</f>
        <v/>
      </c>
      <c r="H24" s="307"/>
      <c r="I24" s="294"/>
      <c r="J24" s="295"/>
      <c r="K24" s="294"/>
      <c r="L24" s="296"/>
      <c r="M24" s="293"/>
      <c r="N24" s="294"/>
      <c r="O24" s="295"/>
      <c r="P24" s="294"/>
      <c r="Q24" s="296"/>
      <c r="R24" s="293"/>
      <c r="S24" s="294"/>
      <c r="T24" s="295"/>
      <c r="U24" s="294"/>
      <c r="V24" s="296"/>
      <c r="W24" s="293"/>
      <c r="X24" s="294"/>
      <c r="Y24" s="295"/>
      <c r="Z24" s="294"/>
      <c r="AA24" s="308"/>
      <c r="AB24" s="318"/>
      <c r="AC24" s="307"/>
      <c r="AD24" s="294"/>
      <c r="AE24" s="293"/>
      <c r="AF24" s="294"/>
      <c r="AG24" s="296"/>
      <c r="AH24" s="293"/>
      <c r="AI24" s="294"/>
      <c r="AJ24" s="295"/>
      <c r="AK24" s="294"/>
      <c r="AL24" s="296"/>
      <c r="AM24" s="293"/>
      <c r="AN24" s="294"/>
      <c r="AO24" s="295"/>
      <c r="AP24" s="294"/>
      <c r="AQ24" s="296"/>
      <c r="AR24" s="293"/>
      <c r="AS24" s="294"/>
      <c r="AT24" s="295"/>
      <c r="AU24" s="294"/>
      <c r="AV24" s="296"/>
      <c r="AW24" s="293"/>
      <c r="AX24" s="294"/>
      <c r="AY24" s="295"/>
      <c r="AZ24" s="294"/>
      <c r="BA24" s="296"/>
      <c r="BB24" s="293"/>
      <c r="BC24" s="294"/>
      <c r="BD24" s="294"/>
      <c r="BE24" s="294"/>
      <c r="BF24" s="293"/>
      <c r="BG24" s="216" t="str">
        <f t="shared" si="0"/>
        <v/>
      </c>
    </row>
    <row r="25" spans="1:103" ht="13.5" customHeight="1" thickBot="1">
      <c r="A25" s="315"/>
      <c r="B25" s="316">
        <f t="shared" si="1"/>
        <v>0</v>
      </c>
      <c r="C25" s="316">
        <f t="shared" si="2"/>
        <v>0</v>
      </c>
      <c r="D25" s="316">
        <f t="shared" si="3"/>
        <v>0</v>
      </c>
      <c r="E25" s="316">
        <f t="shared" si="4"/>
        <v>0</v>
      </c>
      <c r="F25" s="316"/>
      <c r="G25" s="173" t="str">
        <f>IF(ISTEXT('Student List'!$C$29),('Student List'!$C$29),"")</f>
        <v/>
      </c>
      <c r="H25" s="309"/>
      <c r="I25" s="298"/>
      <c r="J25" s="299"/>
      <c r="K25" s="298"/>
      <c r="L25" s="300"/>
      <c r="M25" s="297"/>
      <c r="N25" s="298"/>
      <c r="O25" s="299"/>
      <c r="P25" s="298"/>
      <c r="Q25" s="300"/>
      <c r="R25" s="297"/>
      <c r="S25" s="298"/>
      <c r="T25" s="299"/>
      <c r="U25" s="298"/>
      <c r="V25" s="300"/>
      <c r="W25" s="297"/>
      <c r="X25" s="298"/>
      <c r="Y25" s="299"/>
      <c r="Z25" s="298"/>
      <c r="AA25" s="310"/>
      <c r="AB25" s="317"/>
      <c r="AC25" s="309"/>
      <c r="AD25" s="298"/>
      <c r="AE25" s="297"/>
      <c r="AF25" s="298"/>
      <c r="AG25" s="300"/>
      <c r="AH25" s="297"/>
      <c r="AI25" s="298"/>
      <c r="AJ25" s="299"/>
      <c r="AK25" s="298"/>
      <c r="AL25" s="300"/>
      <c r="AM25" s="297"/>
      <c r="AN25" s="298"/>
      <c r="AO25" s="299"/>
      <c r="AP25" s="298"/>
      <c r="AQ25" s="300"/>
      <c r="AR25" s="297"/>
      <c r="AS25" s="298"/>
      <c r="AT25" s="299"/>
      <c r="AU25" s="298"/>
      <c r="AV25" s="300"/>
      <c r="AW25" s="297"/>
      <c r="AX25" s="298"/>
      <c r="AY25" s="299"/>
      <c r="AZ25" s="298"/>
      <c r="BA25" s="300"/>
      <c r="BB25" s="297"/>
      <c r="BC25" s="298"/>
      <c r="BD25" s="298"/>
      <c r="BE25" s="298"/>
      <c r="BF25" s="297"/>
      <c r="BG25" s="91" t="str">
        <f t="shared" si="0"/>
        <v/>
      </c>
    </row>
    <row r="26" spans="1:103" ht="13.5" customHeight="1" thickBot="1">
      <c r="A26" s="315"/>
      <c r="B26" s="316">
        <f t="shared" si="1"/>
        <v>0</v>
      </c>
      <c r="C26" s="316">
        <f t="shared" si="2"/>
        <v>0</v>
      </c>
      <c r="D26" s="316">
        <f t="shared" si="3"/>
        <v>0</v>
      </c>
      <c r="E26" s="316">
        <f t="shared" si="4"/>
        <v>0</v>
      </c>
      <c r="F26" s="316"/>
      <c r="G26" s="229" t="str">
        <f>IF(ISTEXT('Student List'!$C$30),('Student List'!$C$30),"")</f>
        <v/>
      </c>
      <c r="H26" s="313"/>
      <c r="I26" s="302"/>
      <c r="J26" s="303"/>
      <c r="K26" s="302"/>
      <c r="L26" s="304"/>
      <c r="M26" s="301"/>
      <c r="N26" s="302"/>
      <c r="O26" s="303"/>
      <c r="P26" s="302"/>
      <c r="Q26" s="304"/>
      <c r="R26" s="301"/>
      <c r="S26" s="302"/>
      <c r="T26" s="303"/>
      <c r="U26" s="302"/>
      <c r="V26" s="304"/>
      <c r="W26" s="301"/>
      <c r="X26" s="302"/>
      <c r="Y26" s="303"/>
      <c r="Z26" s="302"/>
      <c r="AA26" s="314"/>
      <c r="AB26" s="318"/>
      <c r="AC26" s="313"/>
      <c r="AD26" s="302"/>
      <c r="AE26" s="301"/>
      <c r="AF26" s="302"/>
      <c r="AG26" s="304"/>
      <c r="AH26" s="301"/>
      <c r="AI26" s="302"/>
      <c r="AJ26" s="303"/>
      <c r="AK26" s="302"/>
      <c r="AL26" s="304"/>
      <c r="AM26" s="301"/>
      <c r="AN26" s="302"/>
      <c r="AO26" s="303"/>
      <c r="AP26" s="302"/>
      <c r="AQ26" s="304"/>
      <c r="AR26" s="301"/>
      <c r="AS26" s="302"/>
      <c r="AT26" s="303"/>
      <c r="AU26" s="302"/>
      <c r="AV26" s="304"/>
      <c r="AW26" s="301"/>
      <c r="AX26" s="302"/>
      <c r="AY26" s="303"/>
      <c r="AZ26" s="302"/>
      <c r="BA26" s="304"/>
      <c r="BB26" s="301"/>
      <c r="BC26" s="302"/>
      <c r="BD26" s="302"/>
      <c r="BE26" s="302"/>
      <c r="BF26" s="301"/>
      <c r="BG26" s="236" t="str">
        <f t="shared" si="0"/>
        <v/>
      </c>
    </row>
    <row r="27" spans="1:103" ht="13.5" customHeight="1" thickBot="1">
      <c r="N27" s="51"/>
      <c r="O27" s="51"/>
      <c r="R27" s="51"/>
      <c r="S27" s="51"/>
      <c r="T27" s="51"/>
      <c r="W27" s="51"/>
      <c r="X27" s="51"/>
      <c r="Y27" s="51"/>
      <c r="AE27" s="51"/>
      <c r="AH27" s="51"/>
      <c r="AI27" s="51"/>
      <c r="AJ27" s="51"/>
      <c r="AM27" s="51"/>
      <c r="AN27" s="51"/>
      <c r="AO27" s="51"/>
      <c r="AR27" s="51"/>
      <c r="AS27" s="51"/>
      <c r="AT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</row>
    <row r="28" spans="1:103" ht="28.5" customHeight="1" thickTop="1" thickBot="1">
      <c r="B28" s="364" t="str">
        <f>IF(ISTEXT('Student List'!I9),'Student List'!I9,"")</f>
        <v>Reading</v>
      </c>
      <c r="C28" s="365"/>
      <c r="D28" s="365"/>
      <c r="E28" s="366"/>
      <c r="F28" s="367" t="str">
        <f>('Student List'!C6)</f>
        <v>School Name Here</v>
      </c>
      <c r="G28" s="368"/>
      <c r="H28" s="368"/>
      <c r="I28" s="368"/>
      <c r="J28" s="369"/>
      <c r="K28" s="17" t="s">
        <v>5</v>
      </c>
      <c r="L28" s="18"/>
      <c r="M28" s="19"/>
      <c r="N28" s="19"/>
      <c r="O28" s="19"/>
      <c r="P28" s="20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2"/>
      <c r="AC28" s="24" t="str">
        <f>B28</f>
        <v>Reading</v>
      </c>
      <c r="AD28" s="25"/>
      <c r="AE28" s="25"/>
      <c r="AF28" s="26"/>
      <c r="AG28" s="25"/>
      <c r="AH28" s="27"/>
      <c r="AI28" s="27"/>
      <c r="AJ28" s="27"/>
      <c r="AK28" s="27"/>
      <c r="AL28" s="28"/>
      <c r="AM28" s="17" t="str">
        <f>K28</f>
        <v>1ST NINE WEEKS</v>
      </c>
      <c r="AN28" s="19"/>
      <c r="AO28" s="19"/>
      <c r="AP28" s="19"/>
      <c r="AQ28" s="19"/>
      <c r="AR28" s="20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9"/>
      <c r="BI28" s="30" t="str">
        <f>B28</f>
        <v>Reading</v>
      </c>
      <c r="BJ28" s="31"/>
      <c r="BK28" s="32"/>
      <c r="BL28" s="33" t="str">
        <f>K28</f>
        <v>1ST NINE WEEKS</v>
      </c>
      <c r="BM28" s="34"/>
      <c r="BN28" s="34"/>
      <c r="BO28" s="34"/>
      <c r="BP28" s="34"/>
      <c r="BQ28" s="35"/>
      <c r="BR28" s="35"/>
      <c r="BS28" s="36"/>
      <c r="BU28" s="30" t="str">
        <f>B28</f>
        <v>Reading</v>
      </c>
      <c r="BV28" s="31"/>
      <c r="BW28" s="32"/>
      <c r="BX28" s="33" t="str">
        <f>K28</f>
        <v>1ST NINE WEEKS</v>
      </c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5"/>
      <c r="CY28" s="36"/>
    </row>
    <row r="29" spans="1:103" ht="13.5" customHeight="1" thickTop="1" thickBot="1">
      <c r="B29" s="37"/>
      <c r="C29" s="37"/>
      <c r="D29" s="38"/>
      <c r="E29" s="38"/>
      <c r="F29" s="38"/>
      <c r="G29" s="38"/>
      <c r="H29" s="39" t="s">
        <v>7</v>
      </c>
      <c r="I29" s="40"/>
      <c r="J29" s="40"/>
      <c r="K29" s="40"/>
      <c r="L29" s="41"/>
      <c r="M29" s="40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3"/>
      <c r="AC29" s="39" t="s">
        <v>7</v>
      </c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4"/>
      <c r="BI29" s="45"/>
      <c r="BJ29" s="46" t="s">
        <v>8</v>
      </c>
      <c r="BK29" s="40"/>
      <c r="BL29" s="40"/>
      <c r="BM29" s="40"/>
      <c r="BN29" s="40"/>
      <c r="BO29" s="40"/>
      <c r="BP29" s="40"/>
      <c r="BQ29" s="40"/>
      <c r="BR29" s="40"/>
      <c r="BS29" s="47"/>
      <c r="BU29" s="45"/>
      <c r="BV29" s="155" t="s">
        <v>59</v>
      </c>
      <c r="BW29" s="156"/>
      <c r="BX29" s="156"/>
      <c r="BY29" s="156"/>
      <c r="BZ29" s="156"/>
      <c r="CA29" s="156"/>
      <c r="CB29" s="156"/>
      <c r="CC29" s="156"/>
      <c r="CD29" s="156"/>
      <c r="CE29" s="156"/>
      <c r="CF29" s="156"/>
      <c r="CG29" s="156"/>
      <c r="CH29" s="156"/>
      <c r="CI29" s="156"/>
      <c r="CJ29" s="156"/>
      <c r="CK29" s="156"/>
      <c r="CL29" s="156"/>
      <c r="CM29" s="156"/>
      <c r="CN29" s="156"/>
      <c r="CO29" s="156"/>
      <c r="CP29" s="156"/>
      <c r="CQ29" s="156"/>
      <c r="CR29" s="156"/>
      <c r="CS29" s="156"/>
      <c r="CT29" s="156"/>
      <c r="CU29" s="156"/>
      <c r="CV29" s="156"/>
      <c r="CW29" s="156"/>
      <c r="CX29" s="156"/>
      <c r="CY29" s="157"/>
    </row>
    <row r="30" spans="1:103" ht="13.5" customHeight="1">
      <c r="B30" s="153" t="s">
        <v>58</v>
      </c>
      <c r="C30" s="149" t="s">
        <v>9</v>
      </c>
      <c r="D30" s="48" t="s">
        <v>10</v>
      </c>
      <c r="E30" s="49" t="s">
        <v>60</v>
      </c>
      <c r="F30" s="50"/>
      <c r="G30" s="51"/>
      <c r="H30" s="362" t="s">
        <v>11</v>
      </c>
      <c r="I30" s="355"/>
      <c r="J30" s="355"/>
      <c r="K30" s="355"/>
      <c r="L30" s="360"/>
      <c r="M30" s="354" t="s">
        <v>12</v>
      </c>
      <c r="N30" s="355"/>
      <c r="O30" s="355"/>
      <c r="P30" s="355"/>
      <c r="Q30" s="360"/>
      <c r="R30" s="354" t="s">
        <v>13</v>
      </c>
      <c r="S30" s="355"/>
      <c r="T30" s="355"/>
      <c r="U30" s="355"/>
      <c r="V30" s="360"/>
      <c r="W30" s="354" t="s">
        <v>14</v>
      </c>
      <c r="X30" s="355"/>
      <c r="Y30" s="355"/>
      <c r="Z30" s="355"/>
      <c r="AA30" s="356"/>
      <c r="AC30" s="362" t="s">
        <v>15</v>
      </c>
      <c r="AD30" s="355"/>
      <c r="AE30" s="355"/>
      <c r="AF30" s="355"/>
      <c r="AG30" s="360"/>
      <c r="AH30" s="354" t="s">
        <v>16</v>
      </c>
      <c r="AI30" s="355"/>
      <c r="AJ30" s="355"/>
      <c r="AK30" s="355"/>
      <c r="AL30" s="360"/>
      <c r="AM30" s="354" t="s">
        <v>17</v>
      </c>
      <c r="AN30" s="355"/>
      <c r="AO30" s="355"/>
      <c r="AP30" s="355"/>
      <c r="AQ30" s="360"/>
      <c r="AR30" s="354" t="s">
        <v>18</v>
      </c>
      <c r="AS30" s="355"/>
      <c r="AT30" s="355"/>
      <c r="AU30" s="355"/>
      <c r="AV30" s="360"/>
      <c r="AW30" s="354" t="s">
        <v>19</v>
      </c>
      <c r="AX30" s="355"/>
      <c r="AY30" s="355"/>
      <c r="AZ30" s="355"/>
      <c r="BA30" s="356"/>
      <c r="BB30" s="354" t="s">
        <v>120</v>
      </c>
      <c r="BC30" s="355"/>
      <c r="BD30" s="355"/>
      <c r="BE30" s="355"/>
      <c r="BF30" s="356"/>
      <c r="BG30" s="52"/>
      <c r="BI30" s="53"/>
      <c r="BJ30" s="54"/>
      <c r="BK30" s="54"/>
      <c r="BL30" s="54"/>
      <c r="BM30" s="54"/>
      <c r="BN30" s="54"/>
      <c r="BO30" s="54"/>
      <c r="BP30" s="54"/>
      <c r="BQ30" s="54"/>
      <c r="BR30" s="54"/>
      <c r="BS30" s="55"/>
      <c r="BU30" s="53"/>
      <c r="BV30" s="344" t="s">
        <v>11</v>
      </c>
      <c r="BW30" s="345"/>
      <c r="BX30" s="346"/>
      <c r="BY30" s="344" t="s">
        <v>12</v>
      </c>
      <c r="BZ30" s="345"/>
      <c r="CA30" s="346"/>
      <c r="CB30" s="344" t="s">
        <v>13</v>
      </c>
      <c r="CC30" s="345"/>
      <c r="CD30" s="346"/>
      <c r="CE30" s="344" t="s">
        <v>14</v>
      </c>
      <c r="CF30" s="345"/>
      <c r="CG30" s="346"/>
      <c r="CH30" s="344" t="s">
        <v>15</v>
      </c>
      <c r="CI30" s="345"/>
      <c r="CJ30" s="346"/>
      <c r="CK30" s="344" t="s">
        <v>16</v>
      </c>
      <c r="CL30" s="345"/>
      <c r="CM30" s="346"/>
      <c r="CN30" s="344" t="s">
        <v>17</v>
      </c>
      <c r="CO30" s="345"/>
      <c r="CP30" s="346"/>
      <c r="CQ30" s="344" t="s">
        <v>18</v>
      </c>
      <c r="CR30" s="345"/>
      <c r="CS30" s="346"/>
      <c r="CT30" s="344" t="s">
        <v>19</v>
      </c>
      <c r="CU30" s="345"/>
      <c r="CV30" s="346"/>
      <c r="CW30" s="350" t="s">
        <v>120</v>
      </c>
      <c r="CX30" s="345"/>
      <c r="CY30" s="351"/>
    </row>
    <row r="31" spans="1:103" ht="13.5" customHeight="1" thickBot="1">
      <c r="B31" s="182" t="s">
        <v>24</v>
      </c>
      <c r="C31" s="283" t="s">
        <v>24</v>
      </c>
      <c r="D31" s="183" t="s">
        <v>24</v>
      </c>
      <c r="E31" s="184" t="s">
        <v>24</v>
      </c>
      <c r="F31" s="61" t="s">
        <v>25</v>
      </c>
      <c r="G31" s="62" t="s">
        <v>26</v>
      </c>
      <c r="H31" s="363"/>
      <c r="I31" s="358"/>
      <c r="J31" s="358"/>
      <c r="K31" s="358"/>
      <c r="L31" s="361"/>
      <c r="M31" s="357"/>
      <c r="N31" s="358"/>
      <c r="O31" s="358"/>
      <c r="P31" s="358"/>
      <c r="Q31" s="361"/>
      <c r="R31" s="357"/>
      <c r="S31" s="358"/>
      <c r="T31" s="358"/>
      <c r="U31" s="358"/>
      <c r="V31" s="361"/>
      <c r="W31" s="357"/>
      <c r="X31" s="358"/>
      <c r="Y31" s="358"/>
      <c r="Z31" s="358"/>
      <c r="AA31" s="359"/>
      <c r="AC31" s="363"/>
      <c r="AD31" s="358"/>
      <c r="AE31" s="358"/>
      <c r="AF31" s="358"/>
      <c r="AG31" s="361"/>
      <c r="AH31" s="357"/>
      <c r="AI31" s="358"/>
      <c r="AJ31" s="358"/>
      <c r="AK31" s="358"/>
      <c r="AL31" s="361"/>
      <c r="AM31" s="357"/>
      <c r="AN31" s="358"/>
      <c r="AO31" s="358"/>
      <c r="AP31" s="358"/>
      <c r="AQ31" s="361"/>
      <c r="AR31" s="357"/>
      <c r="AS31" s="358"/>
      <c r="AT31" s="358"/>
      <c r="AU31" s="358"/>
      <c r="AV31" s="361"/>
      <c r="AW31" s="357"/>
      <c r="AX31" s="358"/>
      <c r="AY31" s="358"/>
      <c r="AZ31" s="358"/>
      <c r="BA31" s="359"/>
      <c r="BB31" s="357"/>
      <c r="BC31" s="358"/>
      <c r="BD31" s="358"/>
      <c r="BE31" s="358"/>
      <c r="BF31" s="359"/>
      <c r="BG31" s="63" t="s">
        <v>26</v>
      </c>
      <c r="BI31" s="64" t="s">
        <v>26</v>
      </c>
      <c r="BJ31" s="65">
        <v>1</v>
      </c>
      <c r="BK31" s="66">
        <v>2</v>
      </c>
      <c r="BL31" s="65">
        <v>3</v>
      </c>
      <c r="BM31" s="66">
        <v>4</v>
      </c>
      <c r="BN31" s="65">
        <v>5</v>
      </c>
      <c r="BO31" s="66">
        <v>6</v>
      </c>
      <c r="BP31" s="65">
        <v>7</v>
      </c>
      <c r="BQ31" s="66">
        <v>8</v>
      </c>
      <c r="BR31" s="66">
        <v>9</v>
      </c>
      <c r="BS31" s="67">
        <v>10</v>
      </c>
      <c r="BU31" s="64" t="s">
        <v>26</v>
      </c>
      <c r="BV31" s="347"/>
      <c r="BW31" s="348"/>
      <c r="BX31" s="349"/>
      <c r="BY31" s="347"/>
      <c r="BZ31" s="348"/>
      <c r="CA31" s="349"/>
      <c r="CB31" s="347"/>
      <c r="CC31" s="348"/>
      <c r="CD31" s="349"/>
      <c r="CE31" s="347"/>
      <c r="CF31" s="348"/>
      <c r="CG31" s="349"/>
      <c r="CH31" s="347"/>
      <c r="CI31" s="348"/>
      <c r="CJ31" s="349"/>
      <c r="CK31" s="347"/>
      <c r="CL31" s="348"/>
      <c r="CM31" s="349"/>
      <c r="CN31" s="347"/>
      <c r="CO31" s="348"/>
      <c r="CP31" s="349"/>
      <c r="CQ31" s="347"/>
      <c r="CR31" s="348"/>
      <c r="CS31" s="349"/>
      <c r="CT31" s="347"/>
      <c r="CU31" s="348"/>
      <c r="CV31" s="349"/>
      <c r="CW31" s="352"/>
      <c r="CX31" s="348"/>
      <c r="CY31" s="353"/>
    </row>
    <row r="32" spans="1:103" ht="13.5" customHeight="1">
      <c r="A32" s="83" t="str">
        <f t="shared" ref="A32:A53" si="5">IF(ISERROR(D32/2),"",D32)</f>
        <v/>
      </c>
      <c r="B32" s="185" t="str">
        <f t="shared" ref="B32:B53" si="6">IF(SUM(BV32:CY32),AVERAGE(BV32:CY32),"")</f>
        <v/>
      </c>
      <c r="C32" s="150" t="str">
        <f t="shared" ref="C32:C53" si="7">IF(SUM(H32:BF32),AVERAGE(H32:BF32),"")</f>
        <v/>
      </c>
      <c r="D32" s="186" t="str">
        <f t="shared" ref="D32:D53" si="8">IF(SUM(BJ32:BS32),AVERAGE(BJ32:BS32),"")</f>
        <v/>
      </c>
      <c r="E32" s="187" t="str">
        <f>IF(ISERROR(SUM((B32/2),(C32/2),(D32/2))),IF(ISERROR(SUM((B32/2),(C32/2))),IF(ISERROR(SUM((B32/2),(D32/2))),IF(ISERROR(SUM((C32/2),(D32/2))),IF(ISERROR(B32/2),IF(ISERROR(C32/2),A32,C32),B32),SUM((C32*'Student List'!$D$34),(D32*'Student List'!$E$34))/'Student List'!$D$40),SUM((B32*'Student List'!$C$34),(D32*'Student List'!$E$34))/'Student List'!$E$40),SUM((B32*'Student List'!$C$34),(C32*'Student List'!$D$34))/'Student List'!$C$40),SUM((B32*'Student List'!$C$34),(C32*'Student List'!$D$34),(D32*'Student List'!$E$34))/'Student List'!$C$35)</f>
        <v/>
      </c>
      <c r="F32" s="84" t="str">
        <f t="shared" ref="F32:F53" si="9">IF(ISERROR(IF(E32,HLOOKUP(E32,$B$354:$N$355,2),"")),"",(IF(E32,HLOOKUP(E32,$B$354:$N$355,2),"")))</f>
        <v/>
      </c>
      <c r="G32" s="172" t="str">
        <f>IF(ISTEXT('Student List'!$C$9),('Student List'!$C$9),"")</f>
        <v/>
      </c>
      <c r="H32" s="71"/>
      <c r="I32" s="72"/>
      <c r="J32" s="73"/>
      <c r="K32" s="72"/>
      <c r="L32" s="74"/>
      <c r="M32" s="75"/>
      <c r="N32" s="72"/>
      <c r="O32" s="73"/>
      <c r="P32" s="72"/>
      <c r="Q32" s="74"/>
      <c r="R32" s="75"/>
      <c r="S32" s="72"/>
      <c r="T32" s="73"/>
      <c r="U32" s="72"/>
      <c r="V32" s="74"/>
      <c r="W32" s="75"/>
      <c r="X32" s="72"/>
      <c r="Y32" s="73"/>
      <c r="Z32" s="72"/>
      <c r="AA32" s="76"/>
      <c r="AB32" s="99"/>
      <c r="AC32" s="71"/>
      <c r="AD32" s="72"/>
      <c r="AE32" s="75"/>
      <c r="AF32" s="72"/>
      <c r="AG32" s="74"/>
      <c r="AH32" s="75"/>
      <c r="AI32" s="72"/>
      <c r="AJ32" s="73"/>
      <c r="AK32" s="72"/>
      <c r="AL32" s="74"/>
      <c r="AM32" s="75"/>
      <c r="AN32" s="72"/>
      <c r="AO32" s="73"/>
      <c r="AP32" s="72"/>
      <c r="AQ32" s="77"/>
      <c r="AR32" s="75"/>
      <c r="AS32" s="72"/>
      <c r="AT32" s="73"/>
      <c r="AU32" s="72"/>
      <c r="AV32" s="74"/>
      <c r="AW32" s="75"/>
      <c r="AX32" s="72"/>
      <c r="AY32" s="73"/>
      <c r="AZ32" s="72"/>
      <c r="BA32" s="74"/>
      <c r="BB32" s="75"/>
      <c r="BC32" s="72"/>
      <c r="BD32" s="72"/>
      <c r="BE32" s="72"/>
      <c r="BF32" s="75"/>
      <c r="BG32" s="78" t="str">
        <f t="shared" ref="BG32:BG53" si="10">G32</f>
        <v/>
      </c>
      <c r="BI32" s="79" t="str">
        <f t="shared" ref="BI32:BI53" si="11">G32</f>
        <v/>
      </c>
      <c r="BJ32" s="109"/>
      <c r="BK32" s="110"/>
      <c r="BL32" s="110"/>
      <c r="BM32" s="110"/>
      <c r="BN32" s="110"/>
      <c r="BO32" s="110"/>
      <c r="BP32" s="110"/>
      <c r="BQ32" s="110"/>
      <c r="BR32" s="110"/>
      <c r="BS32" s="111"/>
      <c r="BU32" s="170" t="str">
        <f t="shared" ref="BU32:BU53" si="12">G32</f>
        <v/>
      </c>
      <c r="BV32" s="158"/>
      <c r="BW32" s="159"/>
      <c r="BX32" s="248"/>
      <c r="BY32" s="252"/>
      <c r="BZ32" s="253"/>
      <c r="CA32" s="254"/>
      <c r="CB32" s="252"/>
      <c r="CC32" s="253"/>
      <c r="CD32" s="254"/>
      <c r="CE32" s="252"/>
      <c r="CF32" s="253"/>
      <c r="CG32" s="254"/>
      <c r="CH32" s="252"/>
      <c r="CI32" s="253"/>
      <c r="CJ32" s="254"/>
      <c r="CK32" s="252"/>
      <c r="CL32" s="253"/>
      <c r="CM32" s="254"/>
      <c r="CN32" s="252"/>
      <c r="CO32" s="253"/>
      <c r="CP32" s="254"/>
      <c r="CQ32" s="252"/>
      <c r="CR32" s="253"/>
      <c r="CS32" s="254"/>
      <c r="CT32" s="252"/>
      <c r="CU32" s="253"/>
      <c r="CV32" s="254"/>
      <c r="CW32" s="247"/>
      <c r="CX32" s="159"/>
      <c r="CY32" s="160"/>
    </row>
    <row r="33" spans="1:103" ht="13.5" customHeight="1">
      <c r="A33" s="83" t="str">
        <f t="shared" si="5"/>
        <v/>
      </c>
      <c r="B33" s="168" t="str">
        <f t="shared" si="6"/>
        <v/>
      </c>
      <c r="C33" s="151" t="str">
        <f t="shared" si="7"/>
        <v/>
      </c>
      <c r="D33" s="82" t="str">
        <f t="shared" si="8"/>
        <v/>
      </c>
      <c r="E33" s="188" t="str">
        <f>IF(ISERROR(SUM((B33/2),(C33/2),(D33/2))),IF(ISERROR(SUM((B33/2),(C33/2))),IF(ISERROR(SUM((B33/2),(D33/2))),IF(ISERROR(SUM((C33/2),(D33/2))),IF(ISERROR(B33/2),IF(ISERROR(C33/2),A33,C33),B33),SUM((C33*'Student List'!$D$34),(D33*'Student List'!$E$34))/'Student List'!$D$40),SUM((B33*'Student List'!$C$34),(D33*'Student List'!$E$34))/'Student List'!$E$40),SUM((B33*'Student List'!$C$34),(C33*'Student List'!$D$34))/'Student List'!$C$40),SUM((B33*'Student List'!$C$34),(C33*'Student List'!$D$34),(D33*'Student List'!$E$34))/'Student List'!$C$35)</f>
        <v/>
      </c>
      <c r="F33" s="84" t="str">
        <f t="shared" si="9"/>
        <v/>
      </c>
      <c r="G33" s="208" t="str">
        <f>IF(ISTEXT('Student List'!$C$10),('Student List'!$C$10),"")</f>
        <v/>
      </c>
      <c r="H33" s="209"/>
      <c r="I33" s="210"/>
      <c r="J33" s="211"/>
      <c r="K33" s="210"/>
      <c r="L33" s="212"/>
      <c r="M33" s="213"/>
      <c r="N33" s="210"/>
      <c r="O33" s="211"/>
      <c r="P33" s="210"/>
      <c r="Q33" s="212"/>
      <c r="R33" s="213"/>
      <c r="S33" s="210"/>
      <c r="T33" s="211"/>
      <c r="U33" s="210"/>
      <c r="V33" s="212"/>
      <c r="W33" s="213"/>
      <c r="X33" s="210"/>
      <c r="Y33" s="211"/>
      <c r="Z33" s="210"/>
      <c r="AA33" s="214"/>
      <c r="AB33" s="319"/>
      <c r="AC33" s="209"/>
      <c r="AD33" s="210"/>
      <c r="AE33" s="213"/>
      <c r="AF33" s="210"/>
      <c r="AG33" s="212"/>
      <c r="AH33" s="213"/>
      <c r="AI33" s="210"/>
      <c r="AJ33" s="211"/>
      <c r="AK33" s="210"/>
      <c r="AL33" s="212"/>
      <c r="AM33" s="213"/>
      <c r="AN33" s="210"/>
      <c r="AO33" s="211"/>
      <c r="AP33" s="210"/>
      <c r="AQ33" s="212"/>
      <c r="AR33" s="213"/>
      <c r="AS33" s="210"/>
      <c r="AT33" s="211"/>
      <c r="AU33" s="210"/>
      <c r="AV33" s="212"/>
      <c r="AW33" s="213"/>
      <c r="AX33" s="210"/>
      <c r="AY33" s="211"/>
      <c r="AZ33" s="210"/>
      <c r="BA33" s="212"/>
      <c r="BB33" s="213"/>
      <c r="BC33" s="210"/>
      <c r="BD33" s="210"/>
      <c r="BE33" s="210"/>
      <c r="BF33" s="213"/>
      <c r="BG33" s="216" t="str">
        <f t="shared" si="10"/>
        <v/>
      </c>
      <c r="BH33" s="217"/>
      <c r="BI33" s="218" t="str">
        <f t="shared" si="11"/>
        <v/>
      </c>
      <c r="BJ33" s="219"/>
      <c r="BK33" s="220"/>
      <c r="BL33" s="221"/>
      <c r="BM33" s="221"/>
      <c r="BN33" s="221"/>
      <c r="BO33" s="221"/>
      <c r="BP33" s="221"/>
      <c r="BQ33" s="221"/>
      <c r="BR33" s="221"/>
      <c r="BS33" s="222"/>
      <c r="BT33" s="217"/>
      <c r="BU33" s="223" t="str">
        <f t="shared" si="12"/>
        <v/>
      </c>
      <c r="BV33" s="224"/>
      <c r="BW33" s="225"/>
      <c r="BX33" s="249"/>
      <c r="BY33" s="255"/>
      <c r="BZ33" s="226"/>
      <c r="CA33" s="249"/>
      <c r="CB33" s="255"/>
      <c r="CC33" s="226"/>
      <c r="CD33" s="249"/>
      <c r="CE33" s="255"/>
      <c r="CF33" s="226"/>
      <c r="CG33" s="249"/>
      <c r="CH33" s="255"/>
      <c r="CI33" s="226"/>
      <c r="CJ33" s="249"/>
      <c r="CK33" s="255"/>
      <c r="CL33" s="226"/>
      <c r="CM33" s="249"/>
      <c r="CN33" s="255"/>
      <c r="CO33" s="226"/>
      <c r="CP33" s="249"/>
      <c r="CQ33" s="255"/>
      <c r="CR33" s="226"/>
      <c r="CS33" s="249"/>
      <c r="CT33" s="255"/>
      <c r="CU33" s="226"/>
      <c r="CV33" s="249"/>
      <c r="CW33" s="225"/>
      <c r="CX33" s="226"/>
      <c r="CY33" s="227"/>
    </row>
    <row r="34" spans="1:103" ht="13.5" customHeight="1">
      <c r="A34" s="83" t="str">
        <f t="shared" si="5"/>
        <v/>
      </c>
      <c r="B34" s="168" t="str">
        <f t="shared" si="6"/>
        <v/>
      </c>
      <c r="C34" s="151" t="str">
        <f t="shared" si="7"/>
        <v/>
      </c>
      <c r="D34" s="82" t="str">
        <f t="shared" si="8"/>
        <v/>
      </c>
      <c r="E34" s="188" t="str">
        <f>IF(ISERROR(SUM((B34/2),(C34/2),(D34/2))),IF(ISERROR(SUM((B34/2),(C34/2))),IF(ISERROR(SUM((B34/2),(D34/2))),IF(ISERROR(SUM((C34/2),(D34/2))),IF(ISERROR(B34/2),IF(ISERROR(C34/2),A34,C34),B34),SUM((C34*'Student List'!$D$34),(D34*'Student List'!$E$34))/'Student List'!$D$40),SUM((B34*'Student List'!$C$34),(D34*'Student List'!$E$34))/'Student List'!$E$40),SUM((B34*'Student List'!$C$34),(C34*'Student List'!$D$34))/'Student List'!$C$40),SUM((B34*'Student List'!$C$34),(C34*'Student List'!$D$34),(D34*'Student List'!$E$34))/'Student List'!$C$35)</f>
        <v/>
      </c>
      <c r="F34" s="84" t="str">
        <f t="shared" si="9"/>
        <v/>
      </c>
      <c r="G34" s="173" t="str">
        <f>IF(ISTEXT('Student List'!$C$11),('Student List'!$C$11),"")</f>
        <v/>
      </c>
      <c r="H34" s="85"/>
      <c r="I34" s="86"/>
      <c r="J34" s="87"/>
      <c r="K34" s="86"/>
      <c r="L34" s="88"/>
      <c r="M34" s="89"/>
      <c r="N34" s="86"/>
      <c r="O34" s="87"/>
      <c r="P34" s="86"/>
      <c r="Q34" s="88"/>
      <c r="R34" s="89"/>
      <c r="S34" s="86"/>
      <c r="T34" s="87"/>
      <c r="U34" s="86"/>
      <c r="V34" s="88"/>
      <c r="W34" s="89"/>
      <c r="X34" s="86"/>
      <c r="Y34" s="87"/>
      <c r="Z34" s="86"/>
      <c r="AA34" s="90"/>
      <c r="AB34" s="99"/>
      <c r="AC34" s="85"/>
      <c r="AD34" s="86"/>
      <c r="AE34" s="89"/>
      <c r="AF34" s="86"/>
      <c r="AG34" s="88"/>
      <c r="AH34" s="89"/>
      <c r="AI34" s="86"/>
      <c r="AJ34" s="87"/>
      <c r="AK34" s="86"/>
      <c r="AL34" s="88"/>
      <c r="AM34" s="89"/>
      <c r="AN34" s="86"/>
      <c r="AO34" s="87"/>
      <c r="AP34" s="86"/>
      <c r="AQ34" s="88"/>
      <c r="AR34" s="89"/>
      <c r="AS34" s="86"/>
      <c r="AT34" s="87"/>
      <c r="AU34" s="86"/>
      <c r="AV34" s="88"/>
      <c r="AW34" s="89"/>
      <c r="AX34" s="86"/>
      <c r="AY34" s="87"/>
      <c r="AZ34" s="86"/>
      <c r="BA34" s="88"/>
      <c r="BB34" s="89"/>
      <c r="BC34" s="86"/>
      <c r="BD34" s="86"/>
      <c r="BE34" s="86"/>
      <c r="BF34" s="89"/>
      <c r="BG34" s="91" t="str">
        <f t="shared" si="10"/>
        <v/>
      </c>
      <c r="BI34" s="92" t="str">
        <f t="shared" si="11"/>
        <v/>
      </c>
      <c r="BJ34" s="112"/>
      <c r="BK34" s="117"/>
      <c r="BL34" s="113"/>
      <c r="BM34" s="113"/>
      <c r="BN34" s="113"/>
      <c r="BO34" s="113"/>
      <c r="BP34" s="113"/>
      <c r="BQ34" s="113"/>
      <c r="BR34" s="113"/>
      <c r="BS34" s="114"/>
      <c r="BU34" s="171" t="str">
        <f t="shared" si="12"/>
        <v/>
      </c>
      <c r="BV34" s="161"/>
      <c r="BW34" s="162"/>
      <c r="BX34" s="250"/>
      <c r="BY34" s="256"/>
      <c r="BZ34" s="163"/>
      <c r="CA34" s="250"/>
      <c r="CB34" s="256"/>
      <c r="CC34" s="163"/>
      <c r="CD34" s="250"/>
      <c r="CE34" s="256"/>
      <c r="CF34" s="163"/>
      <c r="CG34" s="250"/>
      <c r="CH34" s="256"/>
      <c r="CI34" s="163"/>
      <c r="CJ34" s="250"/>
      <c r="CK34" s="256"/>
      <c r="CL34" s="163"/>
      <c r="CM34" s="250"/>
      <c r="CN34" s="256"/>
      <c r="CO34" s="163"/>
      <c r="CP34" s="250"/>
      <c r="CQ34" s="256"/>
      <c r="CR34" s="163"/>
      <c r="CS34" s="250"/>
      <c r="CT34" s="256"/>
      <c r="CU34" s="163"/>
      <c r="CV34" s="250"/>
      <c r="CW34" s="162"/>
      <c r="CX34" s="163"/>
      <c r="CY34" s="164"/>
    </row>
    <row r="35" spans="1:103" ht="13.5" customHeight="1">
      <c r="A35" s="83" t="str">
        <f t="shared" si="5"/>
        <v/>
      </c>
      <c r="B35" s="168" t="str">
        <f t="shared" si="6"/>
        <v/>
      </c>
      <c r="C35" s="151" t="str">
        <f t="shared" si="7"/>
        <v/>
      </c>
      <c r="D35" s="82" t="str">
        <f t="shared" si="8"/>
        <v/>
      </c>
      <c r="E35" s="188" t="str">
        <f>IF(ISERROR(SUM((B35/2),(C35/2),(D35/2))),IF(ISERROR(SUM((B35/2),(C35/2))),IF(ISERROR(SUM((B35/2),(D35/2))),IF(ISERROR(SUM((C35/2),(D35/2))),IF(ISERROR(B35/2),IF(ISERROR(C35/2),A35,C35),B35),SUM((C35*'Student List'!$D$34),(D35*'Student List'!$E$34))/'Student List'!$D$40),SUM((B35*'Student List'!$C$34),(D35*'Student List'!$E$34))/'Student List'!$E$40),SUM((B35*'Student List'!$C$34),(C35*'Student List'!$D$34))/'Student List'!$C$40),SUM((B35*'Student List'!$C$34),(C35*'Student List'!$D$34),(D35*'Student List'!$E$34))/'Student List'!$C$35)</f>
        <v/>
      </c>
      <c r="F35" s="84" t="str">
        <f t="shared" si="9"/>
        <v/>
      </c>
      <c r="G35" s="208" t="str">
        <f>IF(ISTEXT('Student List'!$C$12),('Student List'!$C$12),"")</f>
        <v/>
      </c>
      <c r="H35" s="209"/>
      <c r="I35" s="210"/>
      <c r="J35" s="211"/>
      <c r="K35" s="210"/>
      <c r="L35" s="212"/>
      <c r="M35" s="213"/>
      <c r="N35" s="210"/>
      <c r="O35" s="211"/>
      <c r="P35" s="210"/>
      <c r="Q35" s="212"/>
      <c r="R35" s="213"/>
      <c r="S35" s="210"/>
      <c r="T35" s="211"/>
      <c r="U35" s="210"/>
      <c r="V35" s="212"/>
      <c r="W35" s="213"/>
      <c r="X35" s="210"/>
      <c r="Y35" s="211"/>
      <c r="Z35" s="210"/>
      <c r="AA35" s="214"/>
      <c r="AB35" s="319"/>
      <c r="AC35" s="209"/>
      <c r="AD35" s="210"/>
      <c r="AE35" s="213"/>
      <c r="AF35" s="210"/>
      <c r="AG35" s="212"/>
      <c r="AH35" s="213"/>
      <c r="AI35" s="210"/>
      <c r="AJ35" s="211"/>
      <c r="AK35" s="210"/>
      <c r="AL35" s="212"/>
      <c r="AM35" s="213"/>
      <c r="AN35" s="210"/>
      <c r="AO35" s="211"/>
      <c r="AP35" s="210"/>
      <c r="AQ35" s="212"/>
      <c r="AR35" s="213"/>
      <c r="AS35" s="210"/>
      <c r="AT35" s="211"/>
      <c r="AU35" s="210"/>
      <c r="AV35" s="212"/>
      <c r="AW35" s="213"/>
      <c r="AX35" s="210"/>
      <c r="AY35" s="211"/>
      <c r="AZ35" s="210"/>
      <c r="BA35" s="212"/>
      <c r="BB35" s="213"/>
      <c r="BC35" s="210"/>
      <c r="BD35" s="210"/>
      <c r="BE35" s="210"/>
      <c r="BF35" s="213"/>
      <c r="BG35" s="216" t="str">
        <f t="shared" si="10"/>
        <v/>
      </c>
      <c r="BH35" s="217"/>
      <c r="BI35" s="218" t="str">
        <f t="shared" si="11"/>
        <v/>
      </c>
      <c r="BJ35" s="219"/>
      <c r="BK35" s="220"/>
      <c r="BL35" s="221"/>
      <c r="BM35" s="221"/>
      <c r="BN35" s="221"/>
      <c r="BO35" s="221"/>
      <c r="BP35" s="221"/>
      <c r="BQ35" s="221"/>
      <c r="BR35" s="221"/>
      <c r="BS35" s="222"/>
      <c r="BT35" s="217"/>
      <c r="BU35" s="223" t="str">
        <f t="shared" si="12"/>
        <v/>
      </c>
      <c r="BV35" s="224"/>
      <c r="BW35" s="225"/>
      <c r="BX35" s="249"/>
      <c r="BY35" s="255"/>
      <c r="BZ35" s="226"/>
      <c r="CA35" s="249"/>
      <c r="CB35" s="255"/>
      <c r="CC35" s="226"/>
      <c r="CD35" s="249"/>
      <c r="CE35" s="255"/>
      <c r="CF35" s="226"/>
      <c r="CG35" s="249"/>
      <c r="CH35" s="255"/>
      <c r="CI35" s="226"/>
      <c r="CJ35" s="249"/>
      <c r="CK35" s="255"/>
      <c r="CL35" s="226"/>
      <c r="CM35" s="249"/>
      <c r="CN35" s="255"/>
      <c r="CO35" s="226"/>
      <c r="CP35" s="249"/>
      <c r="CQ35" s="255"/>
      <c r="CR35" s="226"/>
      <c r="CS35" s="249"/>
      <c r="CT35" s="255"/>
      <c r="CU35" s="226"/>
      <c r="CV35" s="249"/>
      <c r="CW35" s="225"/>
      <c r="CX35" s="226"/>
      <c r="CY35" s="227"/>
    </row>
    <row r="36" spans="1:103" ht="13.5" customHeight="1">
      <c r="A36" s="83" t="str">
        <f t="shared" si="5"/>
        <v/>
      </c>
      <c r="B36" s="168" t="str">
        <f t="shared" si="6"/>
        <v/>
      </c>
      <c r="C36" s="151" t="str">
        <f t="shared" si="7"/>
        <v/>
      </c>
      <c r="D36" s="82" t="str">
        <f t="shared" si="8"/>
        <v/>
      </c>
      <c r="E36" s="188" t="str">
        <f>IF(ISERROR(SUM((B36/2),(C36/2),(D36/2))),IF(ISERROR(SUM((B36/2),(C36/2))),IF(ISERROR(SUM((B36/2),(D36/2))),IF(ISERROR(SUM((C36/2),(D36/2))),IF(ISERROR(B36/2),IF(ISERROR(C36/2),A36,C36),B36),SUM((C36*'Student List'!$D$34),(D36*'Student List'!$E$34))/'Student List'!$D$40),SUM((B36*'Student List'!$C$34),(D36*'Student List'!$E$34))/'Student List'!$E$40),SUM((B36*'Student List'!$C$34),(C36*'Student List'!$D$34))/'Student List'!$C$40),SUM((B36*'Student List'!$C$34),(C36*'Student List'!$D$34),(D36*'Student List'!$E$34))/'Student List'!$C$35)</f>
        <v/>
      </c>
      <c r="F36" s="84" t="str">
        <f t="shared" si="9"/>
        <v/>
      </c>
      <c r="G36" s="173" t="str">
        <f>IF(ISTEXT('Student List'!$C$13),('Student List'!$C$13),"")</f>
        <v/>
      </c>
      <c r="H36" s="85"/>
      <c r="I36" s="86"/>
      <c r="J36" s="87"/>
      <c r="K36" s="86"/>
      <c r="L36" s="88"/>
      <c r="M36" s="89"/>
      <c r="N36" s="86"/>
      <c r="O36" s="87"/>
      <c r="P36" s="86"/>
      <c r="Q36" s="88"/>
      <c r="R36" s="89"/>
      <c r="S36" s="86"/>
      <c r="T36" s="87"/>
      <c r="U36" s="86"/>
      <c r="V36" s="88"/>
      <c r="W36" s="89"/>
      <c r="X36" s="86"/>
      <c r="Y36" s="87"/>
      <c r="Z36" s="86"/>
      <c r="AA36" s="90"/>
      <c r="AB36" s="99"/>
      <c r="AC36" s="85"/>
      <c r="AD36" s="86"/>
      <c r="AE36" s="89"/>
      <c r="AF36" s="86"/>
      <c r="AG36" s="88"/>
      <c r="AH36" s="89"/>
      <c r="AI36" s="86"/>
      <c r="AJ36" s="87"/>
      <c r="AK36" s="86"/>
      <c r="AL36" s="88"/>
      <c r="AM36" s="89"/>
      <c r="AN36" s="86"/>
      <c r="AO36" s="87"/>
      <c r="AP36" s="86"/>
      <c r="AQ36" s="88"/>
      <c r="AR36" s="89"/>
      <c r="AS36" s="86"/>
      <c r="AT36" s="87"/>
      <c r="AU36" s="86"/>
      <c r="AV36" s="88"/>
      <c r="AW36" s="89"/>
      <c r="AX36" s="86"/>
      <c r="AY36" s="87"/>
      <c r="AZ36" s="86"/>
      <c r="BA36" s="88"/>
      <c r="BB36" s="89"/>
      <c r="BC36" s="86"/>
      <c r="BD36" s="86"/>
      <c r="BE36" s="86"/>
      <c r="BF36" s="89"/>
      <c r="BG36" s="91" t="str">
        <f t="shared" si="10"/>
        <v/>
      </c>
      <c r="BI36" s="92" t="str">
        <f t="shared" si="11"/>
        <v/>
      </c>
      <c r="BJ36" s="112"/>
      <c r="BK36" s="117"/>
      <c r="BL36" s="113"/>
      <c r="BM36" s="113"/>
      <c r="BN36" s="113"/>
      <c r="BO36" s="113"/>
      <c r="BP36" s="113"/>
      <c r="BQ36" s="113"/>
      <c r="BR36" s="113"/>
      <c r="BS36" s="114"/>
      <c r="BU36" s="171" t="str">
        <f t="shared" si="12"/>
        <v/>
      </c>
      <c r="BV36" s="161"/>
      <c r="BW36" s="162"/>
      <c r="BX36" s="250"/>
      <c r="BY36" s="256"/>
      <c r="BZ36" s="163"/>
      <c r="CA36" s="250"/>
      <c r="CB36" s="256"/>
      <c r="CC36" s="163"/>
      <c r="CD36" s="250"/>
      <c r="CE36" s="256"/>
      <c r="CF36" s="163"/>
      <c r="CG36" s="250"/>
      <c r="CH36" s="256"/>
      <c r="CI36" s="163"/>
      <c r="CJ36" s="250"/>
      <c r="CK36" s="256"/>
      <c r="CL36" s="163"/>
      <c r="CM36" s="250"/>
      <c r="CN36" s="256"/>
      <c r="CO36" s="163"/>
      <c r="CP36" s="250"/>
      <c r="CQ36" s="256"/>
      <c r="CR36" s="163"/>
      <c r="CS36" s="250"/>
      <c r="CT36" s="256"/>
      <c r="CU36" s="163"/>
      <c r="CV36" s="250"/>
      <c r="CW36" s="162"/>
      <c r="CX36" s="163"/>
      <c r="CY36" s="164"/>
    </row>
    <row r="37" spans="1:103" ht="13.5" customHeight="1">
      <c r="A37" s="83" t="str">
        <f t="shared" si="5"/>
        <v/>
      </c>
      <c r="B37" s="168" t="str">
        <f t="shared" si="6"/>
        <v/>
      </c>
      <c r="C37" s="151" t="str">
        <f t="shared" si="7"/>
        <v/>
      </c>
      <c r="D37" s="82" t="str">
        <f t="shared" si="8"/>
        <v/>
      </c>
      <c r="E37" s="188" t="str">
        <f>IF(ISERROR(SUM((B37/2),(C37/2),(D37/2))),IF(ISERROR(SUM((B37/2),(C37/2))),IF(ISERROR(SUM((B37/2),(D37/2))),IF(ISERROR(SUM((C37/2),(D37/2))),IF(ISERROR(B37/2),IF(ISERROR(C37/2),A37,C37),B37),SUM((C37*'Student List'!$D$34),(D37*'Student List'!$E$34))/'Student List'!$D$40),SUM((B37*'Student List'!$C$34),(D37*'Student List'!$E$34))/'Student List'!$E$40),SUM((B37*'Student List'!$C$34),(C37*'Student List'!$D$34))/'Student List'!$C$40),SUM((B37*'Student List'!$C$34),(C37*'Student List'!$D$34),(D37*'Student List'!$E$34))/'Student List'!$C$35)</f>
        <v/>
      </c>
      <c r="F37" s="84" t="str">
        <f t="shared" si="9"/>
        <v/>
      </c>
      <c r="G37" s="208" t="str">
        <f>IF(ISTEXT('Student List'!$C$14),('Student List'!$C$14),"")</f>
        <v/>
      </c>
      <c r="H37" s="209"/>
      <c r="I37" s="210"/>
      <c r="J37" s="211"/>
      <c r="K37" s="210"/>
      <c r="L37" s="212"/>
      <c r="M37" s="213"/>
      <c r="N37" s="210"/>
      <c r="O37" s="211"/>
      <c r="P37" s="210"/>
      <c r="Q37" s="212"/>
      <c r="R37" s="213"/>
      <c r="S37" s="210"/>
      <c r="T37" s="211"/>
      <c r="U37" s="210"/>
      <c r="V37" s="212"/>
      <c r="W37" s="213"/>
      <c r="X37" s="210"/>
      <c r="Y37" s="211"/>
      <c r="Z37" s="210"/>
      <c r="AA37" s="214"/>
      <c r="AB37" s="319"/>
      <c r="AC37" s="209"/>
      <c r="AD37" s="210"/>
      <c r="AE37" s="213"/>
      <c r="AF37" s="210"/>
      <c r="AG37" s="212"/>
      <c r="AH37" s="213"/>
      <c r="AI37" s="210"/>
      <c r="AJ37" s="211"/>
      <c r="AK37" s="210"/>
      <c r="AL37" s="212"/>
      <c r="AM37" s="213"/>
      <c r="AN37" s="210"/>
      <c r="AO37" s="211"/>
      <c r="AP37" s="210"/>
      <c r="AQ37" s="212"/>
      <c r="AR37" s="213"/>
      <c r="AS37" s="210"/>
      <c r="AT37" s="211"/>
      <c r="AU37" s="210"/>
      <c r="AV37" s="212"/>
      <c r="AW37" s="213"/>
      <c r="AX37" s="210"/>
      <c r="AY37" s="211"/>
      <c r="AZ37" s="210"/>
      <c r="BA37" s="212"/>
      <c r="BB37" s="213"/>
      <c r="BC37" s="210"/>
      <c r="BD37" s="210"/>
      <c r="BE37" s="210"/>
      <c r="BF37" s="213"/>
      <c r="BG37" s="216" t="str">
        <f t="shared" si="10"/>
        <v/>
      </c>
      <c r="BH37" s="217"/>
      <c r="BI37" s="218" t="str">
        <f t="shared" si="11"/>
        <v/>
      </c>
      <c r="BJ37" s="219"/>
      <c r="BK37" s="220"/>
      <c r="BL37" s="221"/>
      <c r="BM37" s="221"/>
      <c r="BN37" s="221"/>
      <c r="BO37" s="221"/>
      <c r="BP37" s="221"/>
      <c r="BQ37" s="221"/>
      <c r="BR37" s="221"/>
      <c r="BS37" s="222"/>
      <c r="BT37" s="217"/>
      <c r="BU37" s="223" t="str">
        <f t="shared" si="12"/>
        <v/>
      </c>
      <c r="BV37" s="224"/>
      <c r="BW37" s="225"/>
      <c r="BX37" s="249"/>
      <c r="BY37" s="255"/>
      <c r="BZ37" s="226"/>
      <c r="CA37" s="249"/>
      <c r="CB37" s="255"/>
      <c r="CC37" s="226"/>
      <c r="CD37" s="249"/>
      <c r="CE37" s="255"/>
      <c r="CF37" s="226"/>
      <c r="CG37" s="249"/>
      <c r="CH37" s="255"/>
      <c r="CI37" s="226"/>
      <c r="CJ37" s="249"/>
      <c r="CK37" s="255"/>
      <c r="CL37" s="226"/>
      <c r="CM37" s="249"/>
      <c r="CN37" s="255"/>
      <c r="CO37" s="226"/>
      <c r="CP37" s="249"/>
      <c r="CQ37" s="255"/>
      <c r="CR37" s="226"/>
      <c r="CS37" s="249"/>
      <c r="CT37" s="255"/>
      <c r="CU37" s="226"/>
      <c r="CV37" s="249"/>
      <c r="CW37" s="225"/>
      <c r="CX37" s="226"/>
      <c r="CY37" s="227"/>
    </row>
    <row r="38" spans="1:103" ht="13.5" customHeight="1">
      <c r="A38" s="83" t="str">
        <f t="shared" si="5"/>
        <v/>
      </c>
      <c r="B38" s="168" t="str">
        <f t="shared" si="6"/>
        <v/>
      </c>
      <c r="C38" s="151" t="str">
        <f t="shared" si="7"/>
        <v/>
      </c>
      <c r="D38" s="82" t="str">
        <f t="shared" si="8"/>
        <v/>
      </c>
      <c r="E38" s="188" t="str">
        <f>IF(ISERROR(SUM((B38/2),(C38/2),(D38/2))),IF(ISERROR(SUM((B38/2),(C38/2))),IF(ISERROR(SUM((B38/2),(D38/2))),IF(ISERROR(SUM((C38/2),(D38/2))),IF(ISERROR(B38/2),IF(ISERROR(C38/2),A38,C38),B38),SUM((C38*'Student List'!$D$34),(D38*'Student List'!$E$34))/'Student List'!$D$40),SUM((B38*'Student List'!$C$34),(D38*'Student List'!$E$34))/'Student List'!$E$40),SUM((B38*'Student List'!$C$34),(C38*'Student List'!$D$34))/'Student List'!$C$40),SUM((B38*'Student List'!$C$34),(C38*'Student List'!$D$34),(D38*'Student List'!$E$34))/'Student List'!$C$35)</f>
        <v/>
      </c>
      <c r="F38" s="84" t="str">
        <f t="shared" si="9"/>
        <v/>
      </c>
      <c r="G38" s="173" t="str">
        <f>IF(ISTEXT('Student List'!$C$15),('Student List'!$C$15),"")</f>
        <v/>
      </c>
      <c r="H38" s="85"/>
      <c r="I38" s="86"/>
      <c r="J38" s="87"/>
      <c r="K38" s="86"/>
      <c r="L38" s="88"/>
      <c r="M38" s="89"/>
      <c r="N38" s="86"/>
      <c r="O38" s="87"/>
      <c r="P38" s="86"/>
      <c r="Q38" s="88"/>
      <c r="R38" s="89"/>
      <c r="S38" s="86"/>
      <c r="T38" s="87"/>
      <c r="U38" s="86"/>
      <c r="V38" s="88"/>
      <c r="W38" s="89"/>
      <c r="X38" s="86"/>
      <c r="Y38" s="87"/>
      <c r="Z38" s="86"/>
      <c r="AA38" s="90"/>
      <c r="AB38" s="99"/>
      <c r="AC38" s="85"/>
      <c r="AD38" s="86"/>
      <c r="AE38" s="89"/>
      <c r="AF38" s="86"/>
      <c r="AG38" s="88"/>
      <c r="AH38" s="89"/>
      <c r="AI38" s="86"/>
      <c r="AJ38" s="87"/>
      <c r="AK38" s="86"/>
      <c r="AL38" s="88"/>
      <c r="AM38" s="89"/>
      <c r="AN38" s="86"/>
      <c r="AO38" s="87"/>
      <c r="AP38" s="86"/>
      <c r="AQ38" s="88"/>
      <c r="AR38" s="89"/>
      <c r="AS38" s="86"/>
      <c r="AT38" s="87"/>
      <c r="AU38" s="86"/>
      <c r="AV38" s="88"/>
      <c r="AW38" s="89"/>
      <c r="AX38" s="86"/>
      <c r="AY38" s="87"/>
      <c r="AZ38" s="86"/>
      <c r="BA38" s="88"/>
      <c r="BB38" s="89"/>
      <c r="BC38" s="86"/>
      <c r="BD38" s="86"/>
      <c r="BE38" s="86"/>
      <c r="BF38" s="89"/>
      <c r="BG38" s="91" t="str">
        <f t="shared" si="10"/>
        <v/>
      </c>
      <c r="BI38" s="92" t="str">
        <f t="shared" si="11"/>
        <v/>
      </c>
      <c r="BJ38" s="112"/>
      <c r="BK38" s="117"/>
      <c r="BL38" s="113"/>
      <c r="BM38" s="113"/>
      <c r="BN38" s="113"/>
      <c r="BO38" s="113"/>
      <c r="BP38" s="113"/>
      <c r="BQ38" s="113"/>
      <c r="BR38" s="113"/>
      <c r="BS38" s="114"/>
      <c r="BU38" s="171" t="str">
        <f t="shared" si="12"/>
        <v/>
      </c>
      <c r="BV38" s="161"/>
      <c r="BW38" s="162"/>
      <c r="BX38" s="250"/>
      <c r="BY38" s="256"/>
      <c r="BZ38" s="163"/>
      <c r="CA38" s="250"/>
      <c r="CB38" s="256"/>
      <c r="CC38" s="163"/>
      <c r="CD38" s="250"/>
      <c r="CE38" s="256"/>
      <c r="CF38" s="163"/>
      <c r="CG38" s="250"/>
      <c r="CH38" s="256"/>
      <c r="CI38" s="163"/>
      <c r="CJ38" s="250"/>
      <c r="CK38" s="256"/>
      <c r="CL38" s="163"/>
      <c r="CM38" s="250"/>
      <c r="CN38" s="256"/>
      <c r="CO38" s="163"/>
      <c r="CP38" s="250"/>
      <c r="CQ38" s="256"/>
      <c r="CR38" s="163"/>
      <c r="CS38" s="250"/>
      <c r="CT38" s="256"/>
      <c r="CU38" s="163"/>
      <c r="CV38" s="250"/>
      <c r="CW38" s="162"/>
      <c r="CX38" s="163"/>
      <c r="CY38" s="164"/>
    </row>
    <row r="39" spans="1:103" ht="13.5" customHeight="1">
      <c r="A39" s="83" t="str">
        <f t="shared" si="5"/>
        <v/>
      </c>
      <c r="B39" s="168" t="str">
        <f t="shared" si="6"/>
        <v/>
      </c>
      <c r="C39" s="151" t="str">
        <f t="shared" si="7"/>
        <v/>
      </c>
      <c r="D39" s="82" t="str">
        <f t="shared" si="8"/>
        <v/>
      </c>
      <c r="E39" s="188" t="str">
        <f>IF(ISERROR(SUM((B39/2),(C39/2),(D39/2))),IF(ISERROR(SUM((B39/2),(C39/2))),IF(ISERROR(SUM((B39/2),(D39/2))),IF(ISERROR(SUM((C39/2),(D39/2))),IF(ISERROR(B39/2),IF(ISERROR(C39/2),A39,C39),B39),SUM((C39*'Student List'!$D$34),(D39*'Student List'!$E$34))/'Student List'!$D$40),SUM((B39*'Student List'!$C$34),(D39*'Student List'!$E$34))/'Student List'!$E$40),SUM((B39*'Student List'!$C$34),(C39*'Student List'!$D$34))/'Student List'!$C$40),SUM((B39*'Student List'!$C$34),(C39*'Student List'!$D$34),(D39*'Student List'!$E$34))/'Student List'!$C$35)</f>
        <v/>
      </c>
      <c r="F39" s="84" t="str">
        <f t="shared" si="9"/>
        <v/>
      </c>
      <c r="G39" s="208" t="str">
        <f>IF(ISTEXT('Student List'!$C$16),('Student List'!$C$16),"")</f>
        <v/>
      </c>
      <c r="H39" s="209"/>
      <c r="I39" s="210"/>
      <c r="J39" s="211"/>
      <c r="K39" s="210"/>
      <c r="L39" s="212"/>
      <c r="M39" s="213"/>
      <c r="N39" s="210"/>
      <c r="O39" s="211"/>
      <c r="P39" s="210"/>
      <c r="Q39" s="212"/>
      <c r="R39" s="213"/>
      <c r="S39" s="210"/>
      <c r="T39" s="211"/>
      <c r="U39" s="210"/>
      <c r="V39" s="212"/>
      <c r="W39" s="213"/>
      <c r="X39" s="210"/>
      <c r="Y39" s="211"/>
      <c r="Z39" s="210"/>
      <c r="AA39" s="214"/>
      <c r="AB39" s="319"/>
      <c r="AC39" s="209"/>
      <c r="AD39" s="210"/>
      <c r="AE39" s="213"/>
      <c r="AF39" s="210"/>
      <c r="AG39" s="212"/>
      <c r="AH39" s="213"/>
      <c r="AI39" s="210"/>
      <c r="AJ39" s="211"/>
      <c r="AK39" s="210"/>
      <c r="AL39" s="212"/>
      <c r="AM39" s="213"/>
      <c r="AN39" s="210"/>
      <c r="AO39" s="211"/>
      <c r="AP39" s="210"/>
      <c r="AQ39" s="212"/>
      <c r="AR39" s="213"/>
      <c r="AS39" s="210"/>
      <c r="AT39" s="211"/>
      <c r="AU39" s="210"/>
      <c r="AV39" s="212"/>
      <c r="AW39" s="213"/>
      <c r="AX39" s="210"/>
      <c r="AY39" s="211"/>
      <c r="AZ39" s="210"/>
      <c r="BA39" s="212"/>
      <c r="BB39" s="213"/>
      <c r="BC39" s="210"/>
      <c r="BD39" s="210"/>
      <c r="BE39" s="210"/>
      <c r="BF39" s="213"/>
      <c r="BG39" s="216" t="str">
        <f t="shared" si="10"/>
        <v/>
      </c>
      <c r="BH39" s="217"/>
      <c r="BI39" s="218" t="str">
        <f t="shared" si="11"/>
        <v/>
      </c>
      <c r="BJ39" s="219"/>
      <c r="BK39" s="220"/>
      <c r="BL39" s="221"/>
      <c r="BM39" s="221"/>
      <c r="BN39" s="221"/>
      <c r="BO39" s="221"/>
      <c r="BP39" s="221"/>
      <c r="BQ39" s="221"/>
      <c r="BR39" s="221"/>
      <c r="BS39" s="222"/>
      <c r="BT39" s="217"/>
      <c r="BU39" s="223" t="str">
        <f t="shared" si="12"/>
        <v/>
      </c>
      <c r="BV39" s="224"/>
      <c r="BW39" s="225"/>
      <c r="BX39" s="249"/>
      <c r="BY39" s="255"/>
      <c r="BZ39" s="226"/>
      <c r="CA39" s="249"/>
      <c r="CB39" s="255"/>
      <c r="CC39" s="226"/>
      <c r="CD39" s="249"/>
      <c r="CE39" s="255"/>
      <c r="CF39" s="226"/>
      <c r="CG39" s="249"/>
      <c r="CH39" s="255"/>
      <c r="CI39" s="226"/>
      <c r="CJ39" s="249"/>
      <c r="CK39" s="255"/>
      <c r="CL39" s="226"/>
      <c r="CM39" s="249"/>
      <c r="CN39" s="255"/>
      <c r="CO39" s="226"/>
      <c r="CP39" s="249"/>
      <c r="CQ39" s="255"/>
      <c r="CR39" s="226"/>
      <c r="CS39" s="249"/>
      <c r="CT39" s="255"/>
      <c r="CU39" s="226"/>
      <c r="CV39" s="249"/>
      <c r="CW39" s="225"/>
      <c r="CX39" s="226"/>
      <c r="CY39" s="227"/>
    </row>
    <row r="40" spans="1:103" ht="13.5" customHeight="1">
      <c r="A40" s="83" t="str">
        <f t="shared" si="5"/>
        <v/>
      </c>
      <c r="B40" s="168" t="str">
        <f t="shared" si="6"/>
        <v/>
      </c>
      <c r="C40" s="151" t="str">
        <f t="shared" si="7"/>
        <v/>
      </c>
      <c r="D40" s="82" t="str">
        <f t="shared" si="8"/>
        <v/>
      </c>
      <c r="E40" s="188" t="str">
        <f>IF(ISERROR(SUM((B40/2),(C40/2),(D40/2))),IF(ISERROR(SUM((B40/2),(C40/2))),IF(ISERROR(SUM((B40/2),(D40/2))),IF(ISERROR(SUM((C40/2),(D40/2))),IF(ISERROR(B40/2),IF(ISERROR(C40/2),A40,C40),B40),SUM((C40*'Student List'!$D$34),(D40*'Student List'!$E$34))/'Student List'!$D$40),SUM((B40*'Student List'!$C$34),(D40*'Student List'!$E$34))/'Student List'!$E$40),SUM((B40*'Student List'!$C$34),(C40*'Student List'!$D$34))/'Student List'!$C$40),SUM((B40*'Student List'!$C$34),(C40*'Student List'!$D$34),(D40*'Student List'!$E$34))/'Student List'!$C$35)</f>
        <v/>
      </c>
      <c r="F40" s="84" t="str">
        <f t="shared" si="9"/>
        <v/>
      </c>
      <c r="G40" s="173" t="str">
        <f>IF(ISTEXT('Student List'!$C$17),('Student List'!$C$17),"")</f>
        <v/>
      </c>
      <c r="H40" s="85"/>
      <c r="I40" s="86"/>
      <c r="J40" s="87"/>
      <c r="K40" s="86"/>
      <c r="L40" s="88"/>
      <c r="M40" s="89"/>
      <c r="N40" s="86"/>
      <c r="O40" s="87"/>
      <c r="P40" s="86"/>
      <c r="Q40" s="88"/>
      <c r="R40" s="89"/>
      <c r="S40" s="86"/>
      <c r="T40" s="87"/>
      <c r="U40" s="86"/>
      <c r="V40" s="88"/>
      <c r="W40" s="89"/>
      <c r="X40" s="86"/>
      <c r="Y40" s="87"/>
      <c r="Z40" s="86"/>
      <c r="AA40" s="90"/>
      <c r="AB40" s="99"/>
      <c r="AC40" s="85"/>
      <c r="AD40" s="86"/>
      <c r="AE40" s="89"/>
      <c r="AF40" s="86"/>
      <c r="AG40" s="88"/>
      <c r="AH40" s="89"/>
      <c r="AI40" s="86"/>
      <c r="AJ40" s="87"/>
      <c r="AK40" s="86"/>
      <c r="AL40" s="88"/>
      <c r="AM40" s="89"/>
      <c r="AN40" s="86"/>
      <c r="AO40" s="87"/>
      <c r="AP40" s="86"/>
      <c r="AQ40" s="88"/>
      <c r="AR40" s="89"/>
      <c r="AS40" s="86"/>
      <c r="AT40" s="87"/>
      <c r="AU40" s="86"/>
      <c r="AV40" s="88"/>
      <c r="AW40" s="89"/>
      <c r="AX40" s="86"/>
      <c r="AY40" s="87"/>
      <c r="AZ40" s="86"/>
      <c r="BA40" s="88"/>
      <c r="BB40" s="89"/>
      <c r="BC40" s="86"/>
      <c r="BD40" s="86"/>
      <c r="BE40" s="86"/>
      <c r="BF40" s="89"/>
      <c r="BG40" s="91" t="str">
        <f t="shared" si="10"/>
        <v/>
      </c>
      <c r="BI40" s="92" t="str">
        <f t="shared" si="11"/>
        <v/>
      </c>
      <c r="BJ40" s="112"/>
      <c r="BK40" s="117"/>
      <c r="BL40" s="113"/>
      <c r="BM40" s="113"/>
      <c r="BN40" s="113"/>
      <c r="BO40" s="113"/>
      <c r="BP40" s="113"/>
      <c r="BQ40" s="113"/>
      <c r="BR40" s="113"/>
      <c r="BS40" s="114"/>
      <c r="BU40" s="171" t="str">
        <f t="shared" si="12"/>
        <v/>
      </c>
      <c r="BV40" s="161"/>
      <c r="BW40" s="162"/>
      <c r="BX40" s="250"/>
      <c r="BY40" s="256"/>
      <c r="BZ40" s="163"/>
      <c r="CA40" s="250"/>
      <c r="CB40" s="256"/>
      <c r="CC40" s="163"/>
      <c r="CD40" s="250"/>
      <c r="CE40" s="256"/>
      <c r="CF40" s="163"/>
      <c r="CG40" s="250"/>
      <c r="CH40" s="256"/>
      <c r="CI40" s="163"/>
      <c r="CJ40" s="250"/>
      <c r="CK40" s="256"/>
      <c r="CL40" s="163"/>
      <c r="CM40" s="250"/>
      <c r="CN40" s="256"/>
      <c r="CO40" s="163"/>
      <c r="CP40" s="250"/>
      <c r="CQ40" s="256"/>
      <c r="CR40" s="163"/>
      <c r="CS40" s="250"/>
      <c r="CT40" s="256"/>
      <c r="CU40" s="163"/>
      <c r="CV40" s="250"/>
      <c r="CW40" s="162"/>
      <c r="CX40" s="163"/>
      <c r="CY40" s="164"/>
    </row>
    <row r="41" spans="1:103" ht="13.5" customHeight="1">
      <c r="A41" s="83" t="str">
        <f t="shared" si="5"/>
        <v/>
      </c>
      <c r="B41" s="168" t="str">
        <f t="shared" si="6"/>
        <v/>
      </c>
      <c r="C41" s="151" t="str">
        <f t="shared" si="7"/>
        <v/>
      </c>
      <c r="D41" s="82" t="str">
        <f t="shared" si="8"/>
        <v/>
      </c>
      <c r="E41" s="188" t="str">
        <f>IF(ISERROR(SUM((B41/2),(C41/2),(D41/2))),IF(ISERROR(SUM((B41/2),(C41/2))),IF(ISERROR(SUM((B41/2),(D41/2))),IF(ISERROR(SUM((C41/2),(D41/2))),IF(ISERROR(B41/2),IF(ISERROR(C41/2),A41,C41),B41),SUM((C41*'Student List'!$D$34),(D41*'Student List'!$E$34))/'Student List'!$D$40),SUM((B41*'Student List'!$C$34),(D41*'Student List'!$E$34))/'Student List'!$E$40),SUM((B41*'Student List'!$C$34),(C41*'Student List'!$D$34))/'Student List'!$C$40),SUM((B41*'Student List'!$C$34),(C41*'Student List'!$D$34),(D41*'Student List'!$E$34))/'Student List'!$C$35)</f>
        <v/>
      </c>
      <c r="F41" s="84" t="str">
        <f t="shared" si="9"/>
        <v/>
      </c>
      <c r="G41" s="208" t="str">
        <f>IF(ISTEXT('Student List'!$C$18),('Student List'!$C$18),"")</f>
        <v/>
      </c>
      <c r="H41" s="209"/>
      <c r="I41" s="210"/>
      <c r="J41" s="211"/>
      <c r="K41" s="210"/>
      <c r="L41" s="212"/>
      <c r="M41" s="213"/>
      <c r="N41" s="210"/>
      <c r="O41" s="211"/>
      <c r="P41" s="210"/>
      <c r="Q41" s="212"/>
      <c r="R41" s="213"/>
      <c r="S41" s="210"/>
      <c r="T41" s="211"/>
      <c r="U41" s="210"/>
      <c r="V41" s="212"/>
      <c r="W41" s="213"/>
      <c r="X41" s="210"/>
      <c r="Y41" s="211"/>
      <c r="Z41" s="210"/>
      <c r="AA41" s="214"/>
      <c r="AB41" s="319"/>
      <c r="AC41" s="209"/>
      <c r="AD41" s="210"/>
      <c r="AE41" s="213"/>
      <c r="AF41" s="210"/>
      <c r="AG41" s="212"/>
      <c r="AH41" s="213"/>
      <c r="AI41" s="210"/>
      <c r="AJ41" s="211"/>
      <c r="AK41" s="210"/>
      <c r="AL41" s="212"/>
      <c r="AM41" s="213"/>
      <c r="AN41" s="210"/>
      <c r="AO41" s="211"/>
      <c r="AP41" s="210"/>
      <c r="AQ41" s="212"/>
      <c r="AR41" s="213"/>
      <c r="AS41" s="210"/>
      <c r="AT41" s="211"/>
      <c r="AU41" s="210"/>
      <c r="AV41" s="212"/>
      <c r="AW41" s="213"/>
      <c r="AX41" s="210"/>
      <c r="AY41" s="211"/>
      <c r="AZ41" s="210"/>
      <c r="BA41" s="212"/>
      <c r="BB41" s="213"/>
      <c r="BC41" s="210"/>
      <c r="BD41" s="210"/>
      <c r="BE41" s="210"/>
      <c r="BF41" s="213"/>
      <c r="BG41" s="216" t="str">
        <f t="shared" si="10"/>
        <v/>
      </c>
      <c r="BH41" s="217"/>
      <c r="BI41" s="218" t="str">
        <f t="shared" si="11"/>
        <v/>
      </c>
      <c r="BJ41" s="219"/>
      <c r="BK41" s="220"/>
      <c r="BL41" s="221"/>
      <c r="BM41" s="221"/>
      <c r="BN41" s="221"/>
      <c r="BO41" s="221"/>
      <c r="BP41" s="221"/>
      <c r="BQ41" s="221"/>
      <c r="BR41" s="221"/>
      <c r="BS41" s="222"/>
      <c r="BT41" s="217"/>
      <c r="BU41" s="223" t="str">
        <f t="shared" si="12"/>
        <v/>
      </c>
      <c r="BV41" s="224"/>
      <c r="BW41" s="225"/>
      <c r="BX41" s="249"/>
      <c r="BY41" s="255"/>
      <c r="BZ41" s="226"/>
      <c r="CA41" s="249"/>
      <c r="CB41" s="255"/>
      <c r="CC41" s="226"/>
      <c r="CD41" s="249"/>
      <c r="CE41" s="255"/>
      <c r="CF41" s="226"/>
      <c r="CG41" s="249"/>
      <c r="CH41" s="255"/>
      <c r="CI41" s="226"/>
      <c r="CJ41" s="249"/>
      <c r="CK41" s="255"/>
      <c r="CL41" s="226"/>
      <c r="CM41" s="249"/>
      <c r="CN41" s="255"/>
      <c r="CO41" s="226"/>
      <c r="CP41" s="249"/>
      <c r="CQ41" s="255"/>
      <c r="CR41" s="226"/>
      <c r="CS41" s="249"/>
      <c r="CT41" s="255"/>
      <c r="CU41" s="226"/>
      <c r="CV41" s="249"/>
      <c r="CW41" s="225"/>
      <c r="CX41" s="226"/>
      <c r="CY41" s="227"/>
    </row>
    <row r="42" spans="1:103" ht="13.5" customHeight="1">
      <c r="A42" s="83" t="str">
        <f t="shared" si="5"/>
        <v/>
      </c>
      <c r="B42" s="168" t="str">
        <f t="shared" si="6"/>
        <v/>
      </c>
      <c r="C42" s="151" t="str">
        <f t="shared" si="7"/>
        <v/>
      </c>
      <c r="D42" s="82" t="str">
        <f t="shared" si="8"/>
        <v/>
      </c>
      <c r="E42" s="188" t="str">
        <f>IF(ISERROR(SUM((B42/2),(C42/2),(D42/2))),IF(ISERROR(SUM((B42/2),(C42/2))),IF(ISERROR(SUM((B42/2),(D42/2))),IF(ISERROR(SUM((C42/2),(D42/2))),IF(ISERROR(B42/2),IF(ISERROR(C42/2),A42,C42),B42),SUM((C42*'Student List'!$D$34),(D42*'Student List'!$E$34))/'Student List'!$D$40),SUM((B42*'Student List'!$C$34),(D42*'Student List'!$E$34))/'Student List'!$E$40),SUM((B42*'Student List'!$C$34),(C42*'Student List'!$D$34))/'Student List'!$C$40),SUM((B42*'Student List'!$C$34),(C42*'Student List'!$D$34),(D42*'Student List'!$E$34))/'Student List'!$C$35)</f>
        <v/>
      </c>
      <c r="F42" s="84" t="str">
        <f t="shared" si="9"/>
        <v/>
      </c>
      <c r="G42" s="173" t="str">
        <f>IF(ISTEXT('Student List'!$C$19),('Student List'!$C$19),"")</f>
        <v/>
      </c>
      <c r="H42" s="85"/>
      <c r="I42" s="86"/>
      <c r="J42" s="87"/>
      <c r="K42" s="86"/>
      <c r="L42" s="88"/>
      <c r="M42" s="89"/>
      <c r="N42" s="86"/>
      <c r="O42" s="87"/>
      <c r="P42" s="86"/>
      <c r="Q42" s="88"/>
      <c r="R42" s="89"/>
      <c r="S42" s="86"/>
      <c r="T42" s="87"/>
      <c r="U42" s="86"/>
      <c r="V42" s="88"/>
      <c r="W42" s="89"/>
      <c r="X42" s="86"/>
      <c r="Y42" s="87"/>
      <c r="Z42" s="86"/>
      <c r="AA42" s="90"/>
      <c r="AB42" s="99"/>
      <c r="AC42" s="85"/>
      <c r="AD42" s="86"/>
      <c r="AE42" s="89"/>
      <c r="AF42" s="86"/>
      <c r="AG42" s="88"/>
      <c r="AH42" s="89"/>
      <c r="AI42" s="86"/>
      <c r="AJ42" s="87"/>
      <c r="AK42" s="86"/>
      <c r="AL42" s="88"/>
      <c r="AM42" s="89"/>
      <c r="AN42" s="86"/>
      <c r="AO42" s="87"/>
      <c r="AP42" s="86"/>
      <c r="AQ42" s="88"/>
      <c r="AR42" s="89"/>
      <c r="AS42" s="86"/>
      <c r="AT42" s="87"/>
      <c r="AU42" s="86"/>
      <c r="AV42" s="88"/>
      <c r="AW42" s="89"/>
      <c r="AX42" s="86"/>
      <c r="AY42" s="87"/>
      <c r="AZ42" s="86"/>
      <c r="BA42" s="88"/>
      <c r="BB42" s="89"/>
      <c r="BC42" s="86"/>
      <c r="BD42" s="86"/>
      <c r="BE42" s="86"/>
      <c r="BF42" s="89"/>
      <c r="BG42" s="91" t="str">
        <f t="shared" si="10"/>
        <v/>
      </c>
      <c r="BI42" s="92" t="str">
        <f t="shared" si="11"/>
        <v/>
      </c>
      <c r="BJ42" s="112"/>
      <c r="BK42" s="117"/>
      <c r="BL42" s="113"/>
      <c r="BM42" s="113"/>
      <c r="BN42" s="113"/>
      <c r="BO42" s="113"/>
      <c r="BP42" s="113"/>
      <c r="BQ42" s="113"/>
      <c r="BR42" s="113"/>
      <c r="BS42" s="114"/>
      <c r="BU42" s="171" t="str">
        <f t="shared" si="12"/>
        <v/>
      </c>
      <c r="BV42" s="161"/>
      <c r="BW42" s="162"/>
      <c r="BX42" s="250"/>
      <c r="BY42" s="256"/>
      <c r="BZ42" s="163"/>
      <c r="CA42" s="250"/>
      <c r="CB42" s="256"/>
      <c r="CC42" s="163"/>
      <c r="CD42" s="250"/>
      <c r="CE42" s="256"/>
      <c r="CF42" s="163"/>
      <c r="CG42" s="250"/>
      <c r="CH42" s="256"/>
      <c r="CI42" s="163"/>
      <c r="CJ42" s="250"/>
      <c r="CK42" s="256"/>
      <c r="CL42" s="163"/>
      <c r="CM42" s="250"/>
      <c r="CN42" s="256"/>
      <c r="CO42" s="163"/>
      <c r="CP42" s="250"/>
      <c r="CQ42" s="256"/>
      <c r="CR42" s="163"/>
      <c r="CS42" s="250"/>
      <c r="CT42" s="256"/>
      <c r="CU42" s="163"/>
      <c r="CV42" s="250"/>
      <c r="CW42" s="162"/>
      <c r="CX42" s="163"/>
      <c r="CY42" s="164"/>
    </row>
    <row r="43" spans="1:103" ht="13.5" customHeight="1">
      <c r="A43" s="83" t="str">
        <f t="shared" si="5"/>
        <v/>
      </c>
      <c r="B43" s="168" t="str">
        <f t="shared" si="6"/>
        <v/>
      </c>
      <c r="C43" s="151" t="str">
        <f t="shared" si="7"/>
        <v/>
      </c>
      <c r="D43" s="82" t="str">
        <f t="shared" si="8"/>
        <v/>
      </c>
      <c r="E43" s="188" t="str">
        <f>IF(ISERROR(SUM((B43/2),(C43/2),(D43/2))),IF(ISERROR(SUM((B43/2),(C43/2))),IF(ISERROR(SUM((B43/2),(D43/2))),IF(ISERROR(SUM((C43/2),(D43/2))),IF(ISERROR(B43/2),IF(ISERROR(C43/2),A43,C43),B43),SUM((C43*'Student List'!$D$34),(D43*'Student List'!$E$34))/'Student List'!$D$40),SUM((B43*'Student List'!$C$34),(D43*'Student List'!$E$34))/'Student List'!$E$40),SUM((B43*'Student List'!$C$34),(C43*'Student List'!$D$34))/'Student List'!$C$40),SUM((B43*'Student List'!$C$34),(C43*'Student List'!$D$34),(D43*'Student List'!$E$34))/'Student List'!$C$35)</f>
        <v/>
      </c>
      <c r="F43" s="84" t="str">
        <f t="shared" si="9"/>
        <v/>
      </c>
      <c r="G43" s="208" t="str">
        <f>IF(ISTEXT('Student List'!$C$20),('Student List'!$C$20),"")</f>
        <v/>
      </c>
      <c r="H43" s="209"/>
      <c r="I43" s="210"/>
      <c r="J43" s="211"/>
      <c r="K43" s="210"/>
      <c r="L43" s="212"/>
      <c r="M43" s="213"/>
      <c r="N43" s="210"/>
      <c r="O43" s="211"/>
      <c r="P43" s="210"/>
      <c r="Q43" s="212"/>
      <c r="R43" s="213"/>
      <c r="S43" s="210"/>
      <c r="T43" s="211"/>
      <c r="U43" s="210"/>
      <c r="V43" s="212"/>
      <c r="W43" s="213"/>
      <c r="X43" s="210"/>
      <c r="Y43" s="211"/>
      <c r="Z43" s="210"/>
      <c r="AA43" s="214"/>
      <c r="AB43" s="319"/>
      <c r="AC43" s="209"/>
      <c r="AD43" s="210"/>
      <c r="AE43" s="213"/>
      <c r="AF43" s="210"/>
      <c r="AG43" s="212"/>
      <c r="AH43" s="213"/>
      <c r="AI43" s="210"/>
      <c r="AJ43" s="211"/>
      <c r="AK43" s="210"/>
      <c r="AL43" s="212"/>
      <c r="AM43" s="213"/>
      <c r="AN43" s="210"/>
      <c r="AO43" s="211"/>
      <c r="AP43" s="210"/>
      <c r="AQ43" s="212"/>
      <c r="AR43" s="213"/>
      <c r="AS43" s="210"/>
      <c r="AT43" s="211"/>
      <c r="AU43" s="210"/>
      <c r="AV43" s="212"/>
      <c r="AW43" s="213"/>
      <c r="AX43" s="210"/>
      <c r="AY43" s="211"/>
      <c r="AZ43" s="210"/>
      <c r="BA43" s="212"/>
      <c r="BB43" s="213"/>
      <c r="BC43" s="210"/>
      <c r="BD43" s="210"/>
      <c r="BE43" s="210"/>
      <c r="BF43" s="213"/>
      <c r="BG43" s="216" t="str">
        <f t="shared" si="10"/>
        <v/>
      </c>
      <c r="BH43" s="217"/>
      <c r="BI43" s="218" t="str">
        <f t="shared" si="11"/>
        <v/>
      </c>
      <c r="BJ43" s="219"/>
      <c r="BK43" s="220"/>
      <c r="BL43" s="221"/>
      <c r="BM43" s="221"/>
      <c r="BN43" s="221"/>
      <c r="BO43" s="221"/>
      <c r="BP43" s="221"/>
      <c r="BQ43" s="221"/>
      <c r="BR43" s="221"/>
      <c r="BS43" s="222"/>
      <c r="BT43" s="217"/>
      <c r="BU43" s="223" t="str">
        <f t="shared" si="12"/>
        <v/>
      </c>
      <c r="BV43" s="224"/>
      <c r="BW43" s="225"/>
      <c r="BX43" s="249"/>
      <c r="BY43" s="255"/>
      <c r="BZ43" s="226"/>
      <c r="CA43" s="249"/>
      <c r="CB43" s="255"/>
      <c r="CC43" s="226"/>
      <c r="CD43" s="249"/>
      <c r="CE43" s="255"/>
      <c r="CF43" s="226"/>
      <c r="CG43" s="249"/>
      <c r="CH43" s="255"/>
      <c r="CI43" s="226"/>
      <c r="CJ43" s="249"/>
      <c r="CK43" s="255"/>
      <c r="CL43" s="226"/>
      <c r="CM43" s="249"/>
      <c r="CN43" s="255"/>
      <c r="CO43" s="226"/>
      <c r="CP43" s="249"/>
      <c r="CQ43" s="255"/>
      <c r="CR43" s="226"/>
      <c r="CS43" s="249"/>
      <c r="CT43" s="255"/>
      <c r="CU43" s="226"/>
      <c r="CV43" s="249"/>
      <c r="CW43" s="225"/>
      <c r="CX43" s="226"/>
      <c r="CY43" s="227"/>
    </row>
    <row r="44" spans="1:103" ht="13.5" customHeight="1">
      <c r="A44" s="83" t="str">
        <f t="shared" si="5"/>
        <v/>
      </c>
      <c r="B44" s="168" t="str">
        <f t="shared" si="6"/>
        <v/>
      </c>
      <c r="C44" s="151" t="str">
        <f t="shared" si="7"/>
        <v/>
      </c>
      <c r="D44" s="82" t="str">
        <f t="shared" si="8"/>
        <v/>
      </c>
      <c r="E44" s="188" t="str">
        <f>IF(ISERROR(SUM((B44/2),(C44/2),(D44/2))),IF(ISERROR(SUM((B44/2),(C44/2))),IF(ISERROR(SUM((B44/2),(D44/2))),IF(ISERROR(SUM((C44/2),(D44/2))),IF(ISERROR(B44/2),IF(ISERROR(C44/2),A44,C44),B44),SUM((C44*'Student List'!$D$34),(D44*'Student List'!$E$34))/'Student List'!$D$40),SUM((B44*'Student List'!$C$34),(D44*'Student List'!$E$34))/'Student List'!$E$40),SUM((B44*'Student List'!$C$34),(C44*'Student List'!$D$34))/'Student List'!$C$40),SUM((B44*'Student List'!$C$34),(C44*'Student List'!$D$34),(D44*'Student List'!$E$34))/'Student List'!$C$35)</f>
        <v/>
      </c>
      <c r="F44" s="84" t="str">
        <f t="shared" si="9"/>
        <v/>
      </c>
      <c r="G44" s="173" t="str">
        <f>IF(ISTEXT('Student List'!$C$21),('Student List'!$C$21),"")</f>
        <v/>
      </c>
      <c r="H44" s="85"/>
      <c r="I44" s="86"/>
      <c r="J44" s="87"/>
      <c r="K44" s="86"/>
      <c r="L44" s="88"/>
      <c r="M44" s="89"/>
      <c r="N44" s="86"/>
      <c r="O44" s="86"/>
      <c r="P44" s="228"/>
      <c r="Q44" s="148"/>
      <c r="R44" s="89"/>
      <c r="S44" s="86"/>
      <c r="T44" s="87"/>
      <c r="U44" s="86"/>
      <c r="V44" s="88"/>
      <c r="W44" s="89"/>
      <c r="X44" s="86"/>
      <c r="Y44" s="87"/>
      <c r="Z44" s="86"/>
      <c r="AA44" s="90"/>
      <c r="AB44" s="99"/>
      <c r="AC44" s="85"/>
      <c r="AD44" s="86"/>
      <c r="AE44" s="89"/>
      <c r="AF44" s="86"/>
      <c r="AG44" s="88"/>
      <c r="AH44" s="89"/>
      <c r="AI44" s="86"/>
      <c r="AJ44" s="87"/>
      <c r="AK44" s="86"/>
      <c r="AL44" s="88"/>
      <c r="AM44" s="89"/>
      <c r="AN44" s="86"/>
      <c r="AO44" s="87"/>
      <c r="AP44" s="86"/>
      <c r="AQ44" s="88"/>
      <c r="AR44" s="89"/>
      <c r="AS44" s="86"/>
      <c r="AT44" s="87"/>
      <c r="AU44" s="86"/>
      <c r="AV44" s="88"/>
      <c r="AW44" s="89"/>
      <c r="AX44" s="86"/>
      <c r="AY44" s="87"/>
      <c r="AZ44" s="86"/>
      <c r="BA44" s="88"/>
      <c r="BB44" s="89"/>
      <c r="BC44" s="86"/>
      <c r="BD44" s="86"/>
      <c r="BE44" s="86"/>
      <c r="BF44" s="89"/>
      <c r="BG44" s="91" t="str">
        <f t="shared" si="10"/>
        <v/>
      </c>
      <c r="BI44" s="92" t="str">
        <f t="shared" si="11"/>
        <v/>
      </c>
      <c r="BJ44" s="112"/>
      <c r="BK44" s="117"/>
      <c r="BL44" s="113"/>
      <c r="BM44" s="113"/>
      <c r="BN44" s="113"/>
      <c r="BO44" s="113"/>
      <c r="BP44" s="113"/>
      <c r="BQ44" s="113"/>
      <c r="BR44" s="113"/>
      <c r="BS44" s="114"/>
      <c r="BU44" s="171" t="str">
        <f t="shared" si="12"/>
        <v/>
      </c>
      <c r="BV44" s="161"/>
      <c r="BW44" s="162"/>
      <c r="BX44" s="250"/>
      <c r="BY44" s="256"/>
      <c r="BZ44" s="163"/>
      <c r="CA44" s="250"/>
      <c r="CB44" s="256"/>
      <c r="CC44" s="163"/>
      <c r="CD44" s="250"/>
      <c r="CE44" s="256"/>
      <c r="CF44" s="163"/>
      <c r="CG44" s="250"/>
      <c r="CH44" s="256"/>
      <c r="CI44" s="163"/>
      <c r="CJ44" s="250"/>
      <c r="CK44" s="256"/>
      <c r="CL44" s="163"/>
      <c r="CM44" s="250"/>
      <c r="CN44" s="256"/>
      <c r="CO44" s="163"/>
      <c r="CP44" s="250"/>
      <c r="CQ44" s="256"/>
      <c r="CR44" s="163"/>
      <c r="CS44" s="250"/>
      <c r="CT44" s="256"/>
      <c r="CU44" s="163"/>
      <c r="CV44" s="250"/>
      <c r="CW44" s="162"/>
      <c r="CX44" s="163"/>
      <c r="CY44" s="164"/>
    </row>
    <row r="45" spans="1:103" ht="13.5" customHeight="1">
      <c r="A45" s="83" t="str">
        <f t="shared" si="5"/>
        <v/>
      </c>
      <c r="B45" s="168" t="str">
        <f t="shared" si="6"/>
        <v/>
      </c>
      <c r="C45" s="151" t="str">
        <f t="shared" si="7"/>
        <v/>
      </c>
      <c r="D45" s="82" t="str">
        <f t="shared" si="8"/>
        <v/>
      </c>
      <c r="E45" s="188" t="str">
        <f>IF(ISERROR(SUM((B45/2),(C45/2),(D45/2))),IF(ISERROR(SUM((B45/2),(C45/2))),IF(ISERROR(SUM((B45/2),(D45/2))),IF(ISERROR(SUM((C45/2),(D45/2))),IF(ISERROR(B45/2),IF(ISERROR(C45/2),A45,C45),B45),SUM((C45*'Student List'!$D$34),(D45*'Student List'!$E$34))/'Student List'!$D$40),SUM((B45*'Student List'!$C$34),(D45*'Student List'!$E$34))/'Student List'!$E$40),SUM((B45*'Student List'!$C$34),(C45*'Student List'!$D$34))/'Student List'!$C$40),SUM((B45*'Student List'!$C$34),(C45*'Student List'!$D$34),(D45*'Student List'!$E$34))/'Student List'!$C$35)</f>
        <v/>
      </c>
      <c r="F45" s="84" t="str">
        <f t="shared" si="9"/>
        <v/>
      </c>
      <c r="G45" s="208" t="str">
        <f>IF(ISTEXT('Student List'!$C$22),('Student List'!$C$22),"")</f>
        <v/>
      </c>
      <c r="H45" s="209"/>
      <c r="I45" s="210"/>
      <c r="J45" s="211"/>
      <c r="K45" s="210"/>
      <c r="L45" s="212"/>
      <c r="M45" s="213"/>
      <c r="N45" s="210"/>
      <c r="O45" s="211"/>
      <c r="P45" s="210"/>
      <c r="Q45" s="212"/>
      <c r="R45" s="213"/>
      <c r="S45" s="210"/>
      <c r="T45" s="211"/>
      <c r="U45" s="210"/>
      <c r="V45" s="212"/>
      <c r="W45" s="213"/>
      <c r="X45" s="210"/>
      <c r="Y45" s="211"/>
      <c r="Z45" s="210"/>
      <c r="AA45" s="214"/>
      <c r="AB45" s="319"/>
      <c r="AC45" s="209"/>
      <c r="AD45" s="210"/>
      <c r="AE45" s="213"/>
      <c r="AF45" s="210"/>
      <c r="AG45" s="212"/>
      <c r="AH45" s="213"/>
      <c r="AI45" s="210"/>
      <c r="AJ45" s="211"/>
      <c r="AK45" s="210"/>
      <c r="AL45" s="212"/>
      <c r="AM45" s="213"/>
      <c r="AN45" s="210"/>
      <c r="AO45" s="211"/>
      <c r="AP45" s="210"/>
      <c r="AQ45" s="212"/>
      <c r="AR45" s="213"/>
      <c r="AS45" s="210"/>
      <c r="AT45" s="211"/>
      <c r="AU45" s="210"/>
      <c r="AV45" s="212"/>
      <c r="AW45" s="213"/>
      <c r="AX45" s="210"/>
      <c r="AY45" s="211"/>
      <c r="AZ45" s="210"/>
      <c r="BA45" s="212"/>
      <c r="BB45" s="213"/>
      <c r="BC45" s="210"/>
      <c r="BD45" s="210"/>
      <c r="BE45" s="210"/>
      <c r="BF45" s="213"/>
      <c r="BG45" s="216" t="str">
        <f t="shared" si="10"/>
        <v/>
      </c>
      <c r="BH45" s="217"/>
      <c r="BI45" s="218" t="str">
        <f t="shared" si="11"/>
        <v/>
      </c>
      <c r="BJ45" s="219"/>
      <c r="BK45" s="220"/>
      <c r="BL45" s="221"/>
      <c r="BM45" s="221"/>
      <c r="BN45" s="221"/>
      <c r="BO45" s="221"/>
      <c r="BP45" s="221"/>
      <c r="BQ45" s="221"/>
      <c r="BR45" s="221"/>
      <c r="BS45" s="222"/>
      <c r="BT45" s="217"/>
      <c r="BU45" s="223" t="str">
        <f t="shared" si="12"/>
        <v/>
      </c>
      <c r="BV45" s="224"/>
      <c r="BW45" s="225"/>
      <c r="BX45" s="249"/>
      <c r="BY45" s="255"/>
      <c r="BZ45" s="226"/>
      <c r="CA45" s="249"/>
      <c r="CB45" s="255"/>
      <c r="CC45" s="226"/>
      <c r="CD45" s="249"/>
      <c r="CE45" s="255"/>
      <c r="CF45" s="226"/>
      <c r="CG45" s="249"/>
      <c r="CH45" s="255"/>
      <c r="CI45" s="226"/>
      <c r="CJ45" s="249"/>
      <c r="CK45" s="255"/>
      <c r="CL45" s="226"/>
      <c r="CM45" s="249"/>
      <c r="CN45" s="255"/>
      <c r="CO45" s="226"/>
      <c r="CP45" s="249"/>
      <c r="CQ45" s="255"/>
      <c r="CR45" s="226"/>
      <c r="CS45" s="249"/>
      <c r="CT45" s="255"/>
      <c r="CU45" s="226"/>
      <c r="CV45" s="249"/>
      <c r="CW45" s="225"/>
      <c r="CX45" s="226"/>
      <c r="CY45" s="227"/>
    </row>
    <row r="46" spans="1:103" ht="13.5" customHeight="1">
      <c r="A46" s="83" t="str">
        <f t="shared" si="5"/>
        <v/>
      </c>
      <c r="B46" s="168" t="str">
        <f t="shared" si="6"/>
        <v/>
      </c>
      <c r="C46" s="151" t="str">
        <f t="shared" si="7"/>
        <v/>
      </c>
      <c r="D46" s="82" t="str">
        <f t="shared" si="8"/>
        <v/>
      </c>
      <c r="E46" s="188" t="str">
        <f>IF(ISERROR(SUM((B46/2),(C46/2),(D46/2))),IF(ISERROR(SUM((B46/2),(C46/2))),IF(ISERROR(SUM((B46/2),(D46/2))),IF(ISERROR(SUM((C46/2),(D46/2))),IF(ISERROR(B46/2),IF(ISERROR(C46/2),A46,C46),B46),SUM((C46*'Student List'!$D$34),(D46*'Student List'!$E$34))/'Student List'!$D$40),SUM((B46*'Student List'!$C$34),(D46*'Student List'!$E$34))/'Student List'!$E$40),SUM((B46*'Student List'!$C$34),(C46*'Student List'!$D$34))/'Student List'!$C$40),SUM((B46*'Student List'!$C$34),(C46*'Student List'!$D$34),(D46*'Student List'!$E$34))/'Student List'!$C$35)</f>
        <v/>
      </c>
      <c r="F46" s="84" t="str">
        <f t="shared" si="9"/>
        <v/>
      </c>
      <c r="G46" s="173" t="str">
        <f>IF(ISTEXT('Student List'!$C$23),('Student List'!$C$23),"")</f>
        <v/>
      </c>
      <c r="H46" s="85"/>
      <c r="I46" s="86"/>
      <c r="J46" s="87"/>
      <c r="K46" s="86"/>
      <c r="L46" s="88"/>
      <c r="M46" s="89"/>
      <c r="N46" s="86"/>
      <c r="O46" s="87"/>
      <c r="P46" s="86"/>
      <c r="Q46" s="88"/>
      <c r="R46" s="89"/>
      <c r="S46" s="86"/>
      <c r="T46" s="87"/>
      <c r="U46" s="86"/>
      <c r="V46" s="88"/>
      <c r="W46" s="89"/>
      <c r="X46" s="86"/>
      <c r="Y46" s="87"/>
      <c r="Z46" s="86"/>
      <c r="AA46" s="90"/>
      <c r="AB46" s="99"/>
      <c r="AC46" s="85"/>
      <c r="AD46" s="86"/>
      <c r="AE46" s="89"/>
      <c r="AF46" s="86"/>
      <c r="AG46" s="88"/>
      <c r="AH46" s="89"/>
      <c r="AI46" s="86"/>
      <c r="AJ46" s="87"/>
      <c r="AK46" s="86"/>
      <c r="AL46" s="88"/>
      <c r="AM46" s="89"/>
      <c r="AN46" s="86"/>
      <c r="AO46" s="87"/>
      <c r="AP46" s="86"/>
      <c r="AQ46" s="88"/>
      <c r="AR46" s="89"/>
      <c r="AS46" s="86"/>
      <c r="AT46" s="87"/>
      <c r="AU46" s="86"/>
      <c r="AV46" s="88"/>
      <c r="AW46" s="89"/>
      <c r="AX46" s="86"/>
      <c r="AY46" s="87"/>
      <c r="AZ46" s="86"/>
      <c r="BA46" s="88"/>
      <c r="BB46" s="89"/>
      <c r="BC46" s="86"/>
      <c r="BD46" s="86"/>
      <c r="BE46" s="86"/>
      <c r="BF46" s="89"/>
      <c r="BG46" s="91" t="str">
        <f t="shared" si="10"/>
        <v/>
      </c>
      <c r="BI46" s="92" t="str">
        <f t="shared" si="11"/>
        <v/>
      </c>
      <c r="BJ46" s="112"/>
      <c r="BK46" s="117"/>
      <c r="BL46" s="113"/>
      <c r="BM46" s="113"/>
      <c r="BN46" s="113"/>
      <c r="BO46" s="113"/>
      <c r="BP46" s="113"/>
      <c r="BQ46" s="113"/>
      <c r="BR46" s="113"/>
      <c r="BS46" s="114"/>
      <c r="BU46" s="171" t="str">
        <f t="shared" si="12"/>
        <v/>
      </c>
      <c r="BV46" s="161"/>
      <c r="BW46" s="162"/>
      <c r="BX46" s="250"/>
      <c r="BY46" s="256"/>
      <c r="BZ46" s="163"/>
      <c r="CA46" s="250"/>
      <c r="CB46" s="256"/>
      <c r="CC46" s="163"/>
      <c r="CD46" s="250"/>
      <c r="CE46" s="256"/>
      <c r="CF46" s="163"/>
      <c r="CG46" s="250"/>
      <c r="CH46" s="256"/>
      <c r="CI46" s="163"/>
      <c r="CJ46" s="250"/>
      <c r="CK46" s="256"/>
      <c r="CL46" s="163"/>
      <c r="CM46" s="250"/>
      <c r="CN46" s="256"/>
      <c r="CO46" s="163"/>
      <c r="CP46" s="250"/>
      <c r="CQ46" s="256"/>
      <c r="CR46" s="163"/>
      <c r="CS46" s="250"/>
      <c r="CT46" s="256"/>
      <c r="CU46" s="163"/>
      <c r="CV46" s="250"/>
      <c r="CW46" s="162"/>
      <c r="CX46" s="163"/>
      <c r="CY46" s="164"/>
    </row>
    <row r="47" spans="1:103" ht="13.5" customHeight="1">
      <c r="A47" s="83" t="str">
        <f t="shared" si="5"/>
        <v/>
      </c>
      <c r="B47" s="168" t="str">
        <f t="shared" si="6"/>
        <v/>
      </c>
      <c r="C47" s="151" t="str">
        <f t="shared" si="7"/>
        <v/>
      </c>
      <c r="D47" s="82" t="str">
        <f t="shared" si="8"/>
        <v/>
      </c>
      <c r="E47" s="188" t="str">
        <f>IF(ISERROR(SUM((B47/2),(C47/2),(D47/2))),IF(ISERROR(SUM((B47/2),(C47/2))),IF(ISERROR(SUM((B47/2),(D47/2))),IF(ISERROR(SUM((C47/2),(D47/2))),IF(ISERROR(B47/2),IF(ISERROR(C47/2),A47,C47),B47),SUM((C47*'Student List'!$D$34),(D47*'Student List'!$E$34))/'Student List'!$D$40),SUM((B47*'Student List'!$C$34),(D47*'Student List'!$E$34))/'Student List'!$E$40),SUM((B47*'Student List'!$C$34),(C47*'Student List'!$D$34))/'Student List'!$C$40),SUM((B47*'Student List'!$C$34),(C47*'Student List'!$D$34),(D47*'Student List'!$E$34))/'Student List'!$C$35)</f>
        <v/>
      </c>
      <c r="F47" s="84" t="str">
        <f t="shared" si="9"/>
        <v/>
      </c>
      <c r="G47" s="208" t="str">
        <f>IF(ISTEXT('Student List'!$C$24),('Student List'!$C$24),"")</f>
        <v/>
      </c>
      <c r="H47" s="209"/>
      <c r="I47" s="210"/>
      <c r="J47" s="211"/>
      <c r="K47" s="210"/>
      <c r="L47" s="212"/>
      <c r="M47" s="213"/>
      <c r="N47" s="210"/>
      <c r="O47" s="211"/>
      <c r="P47" s="210"/>
      <c r="Q47" s="212"/>
      <c r="R47" s="213"/>
      <c r="S47" s="210"/>
      <c r="T47" s="211"/>
      <c r="U47" s="210"/>
      <c r="V47" s="212"/>
      <c r="W47" s="213"/>
      <c r="X47" s="210"/>
      <c r="Y47" s="211"/>
      <c r="Z47" s="210"/>
      <c r="AA47" s="214"/>
      <c r="AB47" s="319"/>
      <c r="AC47" s="209"/>
      <c r="AD47" s="210"/>
      <c r="AE47" s="213"/>
      <c r="AF47" s="210"/>
      <c r="AG47" s="212"/>
      <c r="AH47" s="213"/>
      <c r="AI47" s="210"/>
      <c r="AJ47" s="211"/>
      <c r="AK47" s="210"/>
      <c r="AL47" s="212"/>
      <c r="AM47" s="213"/>
      <c r="AN47" s="210"/>
      <c r="AO47" s="211"/>
      <c r="AP47" s="210"/>
      <c r="AQ47" s="212"/>
      <c r="AR47" s="213"/>
      <c r="AS47" s="210"/>
      <c r="AT47" s="211"/>
      <c r="AU47" s="210"/>
      <c r="AV47" s="212"/>
      <c r="AW47" s="213"/>
      <c r="AX47" s="210"/>
      <c r="AY47" s="211"/>
      <c r="AZ47" s="210"/>
      <c r="BA47" s="212"/>
      <c r="BB47" s="213"/>
      <c r="BC47" s="210"/>
      <c r="BD47" s="210"/>
      <c r="BE47" s="210"/>
      <c r="BF47" s="213"/>
      <c r="BG47" s="216" t="str">
        <f t="shared" si="10"/>
        <v/>
      </c>
      <c r="BH47" s="217"/>
      <c r="BI47" s="218" t="str">
        <f t="shared" si="11"/>
        <v/>
      </c>
      <c r="BJ47" s="219"/>
      <c r="BK47" s="220"/>
      <c r="BL47" s="221"/>
      <c r="BM47" s="221"/>
      <c r="BN47" s="221"/>
      <c r="BO47" s="221"/>
      <c r="BP47" s="221"/>
      <c r="BQ47" s="221"/>
      <c r="BR47" s="221"/>
      <c r="BS47" s="222"/>
      <c r="BT47" s="217"/>
      <c r="BU47" s="223" t="str">
        <f t="shared" si="12"/>
        <v/>
      </c>
      <c r="BV47" s="224"/>
      <c r="BW47" s="225"/>
      <c r="BX47" s="249"/>
      <c r="BY47" s="255"/>
      <c r="BZ47" s="226"/>
      <c r="CA47" s="249"/>
      <c r="CB47" s="255"/>
      <c r="CC47" s="226"/>
      <c r="CD47" s="249"/>
      <c r="CE47" s="255"/>
      <c r="CF47" s="226"/>
      <c r="CG47" s="249"/>
      <c r="CH47" s="255"/>
      <c r="CI47" s="226"/>
      <c r="CJ47" s="249"/>
      <c r="CK47" s="255"/>
      <c r="CL47" s="226"/>
      <c r="CM47" s="249"/>
      <c r="CN47" s="255"/>
      <c r="CO47" s="226"/>
      <c r="CP47" s="249"/>
      <c r="CQ47" s="255"/>
      <c r="CR47" s="226"/>
      <c r="CS47" s="249"/>
      <c r="CT47" s="255"/>
      <c r="CU47" s="226"/>
      <c r="CV47" s="249"/>
      <c r="CW47" s="225"/>
      <c r="CX47" s="226"/>
      <c r="CY47" s="227"/>
    </row>
    <row r="48" spans="1:103" ht="13.5" customHeight="1">
      <c r="A48" s="83" t="str">
        <f t="shared" si="5"/>
        <v/>
      </c>
      <c r="B48" s="168" t="str">
        <f t="shared" si="6"/>
        <v/>
      </c>
      <c r="C48" s="151" t="str">
        <f t="shared" si="7"/>
        <v/>
      </c>
      <c r="D48" s="82" t="str">
        <f t="shared" si="8"/>
        <v/>
      </c>
      <c r="E48" s="188" t="str">
        <f>IF(ISERROR(SUM((B48/2),(C48/2),(D48/2))),IF(ISERROR(SUM((B48/2),(C48/2))),IF(ISERROR(SUM((B48/2),(D48/2))),IF(ISERROR(SUM((C48/2),(D48/2))),IF(ISERROR(B48/2),IF(ISERROR(C48/2),A48,C48),B48),SUM((C48*'Student List'!$D$34),(D48*'Student List'!$E$34))/'Student List'!$D$40),SUM((B48*'Student List'!$C$34),(D48*'Student List'!$E$34))/'Student List'!$E$40),SUM((B48*'Student List'!$C$34),(C48*'Student List'!$D$34))/'Student List'!$C$40),SUM((B48*'Student List'!$C$34),(C48*'Student List'!$D$34),(D48*'Student List'!$E$34))/'Student List'!$C$35)</f>
        <v/>
      </c>
      <c r="F48" s="84" t="str">
        <f t="shared" si="9"/>
        <v/>
      </c>
      <c r="G48" s="173" t="str">
        <f>IF(ISTEXT('Student List'!$C$25),('Student List'!$C$25),"")</f>
        <v/>
      </c>
      <c r="H48" s="85"/>
      <c r="I48" s="86"/>
      <c r="J48" s="87"/>
      <c r="K48" s="86"/>
      <c r="L48" s="88"/>
      <c r="M48" s="89"/>
      <c r="N48" s="86"/>
      <c r="O48" s="87"/>
      <c r="P48" s="86"/>
      <c r="Q48" s="88"/>
      <c r="R48" s="89"/>
      <c r="S48" s="86"/>
      <c r="T48" s="87"/>
      <c r="U48" s="86"/>
      <c r="V48" s="88"/>
      <c r="W48" s="89"/>
      <c r="X48" s="86"/>
      <c r="Y48" s="87"/>
      <c r="Z48" s="86"/>
      <c r="AA48" s="90"/>
      <c r="AB48" s="99"/>
      <c r="AC48" s="85"/>
      <c r="AD48" s="86"/>
      <c r="AE48" s="89"/>
      <c r="AF48" s="86"/>
      <c r="AG48" s="88"/>
      <c r="AH48" s="89"/>
      <c r="AI48" s="86"/>
      <c r="AJ48" s="87"/>
      <c r="AK48" s="86"/>
      <c r="AL48" s="88"/>
      <c r="AM48" s="89"/>
      <c r="AN48" s="86"/>
      <c r="AO48" s="87"/>
      <c r="AP48" s="86"/>
      <c r="AQ48" s="88"/>
      <c r="AR48" s="89"/>
      <c r="AS48" s="86"/>
      <c r="AT48" s="87"/>
      <c r="AU48" s="86"/>
      <c r="AV48" s="88"/>
      <c r="AW48" s="89"/>
      <c r="AX48" s="86"/>
      <c r="AY48" s="87"/>
      <c r="AZ48" s="86"/>
      <c r="BA48" s="88"/>
      <c r="BB48" s="89"/>
      <c r="BC48" s="86"/>
      <c r="BD48" s="86"/>
      <c r="BE48" s="86"/>
      <c r="BF48" s="89"/>
      <c r="BG48" s="91" t="str">
        <f t="shared" si="10"/>
        <v/>
      </c>
      <c r="BI48" s="92" t="str">
        <f t="shared" si="11"/>
        <v/>
      </c>
      <c r="BJ48" s="112"/>
      <c r="BK48" s="117"/>
      <c r="BL48" s="113"/>
      <c r="BM48" s="113"/>
      <c r="BN48" s="113"/>
      <c r="BO48" s="113"/>
      <c r="BP48" s="113"/>
      <c r="BQ48" s="113"/>
      <c r="BR48" s="113"/>
      <c r="BS48" s="114"/>
      <c r="BU48" s="171" t="str">
        <f t="shared" si="12"/>
        <v/>
      </c>
      <c r="BV48" s="161"/>
      <c r="BW48" s="162"/>
      <c r="BX48" s="250"/>
      <c r="BY48" s="256"/>
      <c r="BZ48" s="163"/>
      <c r="CA48" s="250"/>
      <c r="CB48" s="256"/>
      <c r="CC48" s="163"/>
      <c r="CD48" s="250"/>
      <c r="CE48" s="256"/>
      <c r="CF48" s="163"/>
      <c r="CG48" s="250"/>
      <c r="CH48" s="256"/>
      <c r="CI48" s="163"/>
      <c r="CJ48" s="250"/>
      <c r="CK48" s="256"/>
      <c r="CL48" s="163"/>
      <c r="CM48" s="250"/>
      <c r="CN48" s="256"/>
      <c r="CO48" s="163"/>
      <c r="CP48" s="250"/>
      <c r="CQ48" s="256"/>
      <c r="CR48" s="163"/>
      <c r="CS48" s="250"/>
      <c r="CT48" s="256"/>
      <c r="CU48" s="163"/>
      <c r="CV48" s="250"/>
      <c r="CW48" s="162"/>
      <c r="CX48" s="163"/>
      <c r="CY48" s="164"/>
    </row>
    <row r="49" spans="1:103" ht="13.5" customHeight="1">
      <c r="A49" s="83" t="str">
        <f t="shared" si="5"/>
        <v/>
      </c>
      <c r="B49" s="168" t="str">
        <f t="shared" si="6"/>
        <v/>
      </c>
      <c r="C49" s="151" t="str">
        <f t="shared" si="7"/>
        <v/>
      </c>
      <c r="D49" s="82" t="str">
        <f t="shared" si="8"/>
        <v/>
      </c>
      <c r="E49" s="188" t="str">
        <f>IF(ISERROR(SUM((B49/2),(C49/2),(D49/2))),IF(ISERROR(SUM((B49/2),(C49/2))),IF(ISERROR(SUM((B49/2),(D49/2))),IF(ISERROR(SUM((C49/2),(D49/2))),IF(ISERROR(B49/2),IF(ISERROR(C49/2),A49,C49),B49),SUM((C49*'Student List'!$D$34),(D49*'Student List'!$E$34))/'Student List'!$D$40),SUM((B49*'Student List'!$C$34),(D49*'Student List'!$E$34))/'Student List'!$E$40),SUM((B49*'Student List'!$C$34),(C49*'Student List'!$D$34))/'Student List'!$C$40),SUM((B49*'Student List'!$C$34),(C49*'Student List'!$D$34),(D49*'Student List'!$E$34))/'Student List'!$C$35)</f>
        <v/>
      </c>
      <c r="F49" s="84" t="str">
        <f t="shared" si="9"/>
        <v/>
      </c>
      <c r="G49" s="208" t="str">
        <f>IF(ISTEXT('Student List'!$C$26),('Student List'!$C$26),"")</f>
        <v/>
      </c>
      <c r="H49" s="209"/>
      <c r="I49" s="210"/>
      <c r="J49" s="211"/>
      <c r="K49" s="210"/>
      <c r="L49" s="212"/>
      <c r="M49" s="213"/>
      <c r="N49" s="210"/>
      <c r="O49" s="211"/>
      <c r="P49" s="210"/>
      <c r="Q49" s="212"/>
      <c r="R49" s="213"/>
      <c r="S49" s="210"/>
      <c r="T49" s="211"/>
      <c r="U49" s="210"/>
      <c r="V49" s="212"/>
      <c r="W49" s="213"/>
      <c r="X49" s="210"/>
      <c r="Y49" s="211"/>
      <c r="Z49" s="210"/>
      <c r="AA49" s="214"/>
      <c r="AB49" s="319"/>
      <c r="AC49" s="209"/>
      <c r="AD49" s="210"/>
      <c r="AE49" s="213"/>
      <c r="AF49" s="210"/>
      <c r="AG49" s="212"/>
      <c r="AH49" s="213"/>
      <c r="AI49" s="210"/>
      <c r="AJ49" s="211"/>
      <c r="AK49" s="210"/>
      <c r="AL49" s="212"/>
      <c r="AM49" s="213"/>
      <c r="AN49" s="210"/>
      <c r="AO49" s="211"/>
      <c r="AP49" s="210"/>
      <c r="AQ49" s="212"/>
      <c r="AR49" s="213"/>
      <c r="AS49" s="210"/>
      <c r="AT49" s="211"/>
      <c r="AU49" s="210"/>
      <c r="AV49" s="212"/>
      <c r="AW49" s="213"/>
      <c r="AX49" s="210"/>
      <c r="AY49" s="211"/>
      <c r="AZ49" s="210"/>
      <c r="BA49" s="212"/>
      <c r="BB49" s="213"/>
      <c r="BC49" s="210"/>
      <c r="BD49" s="210"/>
      <c r="BE49" s="210"/>
      <c r="BF49" s="213"/>
      <c r="BG49" s="216" t="str">
        <f t="shared" si="10"/>
        <v/>
      </c>
      <c r="BH49" s="217"/>
      <c r="BI49" s="218" t="str">
        <f t="shared" si="11"/>
        <v/>
      </c>
      <c r="BJ49" s="219"/>
      <c r="BK49" s="220"/>
      <c r="BL49" s="221"/>
      <c r="BM49" s="221"/>
      <c r="BN49" s="221"/>
      <c r="BO49" s="221"/>
      <c r="BP49" s="221"/>
      <c r="BQ49" s="221"/>
      <c r="BR49" s="221"/>
      <c r="BS49" s="222"/>
      <c r="BT49" s="217"/>
      <c r="BU49" s="223" t="str">
        <f t="shared" si="12"/>
        <v/>
      </c>
      <c r="BV49" s="224"/>
      <c r="BW49" s="225"/>
      <c r="BX49" s="249"/>
      <c r="BY49" s="255"/>
      <c r="BZ49" s="226"/>
      <c r="CA49" s="249"/>
      <c r="CB49" s="255"/>
      <c r="CC49" s="226"/>
      <c r="CD49" s="249"/>
      <c r="CE49" s="255"/>
      <c r="CF49" s="226"/>
      <c r="CG49" s="249"/>
      <c r="CH49" s="255"/>
      <c r="CI49" s="226"/>
      <c r="CJ49" s="249"/>
      <c r="CK49" s="255"/>
      <c r="CL49" s="226"/>
      <c r="CM49" s="249"/>
      <c r="CN49" s="255"/>
      <c r="CO49" s="226"/>
      <c r="CP49" s="249"/>
      <c r="CQ49" s="255"/>
      <c r="CR49" s="226"/>
      <c r="CS49" s="249"/>
      <c r="CT49" s="255"/>
      <c r="CU49" s="226"/>
      <c r="CV49" s="249"/>
      <c r="CW49" s="225"/>
      <c r="CX49" s="226"/>
      <c r="CY49" s="227"/>
    </row>
    <row r="50" spans="1:103" ht="13.5" customHeight="1">
      <c r="A50" s="83" t="str">
        <f t="shared" si="5"/>
        <v/>
      </c>
      <c r="B50" s="168" t="str">
        <f t="shared" si="6"/>
        <v/>
      </c>
      <c r="C50" s="151" t="str">
        <f t="shared" si="7"/>
        <v/>
      </c>
      <c r="D50" s="82" t="str">
        <f t="shared" si="8"/>
        <v/>
      </c>
      <c r="E50" s="188" t="str">
        <f>IF(ISERROR(SUM((B50/2),(C50/2),(D50/2))),IF(ISERROR(SUM((B50/2),(C50/2))),IF(ISERROR(SUM((B50/2),(D50/2))),IF(ISERROR(SUM((C50/2),(D50/2))),IF(ISERROR(B50/2),IF(ISERROR(C50/2),A50,C50),B50),SUM((C50*'Student List'!$D$34),(D50*'Student List'!$E$34))/'Student List'!$D$40),SUM((B50*'Student List'!$C$34),(D50*'Student List'!$E$34))/'Student List'!$E$40),SUM((B50*'Student List'!$C$34),(C50*'Student List'!$D$34))/'Student List'!$C$40),SUM((B50*'Student List'!$C$34),(C50*'Student List'!$D$34),(D50*'Student List'!$E$34))/'Student List'!$C$35)</f>
        <v/>
      </c>
      <c r="F50" s="84" t="str">
        <f t="shared" si="9"/>
        <v/>
      </c>
      <c r="G50" s="173" t="str">
        <f>IF(ISTEXT('Student List'!$C$27),('Student List'!$C$27),"")</f>
        <v/>
      </c>
      <c r="H50" s="85"/>
      <c r="I50" s="86"/>
      <c r="J50" s="87"/>
      <c r="K50" s="86"/>
      <c r="L50" s="88"/>
      <c r="M50" s="89"/>
      <c r="N50" s="86"/>
      <c r="O50" s="87"/>
      <c r="P50" s="86"/>
      <c r="Q50" s="88"/>
      <c r="R50" s="89"/>
      <c r="S50" s="86"/>
      <c r="T50" s="87"/>
      <c r="U50" s="86"/>
      <c r="V50" s="88"/>
      <c r="W50" s="89"/>
      <c r="X50" s="86"/>
      <c r="Y50" s="87"/>
      <c r="Z50" s="86"/>
      <c r="AA50" s="90"/>
      <c r="AB50" s="99"/>
      <c r="AC50" s="85"/>
      <c r="AD50" s="86"/>
      <c r="AE50" s="89"/>
      <c r="AF50" s="86"/>
      <c r="AG50" s="88"/>
      <c r="AH50" s="89"/>
      <c r="AI50" s="86"/>
      <c r="AJ50" s="87"/>
      <c r="AK50" s="86"/>
      <c r="AL50" s="88"/>
      <c r="AM50" s="89"/>
      <c r="AN50" s="86"/>
      <c r="AO50" s="87"/>
      <c r="AP50" s="86"/>
      <c r="AQ50" s="88"/>
      <c r="AR50" s="89"/>
      <c r="AS50" s="86"/>
      <c r="AT50" s="87"/>
      <c r="AU50" s="86"/>
      <c r="AV50" s="88"/>
      <c r="AW50" s="89"/>
      <c r="AX50" s="86"/>
      <c r="AY50" s="87"/>
      <c r="AZ50" s="86"/>
      <c r="BA50" s="88"/>
      <c r="BB50" s="89"/>
      <c r="BC50" s="86"/>
      <c r="BD50" s="86"/>
      <c r="BE50" s="86"/>
      <c r="BF50" s="89"/>
      <c r="BG50" s="91" t="str">
        <f t="shared" si="10"/>
        <v/>
      </c>
      <c r="BI50" s="95" t="str">
        <f t="shared" si="11"/>
        <v/>
      </c>
      <c r="BJ50" s="117"/>
      <c r="BK50" s="117"/>
      <c r="BL50" s="113"/>
      <c r="BM50" s="113"/>
      <c r="BN50" s="113"/>
      <c r="BO50" s="113"/>
      <c r="BP50" s="113"/>
      <c r="BQ50" s="113"/>
      <c r="BR50" s="113"/>
      <c r="BS50" s="114"/>
      <c r="BU50" s="171" t="str">
        <f t="shared" si="12"/>
        <v/>
      </c>
      <c r="BV50" s="161"/>
      <c r="BW50" s="162"/>
      <c r="BX50" s="250"/>
      <c r="BY50" s="256"/>
      <c r="BZ50" s="163"/>
      <c r="CA50" s="250"/>
      <c r="CB50" s="256"/>
      <c r="CC50" s="163"/>
      <c r="CD50" s="250"/>
      <c r="CE50" s="256"/>
      <c r="CF50" s="163"/>
      <c r="CG50" s="250"/>
      <c r="CH50" s="256"/>
      <c r="CI50" s="163"/>
      <c r="CJ50" s="250"/>
      <c r="CK50" s="256"/>
      <c r="CL50" s="163"/>
      <c r="CM50" s="250"/>
      <c r="CN50" s="256"/>
      <c r="CO50" s="163"/>
      <c r="CP50" s="250"/>
      <c r="CQ50" s="256"/>
      <c r="CR50" s="163"/>
      <c r="CS50" s="250"/>
      <c r="CT50" s="256"/>
      <c r="CU50" s="163"/>
      <c r="CV50" s="250"/>
      <c r="CW50" s="162"/>
      <c r="CX50" s="163"/>
      <c r="CY50" s="164"/>
    </row>
    <row r="51" spans="1:103" ht="13.5" customHeight="1">
      <c r="A51" s="83" t="str">
        <f t="shared" si="5"/>
        <v/>
      </c>
      <c r="B51" s="168" t="str">
        <f t="shared" si="6"/>
        <v/>
      </c>
      <c r="C51" s="151" t="str">
        <f t="shared" si="7"/>
        <v/>
      </c>
      <c r="D51" s="82" t="str">
        <f t="shared" si="8"/>
        <v/>
      </c>
      <c r="E51" s="188" t="str">
        <f>IF(ISERROR(SUM((B51/2),(C51/2),(D51/2))),IF(ISERROR(SUM((B51/2),(C51/2))),IF(ISERROR(SUM((B51/2),(D51/2))),IF(ISERROR(SUM((C51/2),(D51/2))),IF(ISERROR(B51/2),IF(ISERROR(C51/2),A51,C51),B51),SUM((C51*'Student List'!$D$34),(D51*'Student List'!$E$34))/'Student List'!$D$40),SUM((B51*'Student List'!$C$34),(D51*'Student List'!$E$34))/'Student List'!$E$40),SUM((B51*'Student List'!$C$34),(C51*'Student List'!$D$34))/'Student List'!$C$40),SUM((B51*'Student List'!$C$34),(C51*'Student List'!$D$34),(D51*'Student List'!$E$34))/'Student List'!$C$35)</f>
        <v/>
      </c>
      <c r="F51" s="84" t="str">
        <f t="shared" si="9"/>
        <v/>
      </c>
      <c r="G51" s="208" t="str">
        <f>IF(ISTEXT('Student List'!$C$28),('Student List'!$C$28),"")</f>
        <v/>
      </c>
      <c r="H51" s="209"/>
      <c r="I51" s="210"/>
      <c r="J51" s="211"/>
      <c r="K51" s="210"/>
      <c r="L51" s="212"/>
      <c r="M51" s="213"/>
      <c r="N51" s="210"/>
      <c r="O51" s="211"/>
      <c r="P51" s="210"/>
      <c r="Q51" s="212"/>
      <c r="R51" s="213"/>
      <c r="S51" s="210"/>
      <c r="T51" s="211"/>
      <c r="U51" s="210"/>
      <c r="V51" s="212"/>
      <c r="W51" s="213"/>
      <c r="X51" s="210"/>
      <c r="Y51" s="211"/>
      <c r="Z51" s="210"/>
      <c r="AA51" s="214"/>
      <c r="AB51" s="319"/>
      <c r="AC51" s="209"/>
      <c r="AD51" s="210"/>
      <c r="AE51" s="213"/>
      <c r="AF51" s="210"/>
      <c r="AG51" s="212"/>
      <c r="AH51" s="213"/>
      <c r="AI51" s="210"/>
      <c r="AJ51" s="211"/>
      <c r="AK51" s="210"/>
      <c r="AL51" s="212"/>
      <c r="AM51" s="213"/>
      <c r="AN51" s="210"/>
      <c r="AO51" s="211"/>
      <c r="AP51" s="210"/>
      <c r="AQ51" s="212"/>
      <c r="AR51" s="213"/>
      <c r="AS51" s="210"/>
      <c r="AT51" s="211"/>
      <c r="AU51" s="210"/>
      <c r="AV51" s="212"/>
      <c r="AW51" s="213"/>
      <c r="AX51" s="210"/>
      <c r="AY51" s="211"/>
      <c r="AZ51" s="210"/>
      <c r="BA51" s="212"/>
      <c r="BB51" s="213"/>
      <c r="BC51" s="210"/>
      <c r="BD51" s="210"/>
      <c r="BE51" s="210"/>
      <c r="BF51" s="213"/>
      <c r="BG51" s="216" t="str">
        <f t="shared" si="10"/>
        <v/>
      </c>
      <c r="BH51" s="217"/>
      <c r="BI51" s="218" t="str">
        <f t="shared" si="11"/>
        <v/>
      </c>
      <c r="BJ51" s="219"/>
      <c r="BK51" s="220"/>
      <c r="BL51" s="221"/>
      <c r="BM51" s="221"/>
      <c r="BN51" s="221"/>
      <c r="BO51" s="221"/>
      <c r="BP51" s="221"/>
      <c r="BQ51" s="221"/>
      <c r="BR51" s="221"/>
      <c r="BS51" s="222"/>
      <c r="BT51" s="217"/>
      <c r="BU51" s="223" t="str">
        <f t="shared" si="12"/>
        <v/>
      </c>
      <c r="BV51" s="224"/>
      <c r="BW51" s="225"/>
      <c r="BX51" s="249"/>
      <c r="BY51" s="255"/>
      <c r="BZ51" s="226"/>
      <c r="CA51" s="249"/>
      <c r="CB51" s="255"/>
      <c r="CC51" s="226"/>
      <c r="CD51" s="249"/>
      <c r="CE51" s="255"/>
      <c r="CF51" s="226"/>
      <c r="CG51" s="249"/>
      <c r="CH51" s="255"/>
      <c r="CI51" s="226"/>
      <c r="CJ51" s="249"/>
      <c r="CK51" s="255"/>
      <c r="CL51" s="226"/>
      <c r="CM51" s="249"/>
      <c r="CN51" s="255"/>
      <c r="CO51" s="226"/>
      <c r="CP51" s="249"/>
      <c r="CQ51" s="255"/>
      <c r="CR51" s="226"/>
      <c r="CS51" s="249"/>
      <c r="CT51" s="255"/>
      <c r="CU51" s="226"/>
      <c r="CV51" s="249"/>
      <c r="CW51" s="225"/>
      <c r="CX51" s="226"/>
      <c r="CY51" s="227"/>
    </row>
    <row r="52" spans="1:103" ht="13.5" customHeight="1">
      <c r="A52" s="83" t="str">
        <f t="shared" si="5"/>
        <v/>
      </c>
      <c r="B52" s="168" t="str">
        <f t="shared" si="6"/>
        <v/>
      </c>
      <c r="C52" s="151" t="str">
        <f t="shared" si="7"/>
        <v/>
      </c>
      <c r="D52" s="82" t="str">
        <f t="shared" si="8"/>
        <v/>
      </c>
      <c r="E52" s="188" t="str">
        <f>IF(ISERROR(SUM((B52/2),(C52/2),(D52/2))),IF(ISERROR(SUM((B52/2),(C52/2))),IF(ISERROR(SUM((B52/2),(D52/2))),IF(ISERROR(SUM((C52/2),(D52/2))),IF(ISERROR(B52/2),IF(ISERROR(C52/2),A52,C52),B52),SUM((C52*'Student List'!$D$34),(D52*'Student List'!$E$34))/'Student List'!$D$40),SUM((B52*'Student List'!$C$34),(D52*'Student List'!$E$34))/'Student List'!$E$40),SUM((B52*'Student List'!$C$34),(C52*'Student List'!$D$34))/'Student List'!$C$40),SUM((B52*'Student List'!$C$34),(C52*'Student List'!$D$34),(D52*'Student List'!$E$34))/'Student List'!$C$35)</f>
        <v/>
      </c>
      <c r="F52" s="84" t="str">
        <f t="shared" si="9"/>
        <v/>
      </c>
      <c r="G52" s="173" t="str">
        <f>IF(ISTEXT('Student List'!$C$29),('Student List'!$C$29),"")</f>
        <v/>
      </c>
      <c r="H52" s="85"/>
      <c r="I52" s="86"/>
      <c r="J52" s="87"/>
      <c r="K52" s="86"/>
      <c r="L52" s="88"/>
      <c r="M52" s="89"/>
      <c r="N52" s="86"/>
      <c r="O52" s="87"/>
      <c r="P52" s="86"/>
      <c r="Q52" s="88"/>
      <c r="R52" s="89"/>
      <c r="S52" s="86"/>
      <c r="T52" s="87"/>
      <c r="U52" s="86"/>
      <c r="V52" s="88"/>
      <c r="W52" s="89"/>
      <c r="X52" s="86"/>
      <c r="Y52" s="87"/>
      <c r="Z52" s="86"/>
      <c r="AA52" s="90"/>
      <c r="AB52" s="99"/>
      <c r="AC52" s="85"/>
      <c r="AD52" s="86"/>
      <c r="AE52" s="89"/>
      <c r="AF52" s="86"/>
      <c r="AG52" s="88"/>
      <c r="AH52" s="89"/>
      <c r="AI52" s="86"/>
      <c r="AJ52" s="87"/>
      <c r="AK52" s="86"/>
      <c r="AL52" s="88"/>
      <c r="AM52" s="89"/>
      <c r="AN52" s="86"/>
      <c r="AO52" s="87"/>
      <c r="AP52" s="86"/>
      <c r="AQ52" s="88"/>
      <c r="AR52" s="89"/>
      <c r="AS52" s="86"/>
      <c r="AT52" s="87"/>
      <c r="AU52" s="86"/>
      <c r="AV52" s="88"/>
      <c r="AW52" s="89"/>
      <c r="AX52" s="86"/>
      <c r="AY52" s="87"/>
      <c r="AZ52" s="86"/>
      <c r="BA52" s="88"/>
      <c r="BB52" s="89"/>
      <c r="BC52" s="86"/>
      <c r="BD52" s="86"/>
      <c r="BE52" s="86"/>
      <c r="BF52" s="89"/>
      <c r="BG52" s="91" t="str">
        <f t="shared" si="10"/>
        <v/>
      </c>
      <c r="BI52" s="96" t="str">
        <f t="shared" si="11"/>
        <v/>
      </c>
      <c r="BJ52" s="115"/>
      <c r="BK52" s="113"/>
      <c r="BL52" s="113"/>
      <c r="BM52" s="113"/>
      <c r="BN52" s="113"/>
      <c r="BO52" s="113"/>
      <c r="BP52" s="113"/>
      <c r="BQ52" s="113"/>
      <c r="BR52" s="113"/>
      <c r="BS52" s="116"/>
      <c r="BU52" s="171" t="str">
        <f t="shared" si="12"/>
        <v/>
      </c>
      <c r="BV52" s="165"/>
      <c r="BW52" s="163"/>
      <c r="BX52" s="250"/>
      <c r="BY52" s="256"/>
      <c r="BZ52" s="163"/>
      <c r="CA52" s="250"/>
      <c r="CB52" s="256"/>
      <c r="CC52" s="163"/>
      <c r="CD52" s="250"/>
      <c r="CE52" s="256"/>
      <c r="CF52" s="163"/>
      <c r="CG52" s="250"/>
      <c r="CH52" s="256"/>
      <c r="CI52" s="163"/>
      <c r="CJ52" s="250"/>
      <c r="CK52" s="256"/>
      <c r="CL52" s="163"/>
      <c r="CM52" s="250"/>
      <c r="CN52" s="256"/>
      <c r="CO52" s="163"/>
      <c r="CP52" s="250"/>
      <c r="CQ52" s="256"/>
      <c r="CR52" s="163"/>
      <c r="CS52" s="250"/>
      <c r="CT52" s="256"/>
      <c r="CU52" s="163"/>
      <c r="CV52" s="250"/>
      <c r="CW52" s="162"/>
      <c r="CX52" s="163"/>
      <c r="CY52" s="166"/>
    </row>
    <row r="53" spans="1:103" ht="13.5" customHeight="1" thickBot="1">
      <c r="A53" s="83" t="str">
        <f t="shared" si="5"/>
        <v/>
      </c>
      <c r="B53" s="169" t="str">
        <f t="shared" si="6"/>
        <v/>
      </c>
      <c r="C53" s="152" t="str">
        <f t="shared" si="7"/>
        <v/>
      </c>
      <c r="D53" s="97" t="str">
        <f t="shared" si="8"/>
        <v/>
      </c>
      <c r="E53" s="274" t="str">
        <f>IF(ISERROR(SUM((B53/2),(C53/2),(D53/2))),IF(ISERROR(SUM((B53/2),(C53/2))),IF(ISERROR(SUM((B53/2),(D53/2))),IF(ISERROR(SUM((C53/2),(D53/2))),IF(ISERROR(B53/2),IF(ISERROR(C53/2),A53,C53),B53),SUM((C53*'Student List'!$D$34),(D53*'Student List'!$E$34))/'Student List'!$D$40),SUM((B53*'Student List'!$C$34),(D53*'Student List'!$E$34))/'Student List'!$E$40),SUM((B53*'Student List'!$C$34),(C53*'Student List'!$D$34))/'Student List'!$C$40),SUM((B53*'Student List'!$C$34),(C53*'Student List'!$D$34),(D53*'Student List'!$E$34))/'Student List'!$C$35)</f>
        <v/>
      </c>
      <c r="F53" s="98" t="str">
        <f t="shared" si="9"/>
        <v/>
      </c>
      <c r="G53" s="229" t="str">
        <f>IF(ISTEXT('Student List'!$C$30),('Student List'!$C$30),"")</f>
        <v/>
      </c>
      <c r="H53" s="230"/>
      <c r="I53" s="231"/>
      <c r="J53" s="232"/>
      <c r="K53" s="231"/>
      <c r="L53" s="233"/>
      <c r="M53" s="234"/>
      <c r="N53" s="231"/>
      <c r="O53" s="232"/>
      <c r="P53" s="231"/>
      <c r="Q53" s="233"/>
      <c r="R53" s="234"/>
      <c r="S53" s="231"/>
      <c r="T53" s="232"/>
      <c r="U53" s="231"/>
      <c r="V53" s="233"/>
      <c r="W53" s="234"/>
      <c r="X53" s="231"/>
      <c r="Y53" s="232"/>
      <c r="Z53" s="231"/>
      <c r="AA53" s="235"/>
      <c r="AB53" s="319"/>
      <c r="AC53" s="230"/>
      <c r="AD53" s="231"/>
      <c r="AE53" s="234"/>
      <c r="AF53" s="231"/>
      <c r="AG53" s="233"/>
      <c r="AH53" s="234"/>
      <c r="AI53" s="231"/>
      <c r="AJ53" s="232"/>
      <c r="AK53" s="231"/>
      <c r="AL53" s="233"/>
      <c r="AM53" s="234"/>
      <c r="AN53" s="231"/>
      <c r="AO53" s="232"/>
      <c r="AP53" s="231"/>
      <c r="AQ53" s="233"/>
      <c r="AR53" s="234"/>
      <c r="AS53" s="231"/>
      <c r="AT53" s="232"/>
      <c r="AU53" s="231"/>
      <c r="AV53" s="233"/>
      <c r="AW53" s="234"/>
      <c r="AX53" s="231"/>
      <c r="AY53" s="232"/>
      <c r="AZ53" s="231"/>
      <c r="BA53" s="233"/>
      <c r="BB53" s="234"/>
      <c r="BC53" s="231"/>
      <c r="BD53" s="231"/>
      <c r="BE53" s="231"/>
      <c r="BF53" s="234"/>
      <c r="BG53" s="236" t="str">
        <f t="shared" si="10"/>
        <v/>
      </c>
      <c r="BH53" s="217"/>
      <c r="BI53" s="237" t="str">
        <f t="shared" si="11"/>
        <v/>
      </c>
      <c r="BJ53" s="238"/>
      <c r="BK53" s="239"/>
      <c r="BL53" s="240"/>
      <c r="BM53" s="240"/>
      <c r="BN53" s="240"/>
      <c r="BO53" s="240"/>
      <c r="BP53" s="240"/>
      <c r="BQ53" s="240"/>
      <c r="BR53" s="240"/>
      <c r="BS53" s="241"/>
      <c r="BT53" s="217"/>
      <c r="BU53" s="242" t="str">
        <f t="shared" si="12"/>
        <v/>
      </c>
      <c r="BV53" s="243"/>
      <c r="BW53" s="244"/>
      <c r="BX53" s="251"/>
      <c r="BY53" s="257"/>
      <c r="BZ53" s="245"/>
      <c r="CA53" s="251"/>
      <c r="CB53" s="257"/>
      <c r="CC53" s="245"/>
      <c r="CD53" s="251"/>
      <c r="CE53" s="257"/>
      <c r="CF53" s="245"/>
      <c r="CG53" s="251"/>
      <c r="CH53" s="257"/>
      <c r="CI53" s="245"/>
      <c r="CJ53" s="251"/>
      <c r="CK53" s="257"/>
      <c r="CL53" s="245"/>
      <c r="CM53" s="251"/>
      <c r="CN53" s="257"/>
      <c r="CO53" s="245"/>
      <c r="CP53" s="251"/>
      <c r="CQ53" s="257"/>
      <c r="CR53" s="245"/>
      <c r="CS53" s="251"/>
      <c r="CT53" s="257"/>
      <c r="CU53" s="245"/>
      <c r="CV53" s="251"/>
      <c r="CW53" s="244"/>
      <c r="CX53" s="245"/>
      <c r="CY53" s="246"/>
    </row>
    <row r="54" spans="1:103" ht="13.5" customHeight="1" thickBot="1">
      <c r="N54" s="51"/>
      <c r="O54" s="51"/>
      <c r="R54" s="51"/>
      <c r="S54" s="51"/>
      <c r="T54" s="51"/>
      <c r="W54" s="51"/>
      <c r="X54" s="51"/>
      <c r="Y54" s="51"/>
      <c r="AE54" s="51"/>
      <c r="AH54" s="51"/>
      <c r="AI54" s="51"/>
      <c r="AJ54" s="51"/>
      <c r="AM54" s="51"/>
      <c r="AN54" s="51"/>
      <c r="AO54" s="51"/>
      <c r="AR54" s="51"/>
      <c r="AS54" s="51"/>
      <c r="AT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</row>
    <row r="55" spans="1:103" ht="28.5" customHeight="1" thickTop="1" thickBot="1">
      <c r="B55" s="364" t="str">
        <f>IF(ISTEXT('Student List'!I10),'Student List'!I10,"")</f>
        <v>Language</v>
      </c>
      <c r="C55" s="365"/>
      <c r="D55" s="365"/>
      <c r="E55" s="366"/>
      <c r="F55" s="367" t="str">
        <f>$F$28</f>
        <v>School Name Here</v>
      </c>
      <c r="G55" s="368"/>
      <c r="H55" s="368"/>
      <c r="I55" s="368"/>
      <c r="J55" s="369"/>
      <c r="K55" s="17" t="s">
        <v>5</v>
      </c>
      <c r="L55" s="18"/>
      <c r="M55" s="19"/>
      <c r="N55" s="19"/>
      <c r="O55" s="19"/>
      <c r="P55" s="20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2"/>
      <c r="AC55" s="24" t="str">
        <f>B55</f>
        <v>Language</v>
      </c>
      <c r="AD55" s="25"/>
      <c r="AE55" s="25"/>
      <c r="AF55" s="26"/>
      <c r="AG55" s="25"/>
      <c r="AH55" s="27"/>
      <c r="AI55" s="27"/>
      <c r="AJ55" s="27"/>
      <c r="AK55" s="27"/>
      <c r="AL55" s="28"/>
      <c r="AM55" s="17" t="s">
        <v>5</v>
      </c>
      <c r="AN55" s="19"/>
      <c r="AO55" s="19"/>
      <c r="AP55" s="19"/>
      <c r="AQ55" s="19"/>
      <c r="AR55" s="20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9"/>
      <c r="BI55" s="30" t="str">
        <f>B55</f>
        <v>Language</v>
      </c>
      <c r="BJ55" s="31"/>
      <c r="BK55" s="32"/>
      <c r="BL55" s="33" t="s">
        <v>5</v>
      </c>
      <c r="BM55" s="34"/>
      <c r="BN55" s="34"/>
      <c r="BO55" s="34"/>
      <c r="BP55" s="34"/>
      <c r="BQ55" s="35"/>
      <c r="BR55" s="35"/>
      <c r="BS55" s="36"/>
      <c r="BU55" s="30" t="str">
        <f>B55</f>
        <v>Language</v>
      </c>
      <c r="BV55" s="31"/>
      <c r="BW55" s="32"/>
      <c r="BX55" s="33" t="s">
        <v>5</v>
      </c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5"/>
      <c r="CY55" s="36"/>
    </row>
    <row r="56" spans="1:103" ht="13.5" customHeight="1" thickTop="1" thickBot="1">
      <c r="B56" s="37"/>
      <c r="C56" s="37"/>
      <c r="D56" s="38"/>
      <c r="E56" s="38"/>
      <c r="F56" s="38"/>
      <c r="G56" s="38"/>
      <c r="H56" s="39" t="s">
        <v>7</v>
      </c>
      <c r="I56" s="40"/>
      <c r="J56" s="40"/>
      <c r="K56" s="40"/>
      <c r="L56" s="41"/>
      <c r="M56" s="40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3"/>
      <c r="AC56" s="39" t="s">
        <v>7</v>
      </c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4"/>
      <c r="BI56" s="45"/>
      <c r="BJ56" s="46" t="s">
        <v>8</v>
      </c>
      <c r="BK56" s="40"/>
      <c r="BL56" s="40"/>
      <c r="BM56" s="40"/>
      <c r="BN56" s="40"/>
      <c r="BO56" s="40"/>
      <c r="BP56" s="40"/>
      <c r="BQ56" s="40"/>
      <c r="BR56" s="40"/>
      <c r="BS56" s="47"/>
      <c r="BU56" s="45"/>
      <c r="BV56" s="155" t="s">
        <v>59</v>
      </c>
      <c r="BW56" s="156"/>
      <c r="BX56" s="156"/>
      <c r="BY56" s="156"/>
      <c r="BZ56" s="156"/>
      <c r="CA56" s="156"/>
      <c r="CB56" s="156"/>
      <c r="CC56" s="156"/>
      <c r="CD56" s="156"/>
      <c r="CE56" s="156"/>
      <c r="CF56" s="156"/>
      <c r="CG56" s="156"/>
      <c r="CH56" s="156"/>
      <c r="CI56" s="156"/>
      <c r="CJ56" s="156"/>
      <c r="CK56" s="156"/>
      <c r="CL56" s="156"/>
      <c r="CM56" s="156"/>
      <c r="CN56" s="156"/>
      <c r="CO56" s="156"/>
      <c r="CP56" s="156"/>
      <c r="CQ56" s="156"/>
      <c r="CR56" s="156"/>
      <c r="CS56" s="156"/>
      <c r="CT56" s="156"/>
      <c r="CU56" s="156"/>
      <c r="CV56" s="156"/>
      <c r="CW56" s="156"/>
      <c r="CX56" s="156"/>
      <c r="CY56" s="157"/>
    </row>
    <row r="57" spans="1:103" ht="13.5" customHeight="1">
      <c r="B57" s="153" t="s">
        <v>58</v>
      </c>
      <c r="C57" s="149" t="s">
        <v>9</v>
      </c>
      <c r="D57" s="48" t="s">
        <v>10</v>
      </c>
      <c r="E57" s="49" t="s">
        <v>60</v>
      </c>
      <c r="F57" s="50"/>
      <c r="G57" s="51"/>
      <c r="H57" s="362" t="s">
        <v>11</v>
      </c>
      <c r="I57" s="355"/>
      <c r="J57" s="355"/>
      <c r="K57" s="355"/>
      <c r="L57" s="360"/>
      <c r="M57" s="354" t="s">
        <v>12</v>
      </c>
      <c r="N57" s="355"/>
      <c r="O57" s="355"/>
      <c r="P57" s="355"/>
      <c r="Q57" s="360"/>
      <c r="R57" s="354" t="s">
        <v>13</v>
      </c>
      <c r="S57" s="355"/>
      <c r="T57" s="355"/>
      <c r="U57" s="355"/>
      <c r="V57" s="360"/>
      <c r="W57" s="354" t="s">
        <v>14</v>
      </c>
      <c r="X57" s="355"/>
      <c r="Y57" s="355"/>
      <c r="Z57" s="355"/>
      <c r="AA57" s="356"/>
      <c r="AC57" s="362" t="s">
        <v>15</v>
      </c>
      <c r="AD57" s="355"/>
      <c r="AE57" s="355"/>
      <c r="AF57" s="355"/>
      <c r="AG57" s="360"/>
      <c r="AH57" s="354" t="s">
        <v>16</v>
      </c>
      <c r="AI57" s="355"/>
      <c r="AJ57" s="355"/>
      <c r="AK57" s="355"/>
      <c r="AL57" s="360"/>
      <c r="AM57" s="354" t="s">
        <v>17</v>
      </c>
      <c r="AN57" s="355"/>
      <c r="AO57" s="355"/>
      <c r="AP57" s="355"/>
      <c r="AQ57" s="360"/>
      <c r="AR57" s="354" t="s">
        <v>18</v>
      </c>
      <c r="AS57" s="355"/>
      <c r="AT57" s="355"/>
      <c r="AU57" s="355"/>
      <c r="AV57" s="360"/>
      <c r="AW57" s="354" t="s">
        <v>19</v>
      </c>
      <c r="AX57" s="355"/>
      <c r="AY57" s="355"/>
      <c r="AZ57" s="355"/>
      <c r="BA57" s="356"/>
      <c r="BB57" s="354" t="s">
        <v>120</v>
      </c>
      <c r="BC57" s="355"/>
      <c r="BD57" s="355"/>
      <c r="BE57" s="355"/>
      <c r="BF57" s="356"/>
      <c r="BG57" s="52"/>
      <c r="BI57" s="53"/>
      <c r="BJ57" s="54"/>
      <c r="BK57" s="54"/>
      <c r="BL57" s="54"/>
      <c r="BM57" s="54"/>
      <c r="BN57" s="54"/>
      <c r="BO57" s="54"/>
      <c r="BP57" s="54"/>
      <c r="BQ57" s="54"/>
      <c r="BR57" s="54"/>
      <c r="BS57" s="55"/>
      <c r="BU57" s="53"/>
      <c r="BV57" s="344" t="s">
        <v>11</v>
      </c>
      <c r="BW57" s="345"/>
      <c r="BX57" s="346"/>
      <c r="BY57" s="344" t="s">
        <v>12</v>
      </c>
      <c r="BZ57" s="345"/>
      <c r="CA57" s="346"/>
      <c r="CB57" s="344" t="s">
        <v>13</v>
      </c>
      <c r="CC57" s="345"/>
      <c r="CD57" s="346"/>
      <c r="CE57" s="344" t="s">
        <v>14</v>
      </c>
      <c r="CF57" s="345"/>
      <c r="CG57" s="346"/>
      <c r="CH57" s="344" t="s">
        <v>15</v>
      </c>
      <c r="CI57" s="345"/>
      <c r="CJ57" s="346"/>
      <c r="CK57" s="344" t="s">
        <v>16</v>
      </c>
      <c r="CL57" s="345"/>
      <c r="CM57" s="346"/>
      <c r="CN57" s="344" t="s">
        <v>17</v>
      </c>
      <c r="CO57" s="345"/>
      <c r="CP57" s="346"/>
      <c r="CQ57" s="344" t="s">
        <v>18</v>
      </c>
      <c r="CR57" s="345"/>
      <c r="CS57" s="346"/>
      <c r="CT57" s="344" t="s">
        <v>19</v>
      </c>
      <c r="CU57" s="345"/>
      <c r="CV57" s="346"/>
      <c r="CW57" s="350" t="s">
        <v>120</v>
      </c>
      <c r="CX57" s="345"/>
      <c r="CY57" s="351"/>
    </row>
    <row r="58" spans="1:103" ht="13.5" customHeight="1" thickBot="1">
      <c r="B58" s="154" t="s">
        <v>24</v>
      </c>
      <c r="C58" s="283" t="s">
        <v>24</v>
      </c>
      <c r="D58" s="59" t="s">
        <v>24</v>
      </c>
      <c r="E58" s="60" t="s">
        <v>24</v>
      </c>
      <c r="F58" s="61" t="s">
        <v>25</v>
      </c>
      <c r="G58" s="62" t="s">
        <v>26</v>
      </c>
      <c r="H58" s="363"/>
      <c r="I58" s="358"/>
      <c r="J58" s="358"/>
      <c r="K58" s="358"/>
      <c r="L58" s="361"/>
      <c r="M58" s="357"/>
      <c r="N58" s="358"/>
      <c r="O58" s="358"/>
      <c r="P58" s="358"/>
      <c r="Q58" s="361"/>
      <c r="R58" s="357"/>
      <c r="S58" s="358"/>
      <c r="T58" s="358"/>
      <c r="U58" s="358"/>
      <c r="V58" s="361"/>
      <c r="W58" s="357"/>
      <c r="X58" s="358"/>
      <c r="Y58" s="358"/>
      <c r="Z58" s="358"/>
      <c r="AA58" s="359"/>
      <c r="AC58" s="363"/>
      <c r="AD58" s="358"/>
      <c r="AE58" s="358"/>
      <c r="AF58" s="358"/>
      <c r="AG58" s="361"/>
      <c r="AH58" s="357"/>
      <c r="AI58" s="358"/>
      <c r="AJ58" s="358"/>
      <c r="AK58" s="358"/>
      <c r="AL58" s="361"/>
      <c r="AM58" s="357"/>
      <c r="AN58" s="358"/>
      <c r="AO58" s="358"/>
      <c r="AP58" s="358"/>
      <c r="AQ58" s="361"/>
      <c r="AR58" s="357"/>
      <c r="AS58" s="358"/>
      <c r="AT58" s="358"/>
      <c r="AU58" s="358"/>
      <c r="AV58" s="361"/>
      <c r="AW58" s="357"/>
      <c r="AX58" s="358"/>
      <c r="AY58" s="358"/>
      <c r="AZ58" s="358"/>
      <c r="BA58" s="359"/>
      <c r="BB58" s="357"/>
      <c r="BC58" s="358"/>
      <c r="BD58" s="358"/>
      <c r="BE58" s="358"/>
      <c r="BF58" s="359"/>
      <c r="BG58" s="63" t="s">
        <v>26</v>
      </c>
      <c r="BI58" s="64" t="s">
        <v>26</v>
      </c>
      <c r="BJ58" s="65">
        <v>1</v>
      </c>
      <c r="BK58" s="66">
        <v>2</v>
      </c>
      <c r="BL58" s="65">
        <v>3</v>
      </c>
      <c r="BM58" s="66">
        <v>4</v>
      </c>
      <c r="BN58" s="65">
        <v>5</v>
      </c>
      <c r="BO58" s="66">
        <v>6</v>
      </c>
      <c r="BP58" s="65">
        <v>7</v>
      </c>
      <c r="BQ58" s="66">
        <v>8</v>
      </c>
      <c r="BR58" s="66">
        <v>9</v>
      </c>
      <c r="BS58" s="67">
        <v>10</v>
      </c>
      <c r="BU58" s="64" t="s">
        <v>26</v>
      </c>
      <c r="BV58" s="347"/>
      <c r="BW58" s="348"/>
      <c r="BX58" s="349"/>
      <c r="BY58" s="347"/>
      <c r="BZ58" s="348"/>
      <c r="CA58" s="349"/>
      <c r="CB58" s="347"/>
      <c r="CC58" s="348"/>
      <c r="CD58" s="349"/>
      <c r="CE58" s="347"/>
      <c r="CF58" s="348"/>
      <c r="CG58" s="349"/>
      <c r="CH58" s="347"/>
      <c r="CI58" s="348"/>
      <c r="CJ58" s="349"/>
      <c r="CK58" s="347"/>
      <c r="CL58" s="348"/>
      <c r="CM58" s="349"/>
      <c r="CN58" s="347"/>
      <c r="CO58" s="348"/>
      <c r="CP58" s="349"/>
      <c r="CQ58" s="347"/>
      <c r="CR58" s="348"/>
      <c r="CS58" s="349"/>
      <c r="CT58" s="347"/>
      <c r="CU58" s="348"/>
      <c r="CV58" s="349"/>
      <c r="CW58" s="352"/>
      <c r="CX58" s="348"/>
      <c r="CY58" s="353"/>
    </row>
    <row r="59" spans="1:103" ht="13.5" customHeight="1">
      <c r="A59" s="83" t="str">
        <f t="shared" ref="A59:A80" si="13">IF(ISERROR(D59/2),"",D59)</f>
        <v/>
      </c>
      <c r="B59" s="167" t="str">
        <f t="shared" ref="B59:B80" si="14">IF(SUM(BV59:CY59),AVERAGE(BV59:CY59),"")</f>
        <v/>
      </c>
      <c r="C59" s="150" t="str">
        <f t="shared" ref="C59:C80" si="15">IF(SUM(H59:BF59),AVERAGE(H59:BF59),"")</f>
        <v/>
      </c>
      <c r="D59" s="70" t="str">
        <f t="shared" ref="D59:D80" si="16">IF(SUM(BJ59:BS59),AVERAGE(BJ59:BS59),"")</f>
        <v/>
      </c>
      <c r="E59" s="187" t="str">
        <f>IF(ISERROR(SUM((B59/2),(C59/2),(D59/2))),IF(ISERROR(SUM((B59/2),(C59/2))),IF(ISERROR(SUM((B59/2),(D59/2))),IF(ISERROR(SUM((C59/2),(D59/2))),IF(ISERROR(B59/2),IF(ISERROR(C59/2),A59,C59),B59),SUM((C59*'Student List'!$D$34),(D59*'Student List'!$E$34))/'Student List'!$D$40),SUM((B59*'Student List'!$C$34),(D59*'Student List'!$E$34))/'Student List'!$E$40),SUM((B59*'Student List'!$C$34),(C59*'Student List'!$D$34))/'Student List'!$C$40),SUM((B59*'Student List'!$C$34),(C59*'Student List'!$D$34),(D59*'Student List'!$E$34))/'Student List'!$C$35)</f>
        <v/>
      </c>
      <c r="F59" s="84" t="str">
        <f t="shared" ref="F59:F80" si="17">IF(ISERROR(IF(E59,HLOOKUP(E59,$B$354:$N$355,2),"")),"",(IF(E59,HLOOKUP(E59,$B$354:$N$355,2),"")))</f>
        <v/>
      </c>
      <c r="G59" s="172" t="str">
        <f>IF(ISTEXT('Student List'!$C$9),('Student List'!$C$9),"")</f>
        <v/>
      </c>
      <c r="H59" s="71"/>
      <c r="I59" s="72"/>
      <c r="J59" s="73"/>
      <c r="K59" s="72"/>
      <c r="L59" s="74"/>
      <c r="M59" s="75"/>
      <c r="N59" s="72"/>
      <c r="O59" s="73"/>
      <c r="P59" s="72"/>
      <c r="Q59" s="74"/>
      <c r="R59" s="75"/>
      <c r="S59" s="72"/>
      <c r="T59" s="73"/>
      <c r="U59" s="72"/>
      <c r="V59" s="74"/>
      <c r="W59" s="75"/>
      <c r="X59" s="72"/>
      <c r="Y59" s="73"/>
      <c r="Z59" s="72"/>
      <c r="AA59" s="76"/>
      <c r="AB59" s="99"/>
      <c r="AC59" s="71"/>
      <c r="AD59" s="72"/>
      <c r="AE59" s="75"/>
      <c r="AF59" s="72"/>
      <c r="AG59" s="74"/>
      <c r="AH59" s="75"/>
      <c r="AI59" s="72"/>
      <c r="AJ59" s="73"/>
      <c r="AK59" s="72"/>
      <c r="AL59" s="74"/>
      <c r="AM59" s="75"/>
      <c r="AN59" s="72"/>
      <c r="AO59" s="73"/>
      <c r="AP59" s="72"/>
      <c r="AQ59" s="77"/>
      <c r="AR59" s="75"/>
      <c r="AS59" s="72"/>
      <c r="AT59" s="73"/>
      <c r="AU59" s="72"/>
      <c r="AV59" s="74"/>
      <c r="AW59" s="75"/>
      <c r="AX59" s="72"/>
      <c r="AY59" s="73"/>
      <c r="AZ59" s="72"/>
      <c r="BA59" s="74"/>
      <c r="BB59" s="75"/>
      <c r="BC59" s="72"/>
      <c r="BD59" s="72"/>
      <c r="BE59" s="72"/>
      <c r="BF59" s="75"/>
      <c r="BG59" s="78" t="str">
        <f t="shared" ref="BG59:BG80" si="18">G59</f>
        <v/>
      </c>
      <c r="BI59" s="79" t="str">
        <f t="shared" ref="BI59:BI80" si="19">G59</f>
        <v/>
      </c>
      <c r="BJ59" s="109"/>
      <c r="BK59" s="110"/>
      <c r="BL59" s="110"/>
      <c r="BM59" s="110"/>
      <c r="BN59" s="110"/>
      <c r="BO59" s="110"/>
      <c r="BP59" s="110"/>
      <c r="BQ59" s="110"/>
      <c r="BR59" s="110"/>
      <c r="BS59" s="111"/>
      <c r="BU59" s="170" t="str">
        <f t="shared" ref="BU59:BU80" si="20">G59</f>
        <v/>
      </c>
      <c r="BV59" s="158"/>
      <c r="BW59" s="159"/>
      <c r="BX59" s="248"/>
      <c r="BY59" s="252"/>
      <c r="BZ59" s="253"/>
      <c r="CA59" s="254"/>
      <c r="CB59" s="252"/>
      <c r="CC59" s="253"/>
      <c r="CD59" s="254"/>
      <c r="CE59" s="252"/>
      <c r="CF59" s="253"/>
      <c r="CG59" s="254"/>
      <c r="CH59" s="252"/>
      <c r="CI59" s="253"/>
      <c r="CJ59" s="254"/>
      <c r="CK59" s="252"/>
      <c r="CL59" s="253"/>
      <c r="CM59" s="254"/>
      <c r="CN59" s="252"/>
      <c r="CO59" s="253"/>
      <c r="CP59" s="254"/>
      <c r="CQ59" s="252"/>
      <c r="CR59" s="253"/>
      <c r="CS59" s="254"/>
      <c r="CT59" s="252"/>
      <c r="CU59" s="253"/>
      <c r="CV59" s="254"/>
      <c r="CW59" s="247"/>
      <c r="CX59" s="159"/>
      <c r="CY59" s="160"/>
    </row>
    <row r="60" spans="1:103" ht="13.5" customHeight="1">
      <c r="A60" s="83" t="str">
        <f t="shared" si="13"/>
        <v/>
      </c>
      <c r="B60" s="168" t="str">
        <f t="shared" si="14"/>
        <v/>
      </c>
      <c r="C60" s="151" t="str">
        <f t="shared" si="15"/>
        <v/>
      </c>
      <c r="D60" s="82" t="str">
        <f t="shared" si="16"/>
        <v/>
      </c>
      <c r="E60" s="188" t="str">
        <f>IF(ISERROR(SUM((B60/2),(C60/2),(D60/2))),IF(ISERROR(SUM((B60/2),(C60/2))),IF(ISERROR(SUM((B60/2),(D60/2))),IF(ISERROR(SUM((C60/2),(D60/2))),IF(ISERROR(B60/2),IF(ISERROR(C60/2),A60,C60),B60),SUM((C60*'Student List'!$D$34),(D60*'Student List'!$E$34))/'Student List'!$D$40),SUM((B60*'Student List'!$C$34),(D60*'Student List'!$E$34))/'Student List'!$E$40),SUM((B60*'Student List'!$C$34),(C60*'Student List'!$D$34))/'Student List'!$C$40),SUM((B60*'Student List'!$C$34),(C60*'Student List'!$D$34),(D60*'Student List'!$E$34))/'Student List'!$C$35)</f>
        <v/>
      </c>
      <c r="F60" s="84" t="str">
        <f t="shared" si="17"/>
        <v/>
      </c>
      <c r="G60" s="208" t="str">
        <f>IF(ISTEXT('Student List'!$C$10),('Student List'!$C$10),"")</f>
        <v/>
      </c>
      <c r="H60" s="209"/>
      <c r="I60" s="210"/>
      <c r="J60" s="211"/>
      <c r="K60" s="210"/>
      <c r="L60" s="212"/>
      <c r="M60" s="213"/>
      <c r="N60" s="210"/>
      <c r="O60" s="211"/>
      <c r="P60" s="210"/>
      <c r="Q60" s="212"/>
      <c r="R60" s="213"/>
      <c r="S60" s="210"/>
      <c r="T60" s="211"/>
      <c r="U60" s="210"/>
      <c r="V60" s="212"/>
      <c r="W60" s="213"/>
      <c r="X60" s="210"/>
      <c r="Y60" s="211"/>
      <c r="Z60" s="210"/>
      <c r="AA60" s="214"/>
      <c r="AB60" s="319"/>
      <c r="AC60" s="209"/>
      <c r="AD60" s="210"/>
      <c r="AE60" s="213"/>
      <c r="AF60" s="210"/>
      <c r="AG60" s="212"/>
      <c r="AH60" s="213"/>
      <c r="AI60" s="210"/>
      <c r="AJ60" s="211"/>
      <c r="AK60" s="210"/>
      <c r="AL60" s="212"/>
      <c r="AM60" s="213"/>
      <c r="AN60" s="210"/>
      <c r="AO60" s="211"/>
      <c r="AP60" s="210"/>
      <c r="AQ60" s="212"/>
      <c r="AR60" s="213"/>
      <c r="AS60" s="210"/>
      <c r="AT60" s="211"/>
      <c r="AU60" s="210"/>
      <c r="AV60" s="212"/>
      <c r="AW60" s="213"/>
      <c r="AX60" s="210"/>
      <c r="AY60" s="211"/>
      <c r="AZ60" s="210"/>
      <c r="BA60" s="212"/>
      <c r="BB60" s="213"/>
      <c r="BC60" s="210"/>
      <c r="BD60" s="210"/>
      <c r="BE60" s="210"/>
      <c r="BF60" s="213"/>
      <c r="BG60" s="216" t="str">
        <f t="shared" si="18"/>
        <v/>
      </c>
      <c r="BH60" s="217"/>
      <c r="BI60" s="218" t="str">
        <f t="shared" si="19"/>
        <v/>
      </c>
      <c r="BJ60" s="219"/>
      <c r="BK60" s="220"/>
      <c r="BL60" s="221"/>
      <c r="BM60" s="221"/>
      <c r="BN60" s="221"/>
      <c r="BO60" s="221"/>
      <c r="BP60" s="221"/>
      <c r="BQ60" s="221"/>
      <c r="BR60" s="221"/>
      <c r="BS60" s="222"/>
      <c r="BT60" s="217"/>
      <c r="BU60" s="223" t="str">
        <f t="shared" si="20"/>
        <v/>
      </c>
      <c r="BV60" s="224"/>
      <c r="BW60" s="225"/>
      <c r="BX60" s="249"/>
      <c r="BY60" s="255"/>
      <c r="BZ60" s="226"/>
      <c r="CA60" s="249"/>
      <c r="CB60" s="255"/>
      <c r="CC60" s="226"/>
      <c r="CD60" s="249"/>
      <c r="CE60" s="255"/>
      <c r="CF60" s="226"/>
      <c r="CG60" s="249"/>
      <c r="CH60" s="255"/>
      <c r="CI60" s="226"/>
      <c r="CJ60" s="249"/>
      <c r="CK60" s="255"/>
      <c r="CL60" s="226"/>
      <c r="CM60" s="249"/>
      <c r="CN60" s="255"/>
      <c r="CO60" s="226"/>
      <c r="CP60" s="249"/>
      <c r="CQ60" s="255"/>
      <c r="CR60" s="226"/>
      <c r="CS60" s="249"/>
      <c r="CT60" s="255"/>
      <c r="CU60" s="226"/>
      <c r="CV60" s="249"/>
      <c r="CW60" s="225"/>
      <c r="CX60" s="226"/>
      <c r="CY60" s="227"/>
    </row>
    <row r="61" spans="1:103" ht="13.5" customHeight="1">
      <c r="A61" s="83" t="str">
        <f t="shared" si="13"/>
        <v/>
      </c>
      <c r="B61" s="168" t="str">
        <f t="shared" si="14"/>
        <v/>
      </c>
      <c r="C61" s="151" t="str">
        <f t="shared" si="15"/>
        <v/>
      </c>
      <c r="D61" s="82" t="str">
        <f t="shared" si="16"/>
        <v/>
      </c>
      <c r="E61" s="188" t="str">
        <f>IF(ISERROR(SUM((B61/2),(C61/2),(D61/2))),IF(ISERROR(SUM((B61/2),(C61/2))),IF(ISERROR(SUM((B61/2),(D61/2))),IF(ISERROR(SUM((C61/2),(D61/2))),IF(ISERROR(B61/2),IF(ISERROR(C61/2),A61,C61),B61),SUM((C61*'Student List'!$D$34),(D61*'Student List'!$E$34))/'Student List'!$D$40),SUM((B61*'Student List'!$C$34),(D61*'Student List'!$E$34))/'Student List'!$E$40),SUM((B61*'Student List'!$C$34),(C61*'Student List'!$D$34))/'Student List'!$C$40),SUM((B61*'Student List'!$C$34),(C61*'Student List'!$D$34),(D61*'Student List'!$E$34))/'Student List'!$C$35)</f>
        <v/>
      </c>
      <c r="F61" s="84" t="str">
        <f t="shared" si="17"/>
        <v/>
      </c>
      <c r="G61" s="173" t="str">
        <f>IF(ISTEXT('Student List'!$C$11),('Student List'!$C$11),"")</f>
        <v/>
      </c>
      <c r="H61" s="85"/>
      <c r="I61" s="86"/>
      <c r="J61" s="87"/>
      <c r="K61" s="86"/>
      <c r="L61" s="88"/>
      <c r="M61" s="89"/>
      <c r="N61" s="86"/>
      <c r="O61" s="87"/>
      <c r="P61" s="86"/>
      <c r="Q61" s="88"/>
      <c r="R61" s="89"/>
      <c r="S61" s="86"/>
      <c r="T61" s="87"/>
      <c r="U61" s="86"/>
      <c r="V61" s="88"/>
      <c r="W61" s="89"/>
      <c r="X61" s="86"/>
      <c r="Y61" s="87"/>
      <c r="Z61" s="86"/>
      <c r="AA61" s="90"/>
      <c r="AB61" s="99"/>
      <c r="AC61" s="85"/>
      <c r="AD61" s="86"/>
      <c r="AE61" s="89"/>
      <c r="AF61" s="86"/>
      <c r="AG61" s="88"/>
      <c r="AH61" s="89"/>
      <c r="AI61" s="86"/>
      <c r="AJ61" s="87"/>
      <c r="AK61" s="86"/>
      <c r="AL61" s="88"/>
      <c r="AM61" s="89"/>
      <c r="AN61" s="86"/>
      <c r="AO61" s="87"/>
      <c r="AP61" s="86"/>
      <c r="AQ61" s="88"/>
      <c r="AR61" s="89"/>
      <c r="AS61" s="86"/>
      <c r="AT61" s="87"/>
      <c r="AU61" s="86"/>
      <c r="AV61" s="88"/>
      <c r="AW61" s="89"/>
      <c r="AX61" s="86"/>
      <c r="AY61" s="87"/>
      <c r="AZ61" s="86"/>
      <c r="BA61" s="88"/>
      <c r="BB61" s="89"/>
      <c r="BC61" s="86"/>
      <c r="BD61" s="86"/>
      <c r="BE61" s="86"/>
      <c r="BF61" s="89"/>
      <c r="BG61" s="91" t="str">
        <f t="shared" si="18"/>
        <v/>
      </c>
      <c r="BI61" s="92" t="str">
        <f t="shared" si="19"/>
        <v/>
      </c>
      <c r="BJ61" s="112"/>
      <c r="BK61" s="117"/>
      <c r="BL61" s="113"/>
      <c r="BM61" s="113"/>
      <c r="BN61" s="113"/>
      <c r="BO61" s="113"/>
      <c r="BP61" s="113"/>
      <c r="BQ61" s="113"/>
      <c r="BR61" s="113"/>
      <c r="BS61" s="114"/>
      <c r="BU61" s="171" t="str">
        <f t="shared" si="20"/>
        <v/>
      </c>
      <c r="BV61" s="161"/>
      <c r="BW61" s="162"/>
      <c r="BX61" s="250"/>
      <c r="BY61" s="256"/>
      <c r="BZ61" s="163"/>
      <c r="CA61" s="250"/>
      <c r="CB61" s="256"/>
      <c r="CC61" s="163"/>
      <c r="CD61" s="250"/>
      <c r="CE61" s="256"/>
      <c r="CF61" s="163"/>
      <c r="CG61" s="250"/>
      <c r="CH61" s="256"/>
      <c r="CI61" s="163"/>
      <c r="CJ61" s="250"/>
      <c r="CK61" s="256"/>
      <c r="CL61" s="163"/>
      <c r="CM61" s="250"/>
      <c r="CN61" s="256"/>
      <c r="CO61" s="163"/>
      <c r="CP61" s="250"/>
      <c r="CQ61" s="256"/>
      <c r="CR61" s="163"/>
      <c r="CS61" s="250"/>
      <c r="CT61" s="256"/>
      <c r="CU61" s="163"/>
      <c r="CV61" s="250"/>
      <c r="CW61" s="162"/>
      <c r="CX61" s="163"/>
      <c r="CY61" s="164"/>
    </row>
    <row r="62" spans="1:103" ht="13.5" customHeight="1">
      <c r="A62" s="83" t="str">
        <f t="shared" si="13"/>
        <v/>
      </c>
      <c r="B62" s="168" t="str">
        <f t="shared" si="14"/>
        <v/>
      </c>
      <c r="C62" s="151" t="str">
        <f t="shared" si="15"/>
        <v/>
      </c>
      <c r="D62" s="82" t="str">
        <f t="shared" si="16"/>
        <v/>
      </c>
      <c r="E62" s="188" t="str">
        <f>IF(ISERROR(SUM((B62/2),(C62/2),(D62/2))),IF(ISERROR(SUM((B62/2),(C62/2))),IF(ISERROR(SUM((B62/2),(D62/2))),IF(ISERROR(SUM((C62/2),(D62/2))),IF(ISERROR(B62/2),IF(ISERROR(C62/2),A62,C62),B62),SUM((C62*'Student List'!$D$34),(D62*'Student List'!$E$34))/'Student List'!$D$40),SUM((B62*'Student List'!$C$34),(D62*'Student List'!$E$34))/'Student List'!$E$40),SUM((B62*'Student List'!$C$34),(C62*'Student List'!$D$34))/'Student List'!$C$40),SUM((B62*'Student List'!$C$34),(C62*'Student List'!$D$34),(D62*'Student List'!$E$34))/'Student List'!$C$35)</f>
        <v/>
      </c>
      <c r="F62" s="84" t="str">
        <f t="shared" si="17"/>
        <v/>
      </c>
      <c r="G62" s="208" t="str">
        <f>IF(ISTEXT('Student List'!$C$12),('Student List'!$C$12),"")</f>
        <v/>
      </c>
      <c r="H62" s="209"/>
      <c r="I62" s="210"/>
      <c r="J62" s="211"/>
      <c r="K62" s="210"/>
      <c r="L62" s="212"/>
      <c r="M62" s="213"/>
      <c r="N62" s="210"/>
      <c r="O62" s="211"/>
      <c r="P62" s="210"/>
      <c r="Q62" s="212"/>
      <c r="R62" s="213"/>
      <c r="S62" s="210"/>
      <c r="T62" s="211"/>
      <c r="U62" s="210"/>
      <c r="V62" s="212"/>
      <c r="W62" s="213"/>
      <c r="X62" s="210"/>
      <c r="Y62" s="211"/>
      <c r="Z62" s="210"/>
      <c r="AA62" s="214"/>
      <c r="AB62" s="319"/>
      <c r="AC62" s="209"/>
      <c r="AD62" s="210"/>
      <c r="AE62" s="213"/>
      <c r="AF62" s="210"/>
      <c r="AG62" s="212"/>
      <c r="AH62" s="213"/>
      <c r="AI62" s="210"/>
      <c r="AJ62" s="211"/>
      <c r="AK62" s="210"/>
      <c r="AL62" s="212"/>
      <c r="AM62" s="213"/>
      <c r="AN62" s="210"/>
      <c r="AO62" s="211"/>
      <c r="AP62" s="210"/>
      <c r="AQ62" s="212"/>
      <c r="AR62" s="213"/>
      <c r="AS62" s="210"/>
      <c r="AT62" s="211"/>
      <c r="AU62" s="210"/>
      <c r="AV62" s="212"/>
      <c r="AW62" s="213"/>
      <c r="AX62" s="210"/>
      <c r="AY62" s="211"/>
      <c r="AZ62" s="210"/>
      <c r="BA62" s="212"/>
      <c r="BB62" s="213"/>
      <c r="BC62" s="210"/>
      <c r="BD62" s="210"/>
      <c r="BE62" s="210"/>
      <c r="BF62" s="213"/>
      <c r="BG62" s="216" t="str">
        <f t="shared" si="18"/>
        <v/>
      </c>
      <c r="BH62" s="217"/>
      <c r="BI62" s="218" t="str">
        <f t="shared" si="19"/>
        <v/>
      </c>
      <c r="BJ62" s="219"/>
      <c r="BK62" s="220"/>
      <c r="BL62" s="221"/>
      <c r="BM62" s="221"/>
      <c r="BN62" s="221"/>
      <c r="BO62" s="221"/>
      <c r="BP62" s="221"/>
      <c r="BQ62" s="221"/>
      <c r="BR62" s="221"/>
      <c r="BS62" s="222"/>
      <c r="BT62" s="217"/>
      <c r="BU62" s="223" t="str">
        <f t="shared" si="20"/>
        <v/>
      </c>
      <c r="BV62" s="224"/>
      <c r="BW62" s="225"/>
      <c r="BX62" s="249"/>
      <c r="BY62" s="255"/>
      <c r="BZ62" s="226"/>
      <c r="CA62" s="249"/>
      <c r="CB62" s="255"/>
      <c r="CC62" s="226"/>
      <c r="CD62" s="249"/>
      <c r="CE62" s="255"/>
      <c r="CF62" s="226"/>
      <c r="CG62" s="249"/>
      <c r="CH62" s="255"/>
      <c r="CI62" s="226"/>
      <c r="CJ62" s="249"/>
      <c r="CK62" s="255"/>
      <c r="CL62" s="226"/>
      <c r="CM62" s="249"/>
      <c r="CN62" s="255"/>
      <c r="CO62" s="226"/>
      <c r="CP62" s="249"/>
      <c r="CQ62" s="255"/>
      <c r="CR62" s="226"/>
      <c r="CS62" s="249"/>
      <c r="CT62" s="255"/>
      <c r="CU62" s="226"/>
      <c r="CV62" s="249"/>
      <c r="CW62" s="225"/>
      <c r="CX62" s="226"/>
      <c r="CY62" s="227"/>
    </row>
    <row r="63" spans="1:103" ht="13.5" customHeight="1">
      <c r="A63" s="83" t="str">
        <f t="shared" si="13"/>
        <v/>
      </c>
      <c r="B63" s="168" t="str">
        <f t="shared" si="14"/>
        <v/>
      </c>
      <c r="C63" s="151" t="str">
        <f t="shared" si="15"/>
        <v/>
      </c>
      <c r="D63" s="82" t="str">
        <f t="shared" si="16"/>
        <v/>
      </c>
      <c r="E63" s="188" t="str">
        <f>IF(ISERROR(SUM((B63/2),(C63/2),(D63/2))),IF(ISERROR(SUM((B63/2),(C63/2))),IF(ISERROR(SUM((B63/2),(D63/2))),IF(ISERROR(SUM((C63/2),(D63/2))),IF(ISERROR(B63/2),IF(ISERROR(C63/2),A63,C63),B63),SUM((C63*'Student List'!$D$34),(D63*'Student List'!$E$34))/'Student List'!$D$40),SUM((B63*'Student List'!$C$34),(D63*'Student List'!$E$34))/'Student List'!$E$40),SUM((B63*'Student List'!$C$34),(C63*'Student List'!$D$34))/'Student List'!$C$40),SUM((B63*'Student List'!$C$34),(C63*'Student List'!$D$34),(D63*'Student List'!$E$34))/'Student List'!$C$35)</f>
        <v/>
      </c>
      <c r="F63" s="84" t="str">
        <f t="shared" si="17"/>
        <v/>
      </c>
      <c r="G63" s="173" t="str">
        <f>IF(ISTEXT('Student List'!$C$13),('Student List'!$C$13),"")</f>
        <v/>
      </c>
      <c r="H63" s="85"/>
      <c r="I63" s="86"/>
      <c r="J63" s="87"/>
      <c r="K63" s="86"/>
      <c r="L63" s="88"/>
      <c r="M63" s="89"/>
      <c r="N63" s="86"/>
      <c r="O63" s="87"/>
      <c r="P63" s="86"/>
      <c r="Q63" s="88"/>
      <c r="R63" s="89"/>
      <c r="S63" s="86"/>
      <c r="T63" s="87"/>
      <c r="U63" s="86"/>
      <c r="V63" s="88"/>
      <c r="W63" s="89"/>
      <c r="X63" s="86"/>
      <c r="Y63" s="87"/>
      <c r="Z63" s="86"/>
      <c r="AA63" s="90"/>
      <c r="AB63" s="99"/>
      <c r="AC63" s="85"/>
      <c r="AD63" s="86"/>
      <c r="AE63" s="89"/>
      <c r="AF63" s="86"/>
      <c r="AG63" s="88"/>
      <c r="AH63" s="89"/>
      <c r="AI63" s="86"/>
      <c r="AJ63" s="87"/>
      <c r="AK63" s="86"/>
      <c r="AL63" s="88"/>
      <c r="AM63" s="89"/>
      <c r="AN63" s="86"/>
      <c r="AO63" s="87"/>
      <c r="AP63" s="86"/>
      <c r="AQ63" s="88"/>
      <c r="AR63" s="89"/>
      <c r="AS63" s="86"/>
      <c r="AT63" s="87"/>
      <c r="AU63" s="86"/>
      <c r="AV63" s="88"/>
      <c r="AW63" s="89"/>
      <c r="AX63" s="86"/>
      <c r="AY63" s="87"/>
      <c r="AZ63" s="86"/>
      <c r="BA63" s="88"/>
      <c r="BB63" s="89"/>
      <c r="BC63" s="86"/>
      <c r="BD63" s="86"/>
      <c r="BE63" s="86"/>
      <c r="BF63" s="89"/>
      <c r="BG63" s="91" t="str">
        <f t="shared" si="18"/>
        <v/>
      </c>
      <c r="BI63" s="92" t="str">
        <f t="shared" si="19"/>
        <v/>
      </c>
      <c r="BJ63" s="112"/>
      <c r="BK63" s="117"/>
      <c r="BL63" s="113"/>
      <c r="BM63" s="113"/>
      <c r="BN63" s="113"/>
      <c r="BO63" s="113"/>
      <c r="BP63" s="113"/>
      <c r="BQ63" s="113"/>
      <c r="BR63" s="113"/>
      <c r="BS63" s="114"/>
      <c r="BU63" s="171" t="str">
        <f t="shared" si="20"/>
        <v/>
      </c>
      <c r="BV63" s="161"/>
      <c r="BW63" s="162"/>
      <c r="BX63" s="250"/>
      <c r="BY63" s="256"/>
      <c r="BZ63" s="163"/>
      <c r="CA63" s="250"/>
      <c r="CB63" s="256"/>
      <c r="CC63" s="163"/>
      <c r="CD63" s="250"/>
      <c r="CE63" s="256"/>
      <c r="CF63" s="163"/>
      <c r="CG63" s="250"/>
      <c r="CH63" s="256"/>
      <c r="CI63" s="163"/>
      <c r="CJ63" s="250"/>
      <c r="CK63" s="256"/>
      <c r="CL63" s="163"/>
      <c r="CM63" s="250"/>
      <c r="CN63" s="256"/>
      <c r="CO63" s="163"/>
      <c r="CP63" s="250"/>
      <c r="CQ63" s="256"/>
      <c r="CR63" s="163"/>
      <c r="CS63" s="250"/>
      <c r="CT63" s="256"/>
      <c r="CU63" s="163"/>
      <c r="CV63" s="250"/>
      <c r="CW63" s="162"/>
      <c r="CX63" s="163"/>
      <c r="CY63" s="164"/>
    </row>
    <row r="64" spans="1:103" ht="13.5" customHeight="1">
      <c r="A64" s="83" t="str">
        <f t="shared" si="13"/>
        <v/>
      </c>
      <c r="B64" s="168" t="str">
        <f t="shared" si="14"/>
        <v/>
      </c>
      <c r="C64" s="151" t="str">
        <f t="shared" si="15"/>
        <v/>
      </c>
      <c r="D64" s="82" t="str">
        <f t="shared" si="16"/>
        <v/>
      </c>
      <c r="E64" s="188" t="str">
        <f>IF(ISERROR(SUM((B64/2),(C64/2),(D64/2))),IF(ISERROR(SUM((B64/2),(C64/2))),IF(ISERROR(SUM((B64/2),(D64/2))),IF(ISERROR(SUM((C64/2),(D64/2))),IF(ISERROR(B64/2),IF(ISERROR(C64/2),A64,C64),B64),SUM((C64*'Student List'!$D$34),(D64*'Student List'!$E$34))/'Student List'!$D$40),SUM((B64*'Student List'!$C$34),(D64*'Student List'!$E$34))/'Student List'!$E$40),SUM((B64*'Student List'!$C$34),(C64*'Student List'!$D$34))/'Student List'!$C$40),SUM((B64*'Student List'!$C$34),(C64*'Student List'!$D$34),(D64*'Student List'!$E$34))/'Student List'!$C$35)</f>
        <v/>
      </c>
      <c r="F64" s="84" t="str">
        <f t="shared" si="17"/>
        <v/>
      </c>
      <c r="G64" s="208" t="str">
        <f>IF(ISTEXT('Student List'!$C$14),('Student List'!$C$14),"")</f>
        <v/>
      </c>
      <c r="H64" s="209"/>
      <c r="I64" s="210"/>
      <c r="J64" s="211"/>
      <c r="K64" s="210"/>
      <c r="L64" s="212"/>
      <c r="M64" s="213"/>
      <c r="N64" s="210"/>
      <c r="O64" s="211"/>
      <c r="P64" s="210"/>
      <c r="Q64" s="212"/>
      <c r="R64" s="213"/>
      <c r="S64" s="210"/>
      <c r="T64" s="211"/>
      <c r="U64" s="210"/>
      <c r="V64" s="212"/>
      <c r="W64" s="213"/>
      <c r="X64" s="210"/>
      <c r="Y64" s="211"/>
      <c r="Z64" s="210"/>
      <c r="AA64" s="214"/>
      <c r="AB64" s="319"/>
      <c r="AC64" s="209"/>
      <c r="AD64" s="210"/>
      <c r="AE64" s="213"/>
      <c r="AF64" s="210"/>
      <c r="AG64" s="212"/>
      <c r="AH64" s="213"/>
      <c r="AI64" s="210"/>
      <c r="AJ64" s="211"/>
      <c r="AK64" s="210"/>
      <c r="AL64" s="212"/>
      <c r="AM64" s="213"/>
      <c r="AN64" s="210"/>
      <c r="AO64" s="211"/>
      <c r="AP64" s="210"/>
      <c r="AQ64" s="212"/>
      <c r="AR64" s="213"/>
      <c r="AS64" s="210"/>
      <c r="AT64" s="211"/>
      <c r="AU64" s="210"/>
      <c r="AV64" s="212"/>
      <c r="AW64" s="213"/>
      <c r="AX64" s="210"/>
      <c r="AY64" s="211"/>
      <c r="AZ64" s="210"/>
      <c r="BA64" s="212"/>
      <c r="BB64" s="213"/>
      <c r="BC64" s="210"/>
      <c r="BD64" s="210"/>
      <c r="BE64" s="210"/>
      <c r="BF64" s="213"/>
      <c r="BG64" s="216" t="str">
        <f t="shared" si="18"/>
        <v/>
      </c>
      <c r="BH64" s="217"/>
      <c r="BI64" s="218" t="str">
        <f t="shared" si="19"/>
        <v/>
      </c>
      <c r="BJ64" s="219"/>
      <c r="BK64" s="220"/>
      <c r="BL64" s="221"/>
      <c r="BM64" s="221"/>
      <c r="BN64" s="221"/>
      <c r="BO64" s="221"/>
      <c r="BP64" s="221"/>
      <c r="BQ64" s="221"/>
      <c r="BR64" s="221"/>
      <c r="BS64" s="222"/>
      <c r="BT64" s="217"/>
      <c r="BU64" s="223" t="str">
        <f t="shared" si="20"/>
        <v/>
      </c>
      <c r="BV64" s="224"/>
      <c r="BW64" s="225"/>
      <c r="BX64" s="249"/>
      <c r="BY64" s="255"/>
      <c r="BZ64" s="226"/>
      <c r="CA64" s="249"/>
      <c r="CB64" s="255"/>
      <c r="CC64" s="226"/>
      <c r="CD64" s="249"/>
      <c r="CE64" s="255"/>
      <c r="CF64" s="226"/>
      <c r="CG64" s="249"/>
      <c r="CH64" s="255"/>
      <c r="CI64" s="226"/>
      <c r="CJ64" s="249"/>
      <c r="CK64" s="255"/>
      <c r="CL64" s="226"/>
      <c r="CM64" s="249"/>
      <c r="CN64" s="255"/>
      <c r="CO64" s="226"/>
      <c r="CP64" s="249"/>
      <c r="CQ64" s="255"/>
      <c r="CR64" s="226"/>
      <c r="CS64" s="249"/>
      <c r="CT64" s="255"/>
      <c r="CU64" s="226"/>
      <c r="CV64" s="249"/>
      <c r="CW64" s="225"/>
      <c r="CX64" s="226"/>
      <c r="CY64" s="227"/>
    </row>
    <row r="65" spans="1:103" ht="13.5" customHeight="1">
      <c r="A65" s="83" t="str">
        <f t="shared" si="13"/>
        <v/>
      </c>
      <c r="B65" s="168" t="str">
        <f t="shared" si="14"/>
        <v/>
      </c>
      <c r="C65" s="151" t="str">
        <f t="shared" si="15"/>
        <v/>
      </c>
      <c r="D65" s="82" t="str">
        <f t="shared" si="16"/>
        <v/>
      </c>
      <c r="E65" s="188" t="str">
        <f>IF(ISERROR(SUM((B65/2),(C65/2),(D65/2))),IF(ISERROR(SUM((B65/2),(C65/2))),IF(ISERROR(SUM((B65/2),(D65/2))),IF(ISERROR(SUM((C65/2),(D65/2))),IF(ISERROR(B65/2),IF(ISERROR(C65/2),A65,C65),B65),SUM((C65*'Student List'!$D$34),(D65*'Student List'!$E$34))/'Student List'!$D$40),SUM((B65*'Student List'!$C$34),(D65*'Student List'!$E$34))/'Student List'!$E$40),SUM((B65*'Student List'!$C$34),(C65*'Student List'!$D$34))/'Student List'!$C$40),SUM((B65*'Student List'!$C$34),(C65*'Student List'!$D$34),(D65*'Student List'!$E$34))/'Student List'!$C$35)</f>
        <v/>
      </c>
      <c r="F65" s="84" t="str">
        <f t="shared" si="17"/>
        <v/>
      </c>
      <c r="G65" s="173" t="str">
        <f>IF(ISTEXT('Student List'!$C$15),('Student List'!$C$15),"")</f>
        <v/>
      </c>
      <c r="H65" s="85"/>
      <c r="I65" s="86"/>
      <c r="J65" s="87"/>
      <c r="K65" s="86"/>
      <c r="L65" s="88"/>
      <c r="M65" s="89"/>
      <c r="N65" s="86"/>
      <c r="O65" s="87"/>
      <c r="P65" s="86"/>
      <c r="Q65" s="88"/>
      <c r="R65" s="89"/>
      <c r="S65" s="86"/>
      <c r="T65" s="87"/>
      <c r="U65" s="86"/>
      <c r="V65" s="88"/>
      <c r="W65" s="89"/>
      <c r="X65" s="86"/>
      <c r="Y65" s="87"/>
      <c r="Z65" s="86"/>
      <c r="AA65" s="90"/>
      <c r="AB65" s="99"/>
      <c r="AC65" s="85"/>
      <c r="AD65" s="86"/>
      <c r="AE65" s="89"/>
      <c r="AF65" s="86"/>
      <c r="AG65" s="88"/>
      <c r="AH65" s="89"/>
      <c r="AI65" s="86"/>
      <c r="AJ65" s="87"/>
      <c r="AK65" s="86"/>
      <c r="AL65" s="88"/>
      <c r="AM65" s="89"/>
      <c r="AN65" s="86"/>
      <c r="AO65" s="87"/>
      <c r="AP65" s="86"/>
      <c r="AQ65" s="88"/>
      <c r="AR65" s="89"/>
      <c r="AS65" s="86"/>
      <c r="AT65" s="87"/>
      <c r="AU65" s="86"/>
      <c r="AV65" s="88"/>
      <c r="AW65" s="89"/>
      <c r="AX65" s="86"/>
      <c r="AY65" s="87"/>
      <c r="AZ65" s="86"/>
      <c r="BA65" s="88"/>
      <c r="BB65" s="89"/>
      <c r="BC65" s="86"/>
      <c r="BD65" s="86"/>
      <c r="BE65" s="86"/>
      <c r="BF65" s="89"/>
      <c r="BG65" s="91" t="str">
        <f t="shared" si="18"/>
        <v/>
      </c>
      <c r="BI65" s="92" t="str">
        <f t="shared" si="19"/>
        <v/>
      </c>
      <c r="BJ65" s="112"/>
      <c r="BK65" s="117"/>
      <c r="BL65" s="113"/>
      <c r="BM65" s="113"/>
      <c r="BN65" s="113"/>
      <c r="BO65" s="113"/>
      <c r="BP65" s="113"/>
      <c r="BQ65" s="113"/>
      <c r="BR65" s="113"/>
      <c r="BS65" s="114"/>
      <c r="BU65" s="171" t="str">
        <f t="shared" si="20"/>
        <v/>
      </c>
      <c r="BV65" s="161"/>
      <c r="BW65" s="162"/>
      <c r="BX65" s="250"/>
      <c r="BY65" s="256"/>
      <c r="BZ65" s="163"/>
      <c r="CA65" s="250"/>
      <c r="CB65" s="256"/>
      <c r="CC65" s="163"/>
      <c r="CD65" s="250"/>
      <c r="CE65" s="256"/>
      <c r="CF65" s="163"/>
      <c r="CG65" s="250"/>
      <c r="CH65" s="256"/>
      <c r="CI65" s="163"/>
      <c r="CJ65" s="250"/>
      <c r="CK65" s="256"/>
      <c r="CL65" s="163"/>
      <c r="CM65" s="250"/>
      <c r="CN65" s="256"/>
      <c r="CO65" s="163"/>
      <c r="CP65" s="250"/>
      <c r="CQ65" s="256"/>
      <c r="CR65" s="163"/>
      <c r="CS65" s="250"/>
      <c r="CT65" s="256"/>
      <c r="CU65" s="163"/>
      <c r="CV65" s="250"/>
      <c r="CW65" s="162"/>
      <c r="CX65" s="163"/>
      <c r="CY65" s="164"/>
    </row>
    <row r="66" spans="1:103" ht="13.5" customHeight="1">
      <c r="A66" s="83" t="str">
        <f t="shared" si="13"/>
        <v/>
      </c>
      <c r="B66" s="168" t="str">
        <f t="shared" si="14"/>
        <v/>
      </c>
      <c r="C66" s="151" t="str">
        <f t="shared" si="15"/>
        <v/>
      </c>
      <c r="D66" s="82" t="str">
        <f t="shared" si="16"/>
        <v/>
      </c>
      <c r="E66" s="188" t="str">
        <f>IF(ISERROR(SUM((B66/2),(C66/2),(D66/2))),IF(ISERROR(SUM((B66/2),(C66/2))),IF(ISERROR(SUM((B66/2),(D66/2))),IF(ISERROR(SUM((C66/2),(D66/2))),IF(ISERROR(B66/2),IF(ISERROR(C66/2),A66,C66),B66),SUM((C66*'Student List'!$D$34),(D66*'Student List'!$E$34))/'Student List'!$D$40),SUM((B66*'Student List'!$C$34),(D66*'Student List'!$E$34))/'Student List'!$E$40),SUM((B66*'Student List'!$C$34),(C66*'Student List'!$D$34))/'Student List'!$C$40),SUM((B66*'Student List'!$C$34),(C66*'Student List'!$D$34),(D66*'Student List'!$E$34))/'Student List'!$C$35)</f>
        <v/>
      </c>
      <c r="F66" s="84" t="str">
        <f t="shared" si="17"/>
        <v/>
      </c>
      <c r="G66" s="208" t="str">
        <f>IF(ISTEXT('Student List'!$C$16),('Student List'!$C$16),"")</f>
        <v/>
      </c>
      <c r="H66" s="209"/>
      <c r="I66" s="210"/>
      <c r="J66" s="211"/>
      <c r="K66" s="210"/>
      <c r="L66" s="212"/>
      <c r="M66" s="213"/>
      <c r="N66" s="210"/>
      <c r="O66" s="211"/>
      <c r="P66" s="210"/>
      <c r="Q66" s="212"/>
      <c r="R66" s="213"/>
      <c r="S66" s="210"/>
      <c r="T66" s="211"/>
      <c r="U66" s="210"/>
      <c r="V66" s="212"/>
      <c r="W66" s="213"/>
      <c r="X66" s="210"/>
      <c r="Y66" s="211"/>
      <c r="Z66" s="210"/>
      <c r="AA66" s="214"/>
      <c r="AB66" s="319"/>
      <c r="AC66" s="209"/>
      <c r="AD66" s="210"/>
      <c r="AE66" s="213"/>
      <c r="AF66" s="210"/>
      <c r="AG66" s="212"/>
      <c r="AH66" s="213"/>
      <c r="AI66" s="210"/>
      <c r="AJ66" s="211"/>
      <c r="AK66" s="210"/>
      <c r="AL66" s="212"/>
      <c r="AM66" s="213"/>
      <c r="AN66" s="210"/>
      <c r="AO66" s="211"/>
      <c r="AP66" s="210"/>
      <c r="AQ66" s="212"/>
      <c r="AR66" s="213"/>
      <c r="AS66" s="210"/>
      <c r="AT66" s="211"/>
      <c r="AU66" s="210"/>
      <c r="AV66" s="212"/>
      <c r="AW66" s="213"/>
      <c r="AX66" s="210"/>
      <c r="AY66" s="211"/>
      <c r="AZ66" s="210"/>
      <c r="BA66" s="212"/>
      <c r="BB66" s="213"/>
      <c r="BC66" s="210"/>
      <c r="BD66" s="210"/>
      <c r="BE66" s="210"/>
      <c r="BF66" s="213"/>
      <c r="BG66" s="216" t="str">
        <f t="shared" si="18"/>
        <v/>
      </c>
      <c r="BH66" s="217"/>
      <c r="BI66" s="218" t="str">
        <f t="shared" si="19"/>
        <v/>
      </c>
      <c r="BJ66" s="219"/>
      <c r="BK66" s="220"/>
      <c r="BL66" s="221"/>
      <c r="BM66" s="221"/>
      <c r="BN66" s="221"/>
      <c r="BO66" s="221"/>
      <c r="BP66" s="221"/>
      <c r="BQ66" s="221"/>
      <c r="BR66" s="221"/>
      <c r="BS66" s="222"/>
      <c r="BT66" s="217"/>
      <c r="BU66" s="223" t="str">
        <f t="shared" si="20"/>
        <v/>
      </c>
      <c r="BV66" s="224"/>
      <c r="BW66" s="225"/>
      <c r="BX66" s="249"/>
      <c r="BY66" s="255"/>
      <c r="BZ66" s="226"/>
      <c r="CA66" s="249"/>
      <c r="CB66" s="255"/>
      <c r="CC66" s="226"/>
      <c r="CD66" s="249"/>
      <c r="CE66" s="255"/>
      <c r="CF66" s="226"/>
      <c r="CG66" s="249"/>
      <c r="CH66" s="255"/>
      <c r="CI66" s="226"/>
      <c r="CJ66" s="249"/>
      <c r="CK66" s="255"/>
      <c r="CL66" s="226"/>
      <c r="CM66" s="249"/>
      <c r="CN66" s="255"/>
      <c r="CO66" s="226"/>
      <c r="CP66" s="249"/>
      <c r="CQ66" s="255"/>
      <c r="CR66" s="226"/>
      <c r="CS66" s="249"/>
      <c r="CT66" s="255"/>
      <c r="CU66" s="226"/>
      <c r="CV66" s="249"/>
      <c r="CW66" s="225"/>
      <c r="CX66" s="226"/>
      <c r="CY66" s="227"/>
    </row>
    <row r="67" spans="1:103" ht="13.5" customHeight="1">
      <c r="A67" s="83" t="str">
        <f t="shared" si="13"/>
        <v/>
      </c>
      <c r="B67" s="168" t="str">
        <f t="shared" si="14"/>
        <v/>
      </c>
      <c r="C67" s="151" t="str">
        <f t="shared" si="15"/>
        <v/>
      </c>
      <c r="D67" s="82" t="str">
        <f t="shared" si="16"/>
        <v/>
      </c>
      <c r="E67" s="188" t="str">
        <f>IF(ISERROR(SUM((B67/2),(C67/2),(D67/2))),IF(ISERROR(SUM((B67/2),(C67/2))),IF(ISERROR(SUM((B67/2),(D67/2))),IF(ISERROR(SUM((C67/2),(D67/2))),IF(ISERROR(B67/2),IF(ISERROR(C67/2),A67,C67),B67),SUM((C67*'Student List'!$D$34),(D67*'Student List'!$E$34))/'Student List'!$D$40),SUM((B67*'Student List'!$C$34),(D67*'Student List'!$E$34))/'Student List'!$E$40),SUM((B67*'Student List'!$C$34),(C67*'Student List'!$D$34))/'Student List'!$C$40),SUM((B67*'Student List'!$C$34),(C67*'Student List'!$D$34),(D67*'Student List'!$E$34))/'Student List'!$C$35)</f>
        <v/>
      </c>
      <c r="F67" s="84" t="str">
        <f t="shared" si="17"/>
        <v/>
      </c>
      <c r="G67" s="173" t="str">
        <f>IF(ISTEXT('Student List'!$C$17),('Student List'!$C$17),"")</f>
        <v/>
      </c>
      <c r="H67" s="85"/>
      <c r="I67" s="86"/>
      <c r="J67" s="87"/>
      <c r="K67" s="86"/>
      <c r="L67" s="88"/>
      <c r="M67" s="89"/>
      <c r="N67" s="86"/>
      <c r="O67" s="87"/>
      <c r="P67" s="86"/>
      <c r="Q67" s="88"/>
      <c r="R67" s="89"/>
      <c r="S67" s="86"/>
      <c r="T67" s="87"/>
      <c r="U67" s="86"/>
      <c r="V67" s="88"/>
      <c r="W67" s="89"/>
      <c r="X67" s="86"/>
      <c r="Y67" s="87"/>
      <c r="Z67" s="86"/>
      <c r="AA67" s="90"/>
      <c r="AB67" s="99"/>
      <c r="AC67" s="85"/>
      <c r="AD67" s="86"/>
      <c r="AE67" s="89"/>
      <c r="AF67" s="86"/>
      <c r="AG67" s="88"/>
      <c r="AH67" s="89"/>
      <c r="AI67" s="86"/>
      <c r="AJ67" s="87"/>
      <c r="AK67" s="86"/>
      <c r="AL67" s="88"/>
      <c r="AM67" s="89"/>
      <c r="AN67" s="86"/>
      <c r="AO67" s="87"/>
      <c r="AP67" s="86"/>
      <c r="AQ67" s="88"/>
      <c r="AR67" s="89"/>
      <c r="AS67" s="86"/>
      <c r="AT67" s="87"/>
      <c r="AU67" s="86"/>
      <c r="AV67" s="88"/>
      <c r="AW67" s="89"/>
      <c r="AX67" s="86"/>
      <c r="AY67" s="87"/>
      <c r="AZ67" s="86"/>
      <c r="BA67" s="88"/>
      <c r="BB67" s="89"/>
      <c r="BC67" s="86"/>
      <c r="BD67" s="86"/>
      <c r="BE67" s="86"/>
      <c r="BF67" s="89"/>
      <c r="BG67" s="91" t="str">
        <f t="shared" si="18"/>
        <v/>
      </c>
      <c r="BI67" s="92" t="str">
        <f t="shared" si="19"/>
        <v/>
      </c>
      <c r="BJ67" s="112"/>
      <c r="BK67" s="117"/>
      <c r="BL67" s="113"/>
      <c r="BM67" s="113"/>
      <c r="BN67" s="113"/>
      <c r="BO67" s="113"/>
      <c r="BP67" s="113"/>
      <c r="BQ67" s="113"/>
      <c r="BR67" s="113"/>
      <c r="BS67" s="114"/>
      <c r="BU67" s="171" t="str">
        <f t="shared" si="20"/>
        <v/>
      </c>
      <c r="BV67" s="161"/>
      <c r="BW67" s="162"/>
      <c r="BX67" s="250"/>
      <c r="BY67" s="256"/>
      <c r="BZ67" s="163"/>
      <c r="CA67" s="250"/>
      <c r="CB67" s="256"/>
      <c r="CC67" s="163"/>
      <c r="CD67" s="250"/>
      <c r="CE67" s="256"/>
      <c r="CF67" s="163"/>
      <c r="CG67" s="250"/>
      <c r="CH67" s="256"/>
      <c r="CI67" s="163"/>
      <c r="CJ67" s="250"/>
      <c r="CK67" s="256"/>
      <c r="CL67" s="163"/>
      <c r="CM67" s="250"/>
      <c r="CN67" s="256"/>
      <c r="CO67" s="163"/>
      <c r="CP67" s="250"/>
      <c r="CQ67" s="256"/>
      <c r="CR67" s="163"/>
      <c r="CS67" s="250"/>
      <c r="CT67" s="256"/>
      <c r="CU67" s="163"/>
      <c r="CV67" s="250"/>
      <c r="CW67" s="162"/>
      <c r="CX67" s="163"/>
      <c r="CY67" s="164"/>
    </row>
    <row r="68" spans="1:103" ht="13.5" customHeight="1">
      <c r="A68" s="83" t="str">
        <f t="shared" si="13"/>
        <v/>
      </c>
      <c r="B68" s="168" t="str">
        <f t="shared" si="14"/>
        <v/>
      </c>
      <c r="C68" s="151" t="str">
        <f t="shared" si="15"/>
        <v/>
      </c>
      <c r="D68" s="82" t="str">
        <f t="shared" si="16"/>
        <v/>
      </c>
      <c r="E68" s="188" t="str">
        <f>IF(ISERROR(SUM((B68/2),(C68/2),(D68/2))),IF(ISERROR(SUM((B68/2),(C68/2))),IF(ISERROR(SUM((B68/2),(D68/2))),IF(ISERROR(SUM((C68/2),(D68/2))),IF(ISERROR(B68/2),IF(ISERROR(C68/2),A68,C68),B68),SUM((C68*'Student List'!$D$34),(D68*'Student List'!$E$34))/'Student List'!$D$40),SUM((B68*'Student List'!$C$34),(D68*'Student List'!$E$34))/'Student List'!$E$40),SUM((B68*'Student List'!$C$34),(C68*'Student List'!$D$34))/'Student List'!$C$40),SUM((B68*'Student List'!$C$34),(C68*'Student List'!$D$34),(D68*'Student List'!$E$34))/'Student List'!$C$35)</f>
        <v/>
      </c>
      <c r="F68" s="84" t="str">
        <f t="shared" si="17"/>
        <v/>
      </c>
      <c r="G68" s="208" t="str">
        <f>IF(ISTEXT('Student List'!$C$18),('Student List'!$C$18),"")</f>
        <v/>
      </c>
      <c r="H68" s="209"/>
      <c r="I68" s="210"/>
      <c r="J68" s="211"/>
      <c r="K68" s="210"/>
      <c r="L68" s="212"/>
      <c r="M68" s="213"/>
      <c r="N68" s="210"/>
      <c r="O68" s="211"/>
      <c r="P68" s="210"/>
      <c r="Q68" s="212"/>
      <c r="R68" s="213"/>
      <c r="S68" s="210"/>
      <c r="T68" s="211"/>
      <c r="U68" s="210"/>
      <c r="V68" s="212"/>
      <c r="W68" s="213"/>
      <c r="X68" s="210"/>
      <c r="Y68" s="211"/>
      <c r="Z68" s="210"/>
      <c r="AA68" s="214"/>
      <c r="AB68" s="319"/>
      <c r="AC68" s="209"/>
      <c r="AD68" s="210"/>
      <c r="AE68" s="213"/>
      <c r="AF68" s="210"/>
      <c r="AG68" s="212"/>
      <c r="AH68" s="213"/>
      <c r="AI68" s="210"/>
      <c r="AJ68" s="211"/>
      <c r="AK68" s="210"/>
      <c r="AL68" s="212"/>
      <c r="AM68" s="213"/>
      <c r="AN68" s="210"/>
      <c r="AO68" s="211"/>
      <c r="AP68" s="210"/>
      <c r="AQ68" s="212"/>
      <c r="AR68" s="213"/>
      <c r="AS68" s="210"/>
      <c r="AT68" s="211"/>
      <c r="AU68" s="210"/>
      <c r="AV68" s="212"/>
      <c r="AW68" s="213"/>
      <c r="AX68" s="210"/>
      <c r="AY68" s="211"/>
      <c r="AZ68" s="210"/>
      <c r="BA68" s="212"/>
      <c r="BB68" s="213"/>
      <c r="BC68" s="210"/>
      <c r="BD68" s="210"/>
      <c r="BE68" s="210"/>
      <c r="BF68" s="213"/>
      <c r="BG68" s="216" t="str">
        <f t="shared" si="18"/>
        <v/>
      </c>
      <c r="BH68" s="217"/>
      <c r="BI68" s="218" t="str">
        <f t="shared" si="19"/>
        <v/>
      </c>
      <c r="BJ68" s="219"/>
      <c r="BK68" s="220"/>
      <c r="BL68" s="221"/>
      <c r="BM68" s="221"/>
      <c r="BN68" s="221"/>
      <c r="BO68" s="221"/>
      <c r="BP68" s="221"/>
      <c r="BQ68" s="221"/>
      <c r="BR68" s="221"/>
      <c r="BS68" s="222"/>
      <c r="BT68" s="217"/>
      <c r="BU68" s="223" t="str">
        <f t="shared" si="20"/>
        <v/>
      </c>
      <c r="BV68" s="224"/>
      <c r="BW68" s="225"/>
      <c r="BX68" s="249"/>
      <c r="BY68" s="255"/>
      <c r="BZ68" s="226"/>
      <c r="CA68" s="249"/>
      <c r="CB68" s="255"/>
      <c r="CC68" s="226"/>
      <c r="CD68" s="249"/>
      <c r="CE68" s="255"/>
      <c r="CF68" s="226"/>
      <c r="CG68" s="249"/>
      <c r="CH68" s="255"/>
      <c r="CI68" s="226"/>
      <c r="CJ68" s="249"/>
      <c r="CK68" s="255"/>
      <c r="CL68" s="226"/>
      <c r="CM68" s="249"/>
      <c r="CN68" s="255"/>
      <c r="CO68" s="226"/>
      <c r="CP68" s="249"/>
      <c r="CQ68" s="255"/>
      <c r="CR68" s="226"/>
      <c r="CS68" s="249"/>
      <c r="CT68" s="255"/>
      <c r="CU68" s="226"/>
      <c r="CV68" s="249"/>
      <c r="CW68" s="225"/>
      <c r="CX68" s="226"/>
      <c r="CY68" s="227"/>
    </row>
    <row r="69" spans="1:103" ht="13.5" customHeight="1">
      <c r="A69" s="83" t="str">
        <f t="shared" si="13"/>
        <v/>
      </c>
      <c r="B69" s="168" t="str">
        <f t="shared" si="14"/>
        <v/>
      </c>
      <c r="C69" s="151" t="str">
        <f t="shared" si="15"/>
        <v/>
      </c>
      <c r="D69" s="82" t="str">
        <f t="shared" si="16"/>
        <v/>
      </c>
      <c r="E69" s="188" t="str">
        <f>IF(ISERROR(SUM((B69/2),(C69/2),(D69/2))),IF(ISERROR(SUM((B69/2),(C69/2))),IF(ISERROR(SUM((B69/2),(D69/2))),IF(ISERROR(SUM((C69/2),(D69/2))),IF(ISERROR(B69/2),IF(ISERROR(C69/2),A69,C69),B69),SUM((C69*'Student List'!$D$34),(D69*'Student List'!$E$34))/'Student List'!$D$40),SUM((B69*'Student List'!$C$34),(D69*'Student List'!$E$34))/'Student List'!$E$40),SUM((B69*'Student List'!$C$34),(C69*'Student List'!$D$34))/'Student List'!$C$40),SUM((B69*'Student List'!$C$34),(C69*'Student List'!$D$34),(D69*'Student List'!$E$34))/'Student List'!$C$35)</f>
        <v/>
      </c>
      <c r="F69" s="84" t="str">
        <f t="shared" si="17"/>
        <v/>
      </c>
      <c r="G69" s="173" t="str">
        <f>IF(ISTEXT('Student List'!$C$19),('Student List'!$C$19),"")</f>
        <v/>
      </c>
      <c r="H69" s="85"/>
      <c r="I69" s="86"/>
      <c r="J69" s="87"/>
      <c r="K69" s="86"/>
      <c r="L69" s="88"/>
      <c r="M69" s="89"/>
      <c r="N69" s="86"/>
      <c r="O69" s="87"/>
      <c r="P69" s="86"/>
      <c r="Q69" s="88"/>
      <c r="R69" s="89"/>
      <c r="S69" s="86"/>
      <c r="T69" s="87"/>
      <c r="U69" s="86"/>
      <c r="V69" s="88"/>
      <c r="W69" s="89"/>
      <c r="X69" s="86"/>
      <c r="Y69" s="87"/>
      <c r="Z69" s="86"/>
      <c r="AA69" s="90"/>
      <c r="AB69" s="99"/>
      <c r="AC69" s="85"/>
      <c r="AD69" s="86"/>
      <c r="AE69" s="89"/>
      <c r="AF69" s="86"/>
      <c r="AG69" s="88"/>
      <c r="AH69" s="89"/>
      <c r="AI69" s="86"/>
      <c r="AJ69" s="87"/>
      <c r="AK69" s="86"/>
      <c r="AL69" s="88"/>
      <c r="AM69" s="89"/>
      <c r="AN69" s="86"/>
      <c r="AO69" s="87"/>
      <c r="AP69" s="86"/>
      <c r="AQ69" s="88"/>
      <c r="AR69" s="89"/>
      <c r="AS69" s="86"/>
      <c r="AT69" s="87"/>
      <c r="AU69" s="86"/>
      <c r="AV69" s="88"/>
      <c r="AW69" s="89"/>
      <c r="AX69" s="86"/>
      <c r="AY69" s="87"/>
      <c r="AZ69" s="86"/>
      <c r="BA69" s="88"/>
      <c r="BB69" s="89"/>
      <c r="BC69" s="86"/>
      <c r="BD69" s="86"/>
      <c r="BE69" s="86"/>
      <c r="BF69" s="89"/>
      <c r="BG69" s="91" t="str">
        <f t="shared" si="18"/>
        <v/>
      </c>
      <c r="BI69" s="92" t="str">
        <f t="shared" si="19"/>
        <v/>
      </c>
      <c r="BJ69" s="112"/>
      <c r="BK69" s="117"/>
      <c r="BL69" s="113"/>
      <c r="BM69" s="113"/>
      <c r="BN69" s="113"/>
      <c r="BO69" s="113"/>
      <c r="BP69" s="113"/>
      <c r="BQ69" s="113"/>
      <c r="BR69" s="113"/>
      <c r="BS69" s="114"/>
      <c r="BU69" s="171" t="str">
        <f t="shared" si="20"/>
        <v/>
      </c>
      <c r="BV69" s="161"/>
      <c r="BW69" s="162"/>
      <c r="BX69" s="250"/>
      <c r="BY69" s="256"/>
      <c r="BZ69" s="163"/>
      <c r="CA69" s="250"/>
      <c r="CB69" s="256"/>
      <c r="CC69" s="163"/>
      <c r="CD69" s="250"/>
      <c r="CE69" s="256"/>
      <c r="CF69" s="163"/>
      <c r="CG69" s="250"/>
      <c r="CH69" s="256"/>
      <c r="CI69" s="163"/>
      <c r="CJ69" s="250"/>
      <c r="CK69" s="256"/>
      <c r="CL69" s="163"/>
      <c r="CM69" s="250"/>
      <c r="CN69" s="256"/>
      <c r="CO69" s="163"/>
      <c r="CP69" s="250"/>
      <c r="CQ69" s="256"/>
      <c r="CR69" s="163"/>
      <c r="CS69" s="250"/>
      <c r="CT69" s="256"/>
      <c r="CU69" s="163"/>
      <c r="CV69" s="250"/>
      <c r="CW69" s="162"/>
      <c r="CX69" s="163"/>
      <c r="CY69" s="164"/>
    </row>
    <row r="70" spans="1:103" ht="13.5" customHeight="1">
      <c r="A70" s="83" t="str">
        <f t="shared" si="13"/>
        <v/>
      </c>
      <c r="B70" s="168" t="str">
        <f t="shared" si="14"/>
        <v/>
      </c>
      <c r="C70" s="151" t="str">
        <f t="shared" si="15"/>
        <v/>
      </c>
      <c r="D70" s="82" t="str">
        <f t="shared" si="16"/>
        <v/>
      </c>
      <c r="E70" s="188" t="str">
        <f>IF(ISERROR(SUM((B70/2),(C70/2),(D70/2))),IF(ISERROR(SUM((B70/2),(C70/2))),IF(ISERROR(SUM((B70/2),(D70/2))),IF(ISERROR(SUM((C70/2),(D70/2))),IF(ISERROR(B70/2),IF(ISERROR(C70/2),A70,C70),B70),SUM((C70*'Student List'!$D$34),(D70*'Student List'!$E$34))/'Student List'!$D$40),SUM((B70*'Student List'!$C$34),(D70*'Student List'!$E$34))/'Student List'!$E$40),SUM((B70*'Student List'!$C$34),(C70*'Student List'!$D$34))/'Student List'!$C$40),SUM((B70*'Student List'!$C$34),(C70*'Student List'!$D$34),(D70*'Student List'!$E$34))/'Student List'!$C$35)</f>
        <v/>
      </c>
      <c r="F70" s="84" t="str">
        <f t="shared" si="17"/>
        <v/>
      </c>
      <c r="G70" s="208" t="str">
        <f>IF(ISTEXT('Student List'!$C$20),('Student List'!$C$20),"")</f>
        <v/>
      </c>
      <c r="H70" s="209"/>
      <c r="I70" s="210"/>
      <c r="J70" s="211"/>
      <c r="K70" s="210"/>
      <c r="L70" s="212"/>
      <c r="M70" s="213"/>
      <c r="N70" s="210"/>
      <c r="O70" s="211"/>
      <c r="P70" s="210"/>
      <c r="Q70" s="212"/>
      <c r="R70" s="213"/>
      <c r="S70" s="210"/>
      <c r="T70" s="211"/>
      <c r="U70" s="210"/>
      <c r="V70" s="212"/>
      <c r="W70" s="213"/>
      <c r="X70" s="210"/>
      <c r="Y70" s="211"/>
      <c r="Z70" s="210"/>
      <c r="AA70" s="214"/>
      <c r="AB70" s="319"/>
      <c r="AC70" s="209"/>
      <c r="AD70" s="210"/>
      <c r="AE70" s="213"/>
      <c r="AF70" s="210"/>
      <c r="AG70" s="212"/>
      <c r="AH70" s="213"/>
      <c r="AI70" s="210"/>
      <c r="AJ70" s="211"/>
      <c r="AK70" s="210"/>
      <c r="AL70" s="212"/>
      <c r="AM70" s="213"/>
      <c r="AN70" s="210"/>
      <c r="AO70" s="211"/>
      <c r="AP70" s="210"/>
      <c r="AQ70" s="212"/>
      <c r="AR70" s="213"/>
      <c r="AS70" s="210"/>
      <c r="AT70" s="211"/>
      <c r="AU70" s="210"/>
      <c r="AV70" s="212"/>
      <c r="AW70" s="213"/>
      <c r="AX70" s="210"/>
      <c r="AY70" s="211"/>
      <c r="AZ70" s="210"/>
      <c r="BA70" s="212"/>
      <c r="BB70" s="213"/>
      <c r="BC70" s="210"/>
      <c r="BD70" s="210"/>
      <c r="BE70" s="210"/>
      <c r="BF70" s="213"/>
      <c r="BG70" s="216" t="str">
        <f t="shared" si="18"/>
        <v/>
      </c>
      <c r="BH70" s="217"/>
      <c r="BI70" s="218" t="str">
        <f t="shared" si="19"/>
        <v/>
      </c>
      <c r="BJ70" s="219"/>
      <c r="BK70" s="220"/>
      <c r="BL70" s="221"/>
      <c r="BM70" s="221"/>
      <c r="BN70" s="221"/>
      <c r="BO70" s="221"/>
      <c r="BP70" s="221"/>
      <c r="BQ70" s="221"/>
      <c r="BR70" s="221"/>
      <c r="BS70" s="222"/>
      <c r="BT70" s="217"/>
      <c r="BU70" s="223" t="str">
        <f t="shared" si="20"/>
        <v/>
      </c>
      <c r="BV70" s="224"/>
      <c r="BW70" s="225"/>
      <c r="BX70" s="249"/>
      <c r="BY70" s="255"/>
      <c r="BZ70" s="226"/>
      <c r="CA70" s="249"/>
      <c r="CB70" s="255"/>
      <c r="CC70" s="226"/>
      <c r="CD70" s="249"/>
      <c r="CE70" s="255"/>
      <c r="CF70" s="226"/>
      <c r="CG70" s="249"/>
      <c r="CH70" s="255"/>
      <c r="CI70" s="226"/>
      <c r="CJ70" s="249"/>
      <c r="CK70" s="255"/>
      <c r="CL70" s="226"/>
      <c r="CM70" s="249"/>
      <c r="CN70" s="255"/>
      <c r="CO70" s="226"/>
      <c r="CP70" s="249"/>
      <c r="CQ70" s="255"/>
      <c r="CR70" s="226"/>
      <c r="CS70" s="249"/>
      <c r="CT70" s="255"/>
      <c r="CU70" s="226"/>
      <c r="CV70" s="249"/>
      <c r="CW70" s="225"/>
      <c r="CX70" s="226"/>
      <c r="CY70" s="227"/>
    </row>
    <row r="71" spans="1:103" ht="13.5" customHeight="1">
      <c r="A71" s="83" t="str">
        <f t="shared" si="13"/>
        <v/>
      </c>
      <c r="B71" s="168" t="str">
        <f t="shared" si="14"/>
        <v/>
      </c>
      <c r="C71" s="151" t="str">
        <f t="shared" si="15"/>
        <v/>
      </c>
      <c r="D71" s="82" t="str">
        <f t="shared" si="16"/>
        <v/>
      </c>
      <c r="E71" s="188" t="str">
        <f>IF(ISERROR(SUM((B71/2),(C71/2),(D71/2))),IF(ISERROR(SUM((B71/2),(C71/2))),IF(ISERROR(SUM((B71/2),(D71/2))),IF(ISERROR(SUM((C71/2),(D71/2))),IF(ISERROR(B71/2),IF(ISERROR(C71/2),A71,C71),B71),SUM((C71*'Student List'!$D$34),(D71*'Student List'!$E$34))/'Student List'!$D$40),SUM((B71*'Student List'!$C$34),(D71*'Student List'!$E$34))/'Student List'!$E$40),SUM((B71*'Student List'!$C$34),(C71*'Student List'!$D$34))/'Student List'!$C$40),SUM((B71*'Student List'!$C$34),(C71*'Student List'!$D$34),(D71*'Student List'!$E$34))/'Student List'!$C$35)</f>
        <v/>
      </c>
      <c r="F71" s="84" t="str">
        <f t="shared" si="17"/>
        <v/>
      </c>
      <c r="G71" s="173" t="str">
        <f>IF(ISTEXT('Student List'!$C$21),('Student List'!$C$21),"")</f>
        <v/>
      </c>
      <c r="H71" s="85"/>
      <c r="I71" s="86"/>
      <c r="J71" s="87"/>
      <c r="K71" s="86"/>
      <c r="L71" s="88"/>
      <c r="M71" s="89"/>
      <c r="N71" s="86"/>
      <c r="O71" s="86"/>
      <c r="P71" s="228"/>
      <c r="Q71" s="148"/>
      <c r="R71" s="89"/>
      <c r="S71" s="86"/>
      <c r="T71" s="87"/>
      <c r="U71" s="86"/>
      <c r="V71" s="88"/>
      <c r="W71" s="89"/>
      <c r="X71" s="86"/>
      <c r="Y71" s="87"/>
      <c r="Z71" s="86"/>
      <c r="AA71" s="90"/>
      <c r="AB71" s="99"/>
      <c r="AC71" s="85"/>
      <c r="AD71" s="86"/>
      <c r="AE71" s="89"/>
      <c r="AF71" s="86"/>
      <c r="AG71" s="88"/>
      <c r="AH71" s="89"/>
      <c r="AI71" s="86"/>
      <c r="AJ71" s="87"/>
      <c r="AK71" s="86"/>
      <c r="AL71" s="88"/>
      <c r="AM71" s="89"/>
      <c r="AN71" s="86"/>
      <c r="AO71" s="87"/>
      <c r="AP71" s="86"/>
      <c r="AQ71" s="88"/>
      <c r="AR71" s="89"/>
      <c r="AS71" s="86"/>
      <c r="AT71" s="87"/>
      <c r="AU71" s="86"/>
      <c r="AV71" s="88"/>
      <c r="AW71" s="89"/>
      <c r="AX71" s="86"/>
      <c r="AY71" s="87"/>
      <c r="AZ71" s="86"/>
      <c r="BA71" s="88"/>
      <c r="BB71" s="89"/>
      <c r="BC71" s="86"/>
      <c r="BD71" s="86"/>
      <c r="BE71" s="86"/>
      <c r="BF71" s="89"/>
      <c r="BG71" s="91" t="str">
        <f t="shared" si="18"/>
        <v/>
      </c>
      <c r="BI71" s="92" t="str">
        <f t="shared" si="19"/>
        <v/>
      </c>
      <c r="BJ71" s="112"/>
      <c r="BK71" s="117"/>
      <c r="BL71" s="113"/>
      <c r="BM71" s="113"/>
      <c r="BN71" s="113"/>
      <c r="BO71" s="113"/>
      <c r="BP71" s="113"/>
      <c r="BQ71" s="113"/>
      <c r="BR71" s="113"/>
      <c r="BS71" s="114"/>
      <c r="BU71" s="171" t="str">
        <f t="shared" si="20"/>
        <v/>
      </c>
      <c r="BV71" s="161"/>
      <c r="BW71" s="162"/>
      <c r="BX71" s="250"/>
      <c r="BY71" s="256"/>
      <c r="BZ71" s="163"/>
      <c r="CA71" s="250"/>
      <c r="CB71" s="256"/>
      <c r="CC71" s="163"/>
      <c r="CD71" s="250"/>
      <c r="CE71" s="256"/>
      <c r="CF71" s="163"/>
      <c r="CG71" s="250"/>
      <c r="CH71" s="256"/>
      <c r="CI71" s="163"/>
      <c r="CJ71" s="250"/>
      <c r="CK71" s="256"/>
      <c r="CL71" s="163"/>
      <c r="CM71" s="250"/>
      <c r="CN71" s="256"/>
      <c r="CO71" s="163"/>
      <c r="CP71" s="250"/>
      <c r="CQ71" s="256"/>
      <c r="CR71" s="163"/>
      <c r="CS71" s="250"/>
      <c r="CT71" s="256"/>
      <c r="CU71" s="163"/>
      <c r="CV71" s="250"/>
      <c r="CW71" s="162"/>
      <c r="CX71" s="163"/>
      <c r="CY71" s="164"/>
    </row>
    <row r="72" spans="1:103" ht="13.5" customHeight="1">
      <c r="A72" s="83" t="str">
        <f t="shared" si="13"/>
        <v/>
      </c>
      <c r="B72" s="168" t="str">
        <f t="shared" si="14"/>
        <v/>
      </c>
      <c r="C72" s="151" t="str">
        <f t="shared" si="15"/>
        <v/>
      </c>
      <c r="D72" s="82" t="str">
        <f t="shared" si="16"/>
        <v/>
      </c>
      <c r="E72" s="188" t="str">
        <f>IF(ISERROR(SUM((B72/2),(C72/2),(D72/2))),IF(ISERROR(SUM((B72/2),(C72/2))),IF(ISERROR(SUM((B72/2),(D72/2))),IF(ISERROR(SUM((C72/2),(D72/2))),IF(ISERROR(B72/2),IF(ISERROR(C72/2),A72,C72),B72),SUM((C72*'Student List'!$D$34),(D72*'Student List'!$E$34))/'Student List'!$D$40),SUM((B72*'Student List'!$C$34),(D72*'Student List'!$E$34))/'Student List'!$E$40),SUM((B72*'Student List'!$C$34),(C72*'Student List'!$D$34))/'Student List'!$C$40),SUM((B72*'Student List'!$C$34),(C72*'Student List'!$D$34),(D72*'Student List'!$E$34))/'Student List'!$C$35)</f>
        <v/>
      </c>
      <c r="F72" s="84" t="str">
        <f t="shared" si="17"/>
        <v/>
      </c>
      <c r="G72" s="208" t="str">
        <f>IF(ISTEXT('Student List'!$C$22),('Student List'!$C$22),"")</f>
        <v/>
      </c>
      <c r="H72" s="209"/>
      <c r="I72" s="210"/>
      <c r="J72" s="211"/>
      <c r="K72" s="210"/>
      <c r="L72" s="212"/>
      <c r="M72" s="213"/>
      <c r="N72" s="210"/>
      <c r="O72" s="211"/>
      <c r="P72" s="210"/>
      <c r="Q72" s="212"/>
      <c r="R72" s="213"/>
      <c r="S72" s="210"/>
      <c r="T72" s="211"/>
      <c r="U72" s="210"/>
      <c r="V72" s="212"/>
      <c r="W72" s="213"/>
      <c r="X72" s="210"/>
      <c r="Y72" s="211"/>
      <c r="Z72" s="210"/>
      <c r="AA72" s="214"/>
      <c r="AB72" s="319"/>
      <c r="AC72" s="209"/>
      <c r="AD72" s="210"/>
      <c r="AE72" s="213"/>
      <c r="AF72" s="210"/>
      <c r="AG72" s="212"/>
      <c r="AH72" s="213"/>
      <c r="AI72" s="210"/>
      <c r="AJ72" s="211"/>
      <c r="AK72" s="210"/>
      <c r="AL72" s="212"/>
      <c r="AM72" s="213"/>
      <c r="AN72" s="210"/>
      <c r="AO72" s="211"/>
      <c r="AP72" s="210"/>
      <c r="AQ72" s="212"/>
      <c r="AR72" s="213"/>
      <c r="AS72" s="210"/>
      <c r="AT72" s="211"/>
      <c r="AU72" s="210"/>
      <c r="AV72" s="212"/>
      <c r="AW72" s="213"/>
      <c r="AX72" s="210"/>
      <c r="AY72" s="211"/>
      <c r="AZ72" s="210"/>
      <c r="BA72" s="212"/>
      <c r="BB72" s="213"/>
      <c r="BC72" s="210"/>
      <c r="BD72" s="210"/>
      <c r="BE72" s="210"/>
      <c r="BF72" s="213"/>
      <c r="BG72" s="216" t="str">
        <f t="shared" si="18"/>
        <v/>
      </c>
      <c r="BH72" s="217"/>
      <c r="BI72" s="218" t="str">
        <f t="shared" si="19"/>
        <v/>
      </c>
      <c r="BJ72" s="219"/>
      <c r="BK72" s="220"/>
      <c r="BL72" s="221"/>
      <c r="BM72" s="221"/>
      <c r="BN72" s="221"/>
      <c r="BO72" s="221"/>
      <c r="BP72" s="221"/>
      <c r="BQ72" s="221"/>
      <c r="BR72" s="221"/>
      <c r="BS72" s="222"/>
      <c r="BT72" s="217"/>
      <c r="BU72" s="223" t="str">
        <f t="shared" si="20"/>
        <v/>
      </c>
      <c r="BV72" s="224"/>
      <c r="BW72" s="225"/>
      <c r="BX72" s="249"/>
      <c r="BY72" s="255"/>
      <c r="BZ72" s="226"/>
      <c r="CA72" s="249"/>
      <c r="CB72" s="255"/>
      <c r="CC72" s="226"/>
      <c r="CD72" s="249"/>
      <c r="CE72" s="255"/>
      <c r="CF72" s="226"/>
      <c r="CG72" s="249"/>
      <c r="CH72" s="255"/>
      <c r="CI72" s="226"/>
      <c r="CJ72" s="249"/>
      <c r="CK72" s="255"/>
      <c r="CL72" s="226"/>
      <c r="CM72" s="249"/>
      <c r="CN72" s="255"/>
      <c r="CO72" s="226"/>
      <c r="CP72" s="249"/>
      <c r="CQ72" s="255"/>
      <c r="CR72" s="226"/>
      <c r="CS72" s="249"/>
      <c r="CT72" s="255"/>
      <c r="CU72" s="226"/>
      <c r="CV72" s="249"/>
      <c r="CW72" s="225"/>
      <c r="CX72" s="226"/>
      <c r="CY72" s="227"/>
    </row>
    <row r="73" spans="1:103" ht="13.5" customHeight="1">
      <c r="A73" s="83" t="str">
        <f t="shared" si="13"/>
        <v/>
      </c>
      <c r="B73" s="168" t="str">
        <f t="shared" si="14"/>
        <v/>
      </c>
      <c r="C73" s="151" t="str">
        <f t="shared" si="15"/>
        <v/>
      </c>
      <c r="D73" s="82" t="str">
        <f t="shared" si="16"/>
        <v/>
      </c>
      <c r="E73" s="188" t="str">
        <f>IF(ISERROR(SUM((B73/2),(C73/2),(D73/2))),IF(ISERROR(SUM((B73/2),(C73/2))),IF(ISERROR(SUM((B73/2),(D73/2))),IF(ISERROR(SUM((C73/2),(D73/2))),IF(ISERROR(B73/2),IF(ISERROR(C73/2),A73,C73),B73),SUM((C73*'Student List'!$D$34),(D73*'Student List'!$E$34))/'Student List'!$D$40),SUM((B73*'Student List'!$C$34),(D73*'Student List'!$E$34))/'Student List'!$E$40),SUM((B73*'Student List'!$C$34),(C73*'Student List'!$D$34))/'Student List'!$C$40),SUM((B73*'Student List'!$C$34),(C73*'Student List'!$D$34),(D73*'Student List'!$E$34))/'Student List'!$C$35)</f>
        <v/>
      </c>
      <c r="F73" s="84" t="str">
        <f t="shared" si="17"/>
        <v/>
      </c>
      <c r="G73" s="173" t="str">
        <f>IF(ISTEXT('Student List'!$C$23),('Student List'!$C$23),"")</f>
        <v/>
      </c>
      <c r="H73" s="85"/>
      <c r="I73" s="86"/>
      <c r="J73" s="87"/>
      <c r="K73" s="86"/>
      <c r="L73" s="88"/>
      <c r="M73" s="89"/>
      <c r="N73" s="86"/>
      <c r="O73" s="87"/>
      <c r="P73" s="86"/>
      <c r="Q73" s="88"/>
      <c r="R73" s="89"/>
      <c r="S73" s="86"/>
      <c r="T73" s="87"/>
      <c r="U73" s="86"/>
      <c r="V73" s="88"/>
      <c r="W73" s="89"/>
      <c r="X73" s="86"/>
      <c r="Y73" s="87"/>
      <c r="Z73" s="86"/>
      <c r="AA73" s="90"/>
      <c r="AB73" s="99"/>
      <c r="AC73" s="85"/>
      <c r="AD73" s="86"/>
      <c r="AE73" s="89"/>
      <c r="AF73" s="86"/>
      <c r="AG73" s="88"/>
      <c r="AH73" s="89"/>
      <c r="AI73" s="86"/>
      <c r="AJ73" s="87"/>
      <c r="AK73" s="86"/>
      <c r="AL73" s="88"/>
      <c r="AM73" s="89"/>
      <c r="AN73" s="86"/>
      <c r="AO73" s="87"/>
      <c r="AP73" s="86"/>
      <c r="AQ73" s="88"/>
      <c r="AR73" s="89"/>
      <c r="AS73" s="86"/>
      <c r="AT73" s="87"/>
      <c r="AU73" s="86"/>
      <c r="AV73" s="88"/>
      <c r="AW73" s="89"/>
      <c r="AX73" s="86"/>
      <c r="AY73" s="87"/>
      <c r="AZ73" s="86"/>
      <c r="BA73" s="88"/>
      <c r="BB73" s="89"/>
      <c r="BC73" s="86"/>
      <c r="BD73" s="86"/>
      <c r="BE73" s="86"/>
      <c r="BF73" s="89"/>
      <c r="BG73" s="91" t="str">
        <f t="shared" si="18"/>
        <v/>
      </c>
      <c r="BI73" s="92" t="str">
        <f t="shared" si="19"/>
        <v/>
      </c>
      <c r="BJ73" s="112"/>
      <c r="BK73" s="117"/>
      <c r="BL73" s="113"/>
      <c r="BM73" s="113"/>
      <c r="BN73" s="113"/>
      <c r="BO73" s="113"/>
      <c r="BP73" s="113"/>
      <c r="BQ73" s="113"/>
      <c r="BR73" s="113"/>
      <c r="BS73" s="114"/>
      <c r="BU73" s="171" t="str">
        <f t="shared" si="20"/>
        <v/>
      </c>
      <c r="BV73" s="161"/>
      <c r="BW73" s="162"/>
      <c r="BX73" s="250"/>
      <c r="BY73" s="256"/>
      <c r="BZ73" s="163"/>
      <c r="CA73" s="250"/>
      <c r="CB73" s="256"/>
      <c r="CC73" s="163"/>
      <c r="CD73" s="250"/>
      <c r="CE73" s="256"/>
      <c r="CF73" s="163"/>
      <c r="CG73" s="250"/>
      <c r="CH73" s="256"/>
      <c r="CI73" s="163"/>
      <c r="CJ73" s="250"/>
      <c r="CK73" s="256"/>
      <c r="CL73" s="163"/>
      <c r="CM73" s="250"/>
      <c r="CN73" s="256"/>
      <c r="CO73" s="163"/>
      <c r="CP73" s="250"/>
      <c r="CQ73" s="256"/>
      <c r="CR73" s="163"/>
      <c r="CS73" s="250"/>
      <c r="CT73" s="256"/>
      <c r="CU73" s="163"/>
      <c r="CV73" s="250"/>
      <c r="CW73" s="162"/>
      <c r="CX73" s="163"/>
      <c r="CY73" s="164"/>
    </row>
    <row r="74" spans="1:103" ht="13.5" customHeight="1">
      <c r="A74" s="83" t="str">
        <f t="shared" si="13"/>
        <v/>
      </c>
      <c r="B74" s="168" t="str">
        <f t="shared" si="14"/>
        <v/>
      </c>
      <c r="C74" s="151" t="str">
        <f t="shared" si="15"/>
        <v/>
      </c>
      <c r="D74" s="82" t="str">
        <f t="shared" si="16"/>
        <v/>
      </c>
      <c r="E74" s="188" t="str">
        <f>IF(ISERROR(SUM((B74/2),(C74/2),(D74/2))),IF(ISERROR(SUM((B74/2),(C74/2))),IF(ISERROR(SUM((B74/2),(D74/2))),IF(ISERROR(SUM((C74/2),(D74/2))),IF(ISERROR(B74/2),IF(ISERROR(C74/2),A74,C74),B74),SUM((C74*'Student List'!$D$34),(D74*'Student List'!$E$34))/'Student List'!$D$40),SUM((B74*'Student List'!$C$34),(D74*'Student List'!$E$34))/'Student List'!$E$40),SUM((B74*'Student List'!$C$34),(C74*'Student List'!$D$34))/'Student List'!$C$40),SUM((B74*'Student List'!$C$34),(C74*'Student List'!$D$34),(D74*'Student List'!$E$34))/'Student List'!$C$35)</f>
        <v/>
      </c>
      <c r="F74" s="84" t="str">
        <f t="shared" si="17"/>
        <v/>
      </c>
      <c r="G74" s="208" t="str">
        <f>IF(ISTEXT('Student List'!$C$24),('Student List'!$C$24),"")</f>
        <v/>
      </c>
      <c r="H74" s="209"/>
      <c r="I74" s="210"/>
      <c r="J74" s="211"/>
      <c r="K74" s="210"/>
      <c r="L74" s="212"/>
      <c r="M74" s="213"/>
      <c r="N74" s="210"/>
      <c r="O74" s="211"/>
      <c r="P74" s="210"/>
      <c r="Q74" s="212"/>
      <c r="R74" s="213"/>
      <c r="S74" s="210"/>
      <c r="T74" s="211"/>
      <c r="U74" s="210"/>
      <c r="V74" s="212"/>
      <c r="W74" s="213"/>
      <c r="X74" s="210"/>
      <c r="Y74" s="211"/>
      <c r="Z74" s="210"/>
      <c r="AA74" s="214"/>
      <c r="AB74" s="319"/>
      <c r="AC74" s="209"/>
      <c r="AD74" s="210"/>
      <c r="AE74" s="213"/>
      <c r="AF74" s="210"/>
      <c r="AG74" s="212"/>
      <c r="AH74" s="213"/>
      <c r="AI74" s="210"/>
      <c r="AJ74" s="211"/>
      <c r="AK74" s="210"/>
      <c r="AL74" s="212"/>
      <c r="AM74" s="213"/>
      <c r="AN74" s="210"/>
      <c r="AO74" s="211"/>
      <c r="AP74" s="210"/>
      <c r="AQ74" s="212"/>
      <c r="AR74" s="213"/>
      <c r="AS74" s="210"/>
      <c r="AT74" s="211"/>
      <c r="AU74" s="210"/>
      <c r="AV74" s="212"/>
      <c r="AW74" s="213"/>
      <c r="AX74" s="210"/>
      <c r="AY74" s="211"/>
      <c r="AZ74" s="210"/>
      <c r="BA74" s="212"/>
      <c r="BB74" s="213"/>
      <c r="BC74" s="210"/>
      <c r="BD74" s="210"/>
      <c r="BE74" s="210"/>
      <c r="BF74" s="213"/>
      <c r="BG74" s="216" t="str">
        <f t="shared" si="18"/>
        <v/>
      </c>
      <c r="BH74" s="217"/>
      <c r="BI74" s="218" t="str">
        <f t="shared" si="19"/>
        <v/>
      </c>
      <c r="BJ74" s="219"/>
      <c r="BK74" s="220"/>
      <c r="BL74" s="221"/>
      <c r="BM74" s="221"/>
      <c r="BN74" s="221"/>
      <c r="BO74" s="221"/>
      <c r="BP74" s="221"/>
      <c r="BQ74" s="221"/>
      <c r="BR74" s="221"/>
      <c r="BS74" s="222"/>
      <c r="BT74" s="217"/>
      <c r="BU74" s="223" t="str">
        <f t="shared" si="20"/>
        <v/>
      </c>
      <c r="BV74" s="224"/>
      <c r="BW74" s="225"/>
      <c r="BX74" s="249"/>
      <c r="BY74" s="255"/>
      <c r="BZ74" s="226"/>
      <c r="CA74" s="249"/>
      <c r="CB74" s="255"/>
      <c r="CC74" s="226"/>
      <c r="CD74" s="249"/>
      <c r="CE74" s="255"/>
      <c r="CF74" s="226"/>
      <c r="CG74" s="249"/>
      <c r="CH74" s="255"/>
      <c r="CI74" s="226"/>
      <c r="CJ74" s="249"/>
      <c r="CK74" s="255"/>
      <c r="CL74" s="226"/>
      <c r="CM74" s="249"/>
      <c r="CN74" s="255"/>
      <c r="CO74" s="226"/>
      <c r="CP74" s="249"/>
      <c r="CQ74" s="255"/>
      <c r="CR74" s="226"/>
      <c r="CS74" s="249"/>
      <c r="CT74" s="255"/>
      <c r="CU74" s="226"/>
      <c r="CV74" s="249"/>
      <c r="CW74" s="225"/>
      <c r="CX74" s="226"/>
      <c r="CY74" s="227"/>
    </row>
    <row r="75" spans="1:103" ht="13.5" customHeight="1">
      <c r="A75" s="83" t="str">
        <f t="shared" si="13"/>
        <v/>
      </c>
      <c r="B75" s="168" t="str">
        <f t="shared" si="14"/>
        <v/>
      </c>
      <c r="C75" s="151" t="str">
        <f t="shared" si="15"/>
        <v/>
      </c>
      <c r="D75" s="82" t="str">
        <f t="shared" si="16"/>
        <v/>
      </c>
      <c r="E75" s="188" t="str">
        <f>IF(ISERROR(SUM((B75/2),(C75/2),(D75/2))),IF(ISERROR(SUM((B75/2),(C75/2))),IF(ISERROR(SUM((B75/2),(D75/2))),IF(ISERROR(SUM((C75/2),(D75/2))),IF(ISERROR(B75/2),IF(ISERROR(C75/2),A75,C75),B75),SUM((C75*'Student List'!$D$34),(D75*'Student List'!$E$34))/'Student List'!$D$40),SUM((B75*'Student List'!$C$34),(D75*'Student List'!$E$34))/'Student List'!$E$40),SUM((B75*'Student List'!$C$34),(C75*'Student List'!$D$34))/'Student List'!$C$40),SUM((B75*'Student List'!$C$34),(C75*'Student List'!$D$34),(D75*'Student List'!$E$34))/'Student List'!$C$35)</f>
        <v/>
      </c>
      <c r="F75" s="84" t="str">
        <f t="shared" si="17"/>
        <v/>
      </c>
      <c r="G75" s="173" t="str">
        <f>IF(ISTEXT('Student List'!$C$25),('Student List'!$C$25),"")</f>
        <v/>
      </c>
      <c r="H75" s="85"/>
      <c r="I75" s="86"/>
      <c r="J75" s="87"/>
      <c r="K75" s="86"/>
      <c r="L75" s="88"/>
      <c r="M75" s="89"/>
      <c r="N75" s="86"/>
      <c r="O75" s="87"/>
      <c r="P75" s="86"/>
      <c r="Q75" s="88"/>
      <c r="R75" s="89"/>
      <c r="S75" s="86"/>
      <c r="T75" s="87"/>
      <c r="U75" s="86"/>
      <c r="V75" s="88"/>
      <c r="W75" s="89"/>
      <c r="X75" s="86"/>
      <c r="Y75" s="87"/>
      <c r="Z75" s="86"/>
      <c r="AA75" s="90"/>
      <c r="AB75" s="99"/>
      <c r="AC75" s="85"/>
      <c r="AD75" s="86"/>
      <c r="AE75" s="89"/>
      <c r="AF75" s="86"/>
      <c r="AG75" s="88"/>
      <c r="AH75" s="89"/>
      <c r="AI75" s="86"/>
      <c r="AJ75" s="87"/>
      <c r="AK75" s="86"/>
      <c r="AL75" s="88"/>
      <c r="AM75" s="89"/>
      <c r="AN75" s="86"/>
      <c r="AO75" s="87"/>
      <c r="AP75" s="86"/>
      <c r="AQ75" s="88"/>
      <c r="AR75" s="89"/>
      <c r="AS75" s="86"/>
      <c r="AT75" s="87"/>
      <c r="AU75" s="86"/>
      <c r="AV75" s="88"/>
      <c r="AW75" s="89"/>
      <c r="AX75" s="86"/>
      <c r="AY75" s="87"/>
      <c r="AZ75" s="86"/>
      <c r="BA75" s="88"/>
      <c r="BB75" s="89"/>
      <c r="BC75" s="86"/>
      <c r="BD75" s="86"/>
      <c r="BE75" s="86"/>
      <c r="BF75" s="89"/>
      <c r="BG75" s="91" t="str">
        <f t="shared" si="18"/>
        <v/>
      </c>
      <c r="BI75" s="92" t="str">
        <f t="shared" si="19"/>
        <v/>
      </c>
      <c r="BJ75" s="112"/>
      <c r="BK75" s="117"/>
      <c r="BL75" s="113"/>
      <c r="BM75" s="113"/>
      <c r="BN75" s="113"/>
      <c r="BO75" s="113"/>
      <c r="BP75" s="113"/>
      <c r="BQ75" s="113"/>
      <c r="BR75" s="113"/>
      <c r="BS75" s="114"/>
      <c r="BU75" s="171" t="str">
        <f t="shared" si="20"/>
        <v/>
      </c>
      <c r="BV75" s="161"/>
      <c r="BW75" s="162"/>
      <c r="BX75" s="250"/>
      <c r="BY75" s="256"/>
      <c r="BZ75" s="163"/>
      <c r="CA75" s="250"/>
      <c r="CB75" s="256"/>
      <c r="CC75" s="163"/>
      <c r="CD75" s="250"/>
      <c r="CE75" s="256"/>
      <c r="CF75" s="163"/>
      <c r="CG75" s="250"/>
      <c r="CH75" s="256"/>
      <c r="CI75" s="163"/>
      <c r="CJ75" s="250"/>
      <c r="CK75" s="256"/>
      <c r="CL75" s="163"/>
      <c r="CM75" s="250"/>
      <c r="CN75" s="256"/>
      <c r="CO75" s="163"/>
      <c r="CP75" s="250"/>
      <c r="CQ75" s="256"/>
      <c r="CR75" s="163"/>
      <c r="CS75" s="250"/>
      <c r="CT75" s="256"/>
      <c r="CU75" s="163"/>
      <c r="CV75" s="250"/>
      <c r="CW75" s="162"/>
      <c r="CX75" s="163"/>
      <c r="CY75" s="164"/>
    </row>
    <row r="76" spans="1:103" ht="13.5" customHeight="1">
      <c r="A76" s="83" t="str">
        <f t="shared" si="13"/>
        <v/>
      </c>
      <c r="B76" s="168" t="str">
        <f t="shared" si="14"/>
        <v/>
      </c>
      <c r="C76" s="151" t="str">
        <f t="shared" si="15"/>
        <v/>
      </c>
      <c r="D76" s="82" t="str">
        <f t="shared" si="16"/>
        <v/>
      </c>
      <c r="E76" s="188" t="str">
        <f>IF(ISERROR(SUM((B76/2),(C76/2),(D76/2))),IF(ISERROR(SUM((B76/2),(C76/2))),IF(ISERROR(SUM((B76/2),(D76/2))),IF(ISERROR(SUM((C76/2),(D76/2))),IF(ISERROR(B76/2),IF(ISERROR(C76/2),A76,C76),B76),SUM((C76*'Student List'!$D$34),(D76*'Student List'!$E$34))/'Student List'!$D$40),SUM((B76*'Student List'!$C$34),(D76*'Student List'!$E$34))/'Student List'!$E$40),SUM((B76*'Student List'!$C$34),(C76*'Student List'!$D$34))/'Student List'!$C$40),SUM((B76*'Student List'!$C$34),(C76*'Student List'!$D$34),(D76*'Student List'!$E$34))/'Student List'!$C$35)</f>
        <v/>
      </c>
      <c r="F76" s="84" t="str">
        <f t="shared" si="17"/>
        <v/>
      </c>
      <c r="G76" s="208" t="str">
        <f>IF(ISTEXT('Student List'!$C$26),('Student List'!$C$26),"")</f>
        <v/>
      </c>
      <c r="H76" s="209"/>
      <c r="I76" s="210"/>
      <c r="J76" s="211"/>
      <c r="K76" s="210"/>
      <c r="L76" s="212"/>
      <c r="M76" s="213"/>
      <c r="N76" s="210"/>
      <c r="O76" s="211"/>
      <c r="P76" s="210"/>
      <c r="Q76" s="212"/>
      <c r="R76" s="213"/>
      <c r="S76" s="210"/>
      <c r="T76" s="211"/>
      <c r="U76" s="210"/>
      <c r="V76" s="212"/>
      <c r="W76" s="213"/>
      <c r="X76" s="210"/>
      <c r="Y76" s="211"/>
      <c r="Z76" s="210"/>
      <c r="AA76" s="214"/>
      <c r="AB76" s="319"/>
      <c r="AC76" s="209"/>
      <c r="AD76" s="210"/>
      <c r="AE76" s="213"/>
      <c r="AF76" s="210"/>
      <c r="AG76" s="212"/>
      <c r="AH76" s="213"/>
      <c r="AI76" s="210"/>
      <c r="AJ76" s="211"/>
      <c r="AK76" s="210"/>
      <c r="AL76" s="212"/>
      <c r="AM76" s="213"/>
      <c r="AN76" s="210"/>
      <c r="AO76" s="211"/>
      <c r="AP76" s="210"/>
      <c r="AQ76" s="212"/>
      <c r="AR76" s="213"/>
      <c r="AS76" s="210"/>
      <c r="AT76" s="211"/>
      <c r="AU76" s="210"/>
      <c r="AV76" s="212"/>
      <c r="AW76" s="213"/>
      <c r="AX76" s="210"/>
      <c r="AY76" s="211"/>
      <c r="AZ76" s="210"/>
      <c r="BA76" s="212"/>
      <c r="BB76" s="213"/>
      <c r="BC76" s="210"/>
      <c r="BD76" s="210"/>
      <c r="BE76" s="210"/>
      <c r="BF76" s="213"/>
      <c r="BG76" s="216" t="str">
        <f t="shared" si="18"/>
        <v/>
      </c>
      <c r="BH76" s="217"/>
      <c r="BI76" s="218" t="str">
        <f t="shared" si="19"/>
        <v/>
      </c>
      <c r="BJ76" s="219"/>
      <c r="BK76" s="220"/>
      <c r="BL76" s="221"/>
      <c r="BM76" s="221"/>
      <c r="BN76" s="221"/>
      <c r="BO76" s="221"/>
      <c r="BP76" s="221"/>
      <c r="BQ76" s="221"/>
      <c r="BR76" s="221"/>
      <c r="BS76" s="222"/>
      <c r="BT76" s="217"/>
      <c r="BU76" s="223" t="str">
        <f t="shared" si="20"/>
        <v/>
      </c>
      <c r="BV76" s="224"/>
      <c r="BW76" s="225"/>
      <c r="BX76" s="249"/>
      <c r="BY76" s="255"/>
      <c r="BZ76" s="226"/>
      <c r="CA76" s="249"/>
      <c r="CB76" s="255"/>
      <c r="CC76" s="226"/>
      <c r="CD76" s="249"/>
      <c r="CE76" s="255"/>
      <c r="CF76" s="226"/>
      <c r="CG76" s="249"/>
      <c r="CH76" s="255"/>
      <c r="CI76" s="226"/>
      <c r="CJ76" s="249"/>
      <c r="CK76" s="255"/>
      <c r="CL76" s="226"/>
      <c r="CM76" s="249"/>
      <c r="CN76" s="255"/>
      <c r="CO76" s="226"/>
      <c r="CP76" s="249"/>
      <c r="CQ76" s="255"/>
      <c r="CR76" s="226"/>
      <c r="CS76" s="249"/>
      <c r="CT76" s="255"/>
      <c r="CU76" s="226"/>
      <c r="CV76" s="249"/>
      <c r="CW76" s="225"/>
      <c r="CX76" s="226"/>
      <c r="CY76" s="227"/>
    </row>
    <row r="77" spans="1:103" ht="13.5" customHeight="1">
      <c r="A77" s="83" t="str">
        <f t="shared" si="13"/>
        <v/>
      </c>
      <c r="B77" s="168" t="str">
        <f t="shared" si="14"/>
        <v/>
      </c>
      <c r="C77" s="151" t="str">
        <f t="shared" si="15"/>
        <v/>
      </c>
      <c r="D77" s="82" t="str">
        <f t="shared" si="16"/>
        <v/>
      </c>
      <c r="E77" s="188" t="str">
        <f>IF(ISERROR(SUM((B77/2),(C77/2),(D77/2))),IF(ISERROR(SUM((B77/2),(C77/2))),IF(ISERROR(SUM((B77/2),(D77/2))),IF(ISERROR(SUM((C77/2),(D77/2))),IF(ISERROR(B77/2),IF(ISERROR(C77/2),A77,C77),B77),SUM((C77*'Student List'!$D$34),(D77*'Student List'!$E$34))/'Student List'!$D$40),SUM((B77*'Student List'!$C$34),(D77*'Student List'!$E$34))/'Student List'!$E$40),SUM((B77*'Student List'!$C$34),(C77*'Student List'!$D$34))/'Student List'!$C$40),SUM((B77*'Student List'!$C$34),(C77*'Student List'!$D$34),(D77*'Student List'!$E$34))/'Student List'!$C$35)</f>
        <v/>
      </c>
      <c r="F77" s="84" t="str">
        <f t="shared" si="17"/>
        <v/>
      </c>
      <c r="G77" s="173" t="str">
        <f>IF(ISTEXT('Student List'!$C$27),('Student List'!$C$27),"")</f>
        <v/>
      </c>
      <c r="H77" s="85"/>
      <c r="I77" s="86"/>
      <c r="J77" s="87"/>
      <c r="K77" s="86"/>
      <c r="L77" s="88"/>
      <c r="M77" s="89"/>
      <c r="N77" s="86"/>
      <c r="O77" s="87"/>
      <c r="P77" s="86"/>
      <c r="Q77" s="88"/>
      <c r="R77" s="89"/>
      <c r="S77" s="86"/>
      <c r="T77" s="87"/>
      <c r="U77" s="86"/>
      <c r="V77" s="88"/>
      <c r="W77" s="89"/>
      <c r="X77" s="86"/>
      <c r="Y77" s="87"/>
      <c r="Z77" s="86"/>
      <c r="AA77" s="90"/>
      <c r="AB77" s="99"/>
      <c r="AC77" s="85"/>
      <c r="AD77" s="86"/>
      <c r="AE77" s="89"/>
      <c r="AF77" s="86"/>
      <c r="AG77" s="88"/>
      <c r="AH77" s="89"/>
      <c r="AI77" s="86"/>
      <c r="AJ77" s="87"/>
      <c r="AK77" s="86"/>
      <c r="AL77" s="88"/>
      <c r="AM77" s="89"/>
      <c r="AN77" s="86"/>
      <c r="AO77" s="87"/>
      <c r="AP77" s="86"/>
      <c r="AQ77" s="88"/>
      <c r="AR77" s="89"/>
      <c r="AS77" s="86"/>
      <c r="AT77" s="87"/>
      <c r="AU77" s="86"/>
      <c r="AV77" s="88"/>
      <c r="AW77" s="89"/>
      <c r="AX77" s="86"/>
      <c r="AY77" s="87"/>
      <c r="AZ77" s="86"/>
      <c r="BA77" s="88"/>
      <c r="BB77" s="89"/>
      <c r="BC77" s="86"/>
      <c r="BD77" s="86"/>
      <c r="BE77" s="86"/>
      <c r="BF77" s="89"/>
      <c r="BG77" s="91" t="str">
        <f t="shared" si="18"/>
        <v/>
      </c>
      <c r="BI77" s="95" t="str">
        <f t="shared" si="19"/>
        <v/>
      </c>
      <c r="BJ77" s="117"/>
      <c r="BK77" s="117"/>
      <c r="BL77" s="113"/>
      <c r="BM77" s="113"/>
      <c r="BN77" s="113"/>
      <c r="BO77" s="113"/>
      <c r="BP77" s="113"/>
      <c r="BQ77" s="113"/>
      <c r="BR77" s="113"/>
      <c r="BS77" s="114"/>
      <c r="BU77" s="171" t="str">
        <f t="shared" si="20"/>
        <v/>
      </c>
      <c r="BV77" s="161"/>
      <c r="BW77" s="162"/>
      <c r="BX77" s="250"/>
      <c r="BY77" s="256"/>
      <c r="BZ77" s="163"/>
      <c r="CA77" s="250"/>
      <c r="CB77" s="256"/>
      <c r="CC77" s="163"/>
      <c r="CD77" s="250"/>
      <c r="CE77" s="256"/>
      <c r="CF77" s="163"/>
      <c r="CG77" s="250"/>
      <c r="CH77" s="256"/>
      <c r="CI77" s="163"/>
      <c r="CJ77" s="250"/>
      <c r="CK77" s="256"/>
      <c r="CL77" s="163"/>
      <c r="CM77" s="250"/>
      <c r="CN77" s="256"/>
      <c r="CO77" s="163"/>
      <c r="CP77" s="250"/>
      <c r="CQ77" s="256"/>
      <c r="CR77" s="163"/>
      <c r="CS77" s="250"/>
      <c r="CT77" s="256"/>
      <c r="CU77" s="163"/>
      <c r="CV77" s="250"/>
      <c r="CW77" s="162"/>
      <c r="CX77" s="163"/>
      <c r="CY77" s="164"/>
    </row>
    <row r="78" spans="1:103" ht="13.5" customHeight="1">
      <c r="A78" s="83" t="str">
        <f t="shared" si="13"/>
        <v/>
      </c>
      <c r="B78" s="168" t="str">
        <f t="shared" si="14"/>
        <v/>
      </c>
      <c r="C78" s="151" t="str">
        <f t="shared" si="15"/>
        <v/>
      </c>
      <c r="D78" s="82" t="str">
        <f t="shared" si="16"/>
        <v/>
      </c>
      <c r="E78" s="188" t="str">
        <f>IF(ISERROR(SUM((B78/2),(C78/2),(D78/2))),IF(ISERROR(SUM((B78/2),(C78/2))),IF(ISERROR(SUM((B78/2),(D78/2))),IF(ISERROR(SUM((C78/2),(D78/2))),IF(ISERROR(B78/2),IF(ISERROR(C78/2),A78,C78),B78),SUM((C78*'Student List'!$D$34),(D78*'Student List'!$E$34))/'Student List'!$D$40),SUM((B78*'Student List'!$C$34),(D78*'Student List'!$E$34))/'Student List'!$E$40),SUM((B78*'Student List'!$C$34),(C78*'Student List'!$D$34))/'Student List'!$C$40),SUM((B78*'Student List'!$C$34),(C78*'Student List'!$D$34),(D78*'Student List'!$E$34))/'Student List'!$C$35)</f>
        <v/>
      </c>
      <c r="F78" s="84" t="str">
        <f t="shared" si="17"/>
        <v/>
      </c>
      <c r="G78" s="208" t="str">
        <f>IF(ISTEXT('Student List'!$C$28),('Student List'!$C$28),"")</f>
        <v/>
      </c>
      <c r="H78" s="209"/>
      <c r="I78" s="210"/>
      <c r="J78" s="211"/>
      <c r="K78" s="210"/>
      <c r="L78" s="212"/>
      <c r="M78" s="213"/>
      <c r="N78" s="210"/>
      <c r="O78" s="211"/>
      <c r="P78" s="210"/>
      <c r="Q78" s="212"/>
      <c r="R78" s="213"/>
      <c r="S78" s="210"/>
      <c r="T78" s="211"/>
      <c r="U78" s="210"/>
      <c r="V78" s="212"/>
      <c r="W78" s="213"/>
      <c r="X78" s="210"/>
      <c r="Y78" s="211"/>
      <c r="Z78" s="210"/>
      <c r="AA78" s="214"/>
      <c r="AB78" s="319"/>
      <c r="AC78" s="209"/>
      <c r="AD78" s="210"/>
      <c r="AE78" s="213"/>
      <c r="AF78" s="210"/>
      <c r="AG78" s="212"/>
      <c r="AH78" s="213"/>
      <c r="AI78" s="210"/>
      <c r="AJ78" s="211"/>
      <c r="AK78" s="210"/>
      <c r="AL78" s="212"/>
      <c r="AM78" s="213"/>
      <c r="AN78" s="210"/>
      <c r="AO78" s="211"/>
      <c r="AP78" s="210"/>
      <c r="AQ78" s="212"/>
      <c r="AR78" s="213"/>
      <c r="AS78" s="210"/>
      <c r="AT78" s="211"/>
      <c r="AU78" s="210"/>
      <c r="AV78" s="212"/>
      <c r="AW78" s="213"/>
      <c r="AX78" s="210"/>
      <c r="AY78" s="211"/>
      <c r="AZ78" s="210"/>
      <c r="BA78" s="212"/>
      <c r="BB78" s="213"/>
      <c r="BC78" s="210"/>
      <c r="BD78" s="210"/>
      <c r="BE78" s="210"/>
      <c r="BF78" s="213"/>
      <c r="BG78" s="216" t="str">
        <f t="shared" si="18"/>
        <v/>
      </c>
      <c r="BH78" s="217"/>
      <c r="BI78" s="218" t="str">
        <f t="shared" si="19"/>
        <v/>
      </c>
      <c r="BJ78" s="219"/>
      <c r="BK78" s="220"/>
      <c r="BL78" s="221"/>
      <c r="BM78" s="221"/>
      <c r="BN78" s="221"/>
      <c r="BO78" s="221"/>
      <c r="BP78" s="221"/>
      <c r="BQ78" s="221"/>
      <c r="BR78" s="221"/>
      <c r="BS78" s="222"/>
      <c r="BT78" s="217"/>
      <c r="BU78" s="223" t="str">
        <f t="shared" si="20"/>
        <v/>
      </c>
      <c r="BV78" s="224"/>
      <c r="BW78" s="225"/>
      <c r="BX78" s="249"/>
      <c r="BY78" s="255"/>
      <c r="BZ78" s="226"/>
      <c r="CA78" s="249"/>
      <c r="CB78" s="255"/>
      <c r="CC78" s="226"/>
      <c r="CD78" s="249"/>
      <c r="CE78" s="255"/>
      <c r="CF78" s="226"/>
      <c r="CG78" s="249"/>
      <c r="CH78" s="255"/>
      <c r="CI78" s="226"/>
      <c r="CJ78" s="249"/>
      <c r="CK78" s="255"/>
      <c r="CL78" s="226"/>
      <c r="CM78" s="249"/>
      <c r="CN78" s="255"/>
      <c r="CO78" s="226"/>
      <c r="CP78" s="249"/>
      <c r="CQ78" s="255"/>
      <c r="CR78" s="226"/>
      <c r="CS78" s="249"/>
      <c r="CT78" s="255"/>
      <c r="CU78" s="226"/>
      <c r="CV78" s="249"/>
      <c r="CW78" s="225"/>
      <c r="CX78" s="226"/>
      <c r="CY78" s="227"/>
    </row>
    <row r="79" spans="1:103" ht="13.5" customHeight="1">
      <c r="A79" s="83" t="str">
        <f t="shared" si="13"/>
        <v/>
      </c>
      <c r="B79" s="168" t="str">
        <f t="shared" si="14"/>
        <v/>
      </c>
      <c r="C79" s="151" t="str">
        <f t="shared" si="15"/>
        <v/>
      </c>
      <c r="D79" s="82" t="str">
        <f t="shared" si="16"/>
        <v/>
      </c>
      <c r="E79" s="188" t="str">
        <f>IF(ISERROR(SUM((B79/2),(C79/2),(D79/2))),IF(ISERROR(SUM((B79/2),(C79/2))),IF(ISERROR(SUM((B79/2),(D79/2))),IF(ISERROR(SUM((C79/2),(D79/2))),IF(ISERROR(B79/2),IF(ISERROR(C79/2),A79,C79),B79),SUM((C79*'Student List'!$D$34),(D79*'Student List'!$E$34))/'Student List'!$D$40),SUM((B79*'Student List'!$C$34),(D79*'Student List'!$E$34))/'Student List'!$E$40),SUM((B79*'Student List'!$C$34),(C79*'Student List'!$D$34))/'Student List'!$C$40),SUM((B79*'Student List'!$C$34),(C79*'Student List'!$D$34),(D79*'Student List'!$E$34))/'Student List'!$C$35)</f>
        <v/>
      </c>
      <c r="F79" s="84" t="str">
        <f t="shared" si="17"/>
        <v/>
      </c>
      <c r="G79" s="173" t="str">
        <f>IF(ISTEXT('Student List'!$C$29),('Student List'!$C$29),"")</f>
        <v/>
      </c>
      <c r="H79" s="85"/>
      <c r="I79" s="86"/>
      <c r="J79" s="87"/>
      <c r="K79" s="86"/>
      <c r="L79" s="88"/>
      <c r="M79" s="89"/>
      <c r="N79" s="86"/>
      <c r="O79" s="87"/>
      <c r="P79" s="86"/>
      <c r="Q79" s="88"/>
      <c r="R79" s="89"/>
      <c r="S79" s="86"/>
      <c r="T79" s="87"/>
      <c r="U79" s="86"/>
      <c r="V79" s="88"/>
      <c r="W79" s="89"/>
      <c r="X79" s="86"/>
      <c r="Y79" s="87"/>
      <c r="Z79" s="86"/>
      <c r="AA79" s="90"/>
      <c r="AB79" s="99"/>
      <c r="AC79" s="85"/>
      <c r="AD79" s="86"/>
      <c r="AE79" s="89"/>
      <c r="AF79" s="86"/>
      <c r="AG79" s="88"/>
      <c r="AH79" s="89"/>
      <c r="AI79" s="86"/>
      <c r="AJ79" s="87"/>
      <c r="AK79" s="86"/>
      <c r="AL79" s="88"/>
      <c r="AM79" s="89"/>
      <c r="AN79" s="86"/>
      <c r="AO79" s="87"/>
      <c r="AP79" s="86"/>
      <c r="AQ79" s="88"/>
      <c r="AR79" s="89"/>
      <c r="AS79" s="86"/>
      <c r="AT79" s="87"/>
      <c r="AU79" s="86"/>
      <c r="AV79" s="88"/>
      <c r="AW79" s="89"/>
      <c r="AX79" s="86"/>
      <c r="AY79" s="87"/>
      <c r="AZ79" s="86"/>
      <c r="BA79" s="88"/>
      <c r="BB79" s="89"/>
      <c r="BC79" s="86"/>
      <c r="BD79" s="86"/>
      <c r="BE79" s="86"/>
      <c r="BF79" s="89"/>
      <c r="BG79" s="91" t="str">
        <f t="shared" si="18"/>
        <v/>
      </c>
      <c r="BI79" s="96" t="str">
        <f t="shared" si="19"/>
        <v/>
      </c>
      <c r="BJ79" s="115"/>
      <c r="BK79" s="113"/>
      <c r="BL79" s="113"/>
      <c r="BM79" s="113"/>
      <c r="BN79" s="113"/>
      <c r="BO79" s="113"/>
      <c r="BP79" s="113"/>
      <c r="BQ79" s="113"/>
      <c r="BR79" s="113"/>
      <c r="BS79" s="116"/>
      <c r="BU79" s="171" t="str">
        <f t="shared" si="20"/>
        <v/>
      </c>
      <c r="BV79" s="165"/>
      <c r="BW79" s="163"/>
      <c r="BX79" s="250"/>
      <c r="BY79" s="256"/>
      <c r="BZ79" s="163"/>
      <c r="CA79" s="250"/>
      <c r="CB79" s="256"/>
      <c r="CC79" s="163"/>
      <c r="CD79" s="250"/>
      <c r="CE79" s="256"/>
      <c r="CF79" s="163"/>
      <c r="CG79" s="250"/>
      <c r="CH79" s="256"/>
      <c r="CI79" s="163"/>
      <c r="CJ79" s="250"/>
      <c r="CK79" s="256"/>
      <c r="CL79" s="163"/>
      <c r="CM79" s="250"/>
      <c r="CN79" s="256"/>
      <c r="CO79" s="163"/>
      <c r="CP79" s="250"/>
      <c r="CQ79" s="256"/>
      <c r="CR79" s="163"/>
      <c r="CS79" s="250"/>
      <c r="CT79" s="256"/>
      <c r="CU79" s="163"/>
      <c r="CV79" s="250"/>
      <c r="CW79" s="162"/>
      <c r="CX79" s="163"/>
      <c r="CY79" s="166"/>
    </row>
    <row r="80" spans="1:103" ht="13.5" customHeight="1" thickBot="1">
      <c r="A80" s="83" t="str">
        <f t="shared" si="13"/>
        <v/>
      </c>
      <c r="B80" s="169" t="str">
        <f t="shared" si="14"/>
        <v/>
      </c>
      <c r="C80" s="152" t="str">
        <f t="shared" si="15"/>
        <v/>
      </c>
      <c r="D80" s="97" t="str">
        <f t="shared" si="16"/>
        <v/>
      </c>
      <c r="E80" s="274" t="str">
        <f>IF(ISERROR(SUM((B80/2),(C80/2),(D80/2))),IF(ISERROR(SUM((B80/2),(C80/2))),IF(ISERROR(SUM((B80/2),(D80/2))),IF(ISERROR(SUM((C80/2),(D80/2))),IF(ISERROR(B80/2),IF(ISERROR(C80/2),A80,C80),B80),SUM((C80*'Student List'!$D$34),(D80*'Student List'!$E$34))/'Student List'!$D$40),SUM((B80*'Student List'!$C$34),(D80*'Student List'!$E$34))/'Student List'!$E$40),SUM((B80*'Student List'!$C$34),(C80*'Student List'!$D$34))/'Student List'!$C$40),SUM((B80*'Student List'!$C$34),(C80*'Student List'!$D$34),(D80*'Student List'!$E$34))/'Student List'!$C$35)</f>
        <v/>
      </c>
      <c r="F80" s="98" t="str">
        <f t="shared" si="17"/>
        <v/>
      </c>
      <c r="G80" s="229" t="str">
        <f>IF(ISTEXT('Student List'!$C$30),('Student List'!$C$30),"")</f>
        <v/>
      </c>
      <c r="H80" s="230"/>
      <c r="I80" s="231"/>
      <c r="J80" s="232"/>
      <c r="K80" s="231"/>
      <c r="L80" s="233"/>
      <c r="M80" s="234"/>
      <c r="N80" s="231"/>
      <c r="O80" s="232"/>
      <c r="P80" s="231"/>
      <c r="Q80" s="233"/>
      <c r="R80" s="234"/>
      <c r="S80" s="231"/>
      <c r="T80" s="232"/>
      <c r="U80" s="231"/>
      <c r="V80" s="233"/>
      <c r="W80" s="234"/>
      <c r="X80" s="231"/>
      <c r="Y80" s="232"/>
      <c r="Z80" s="231"/>
      <c r="AA80" s="235"/>
      <c r="AB80" s="319"/>
      <c r="AC80" s="230"/>
      <c r="AD80" s="231"/>
      <c r="AE80" s="234"/>
      <c r="AF80" s="231"/>
      <c r="AG80" s="233"/>
      <c r="AH80" s="234"/>
      <c r="AI80" s="231"/>
      <c r="AJ80" s="232"/>
      <c r="AK80" s="231"/>
      <c r="AL80" s="233"/>
      <c r="AM80" s="234"/>
      <c r="AN80" s="231"/>
      <c r="AO80" s="232"/>
      <c r="AP80" s="231"/>
      <c r="AQ80" s="233"/>
      <c r="AR80" s="234"/>
      <c r="AS80" s="231"/>
      <c r="AT80" s="232"/>
      <c r="AU80" s="231"/>
      <c r="AV80" s="233"/>
      <c r="AW80" s="234"/>
      <c r="AX80" s="231"/>
      <c r="AY80" s="232"/>
      <c r="AZ80" s="231"/>
      <c r="BA80" s="233"/>
      <c r="BB80" s="234"/>
      <c r="BC80" s="231"/>
      <c r="BD80" s="231"/>
      <c r="BE80" s="231"/>
      <c r="BF80" s="234"/>
      <c r="BG80" s="236" t="str">
        <f t="shared" si="18"/>
        <v/>
      </c>
      <c r="BH80" s="217"/>
      <c r="BI80" s="237" t="str">
        <f t="shared" si="19"/>
        <v/>
      </c>
      <c r="BJ80" s="238"/>
      <c r="BK80" s="239"/>
      <c r="BL80" s="240"/>
      <c r="BM80" s="240"/>
      <c r="BN80" s="240"/>
      <c r="BO80" s="240"/>
      <c r="BP80" s="240"/>
      <c r="BQ80" s="240"/>
      <c r="BR80" s="240"/>
      <c r="BS80" s="241"/>
      <c r="BT80" s="217"/>
      <c r="BU80" s="242" t="str">
        <f t="shared" si="20"/>
        <v/>
      </c>
      <c r="BV80" s="243"/>
      <c r="BW80" s="244"/>
      <c r="BX80" s="251"/>
      <c r="BY80" s="257"/>
      <c r="BZ80" s="245"/>
      <c r="CA80" s="251"/>
      <c r="CB80" s="257"/>
      <c r="CC80" s="245"/>
      <c r="CD80" s="251"/>
      <c r="CE80" s="257"/>
      <c r="CF80" s="245"/>
      <c r="CG80" s="251"/>
      <c r="CH80" s="257"/>
      <c r="CI80" s="245"/>
      <c r="CJ80" s="251"/>
      <c r="CK80" s="257"/>
      <c r="CL80" s="245"/>
      <c r="CM80" s="251"/>
      <c r="CN80" s="257"/>
      <c r="CO80" s="245"/>
      <c r="CP80" s="251"/>
      <c r="CQ80" s="257"/>
      <c r="CR80" s="245"/>
      <c r="CS80" s="251"/>
      <c r="CT80" s="257"/>
      <c r="CU80" s="245"/>
      <c r="CV80" s="251"/>
      <c r="CW80" s="244"/>
      <c r="CX80" s="245"/>
      <c r="CY80" s="246"/>
    </row>
    <row r="81" spans="1:103" ht="13.5" customHeight="1" thickTop="1" thickBot="1">
      <c r="BS81" s="100"/>
      <c r="CY81" s="275"/>
    </row>
    <row r="82" spans="1:103" ht="29.25" customHeight="1" thickTop="1" thickBot="1">
      <c r="B82" s="364" t="str">
        <f>IF(ISTEXT('Student List'!I11),'Student List'!I11,"")</f>
        <v>Spelling</v>
      </c>
      <c r="C82" s="365"/>
      <c r="D82" s="365"/>
      <c r="E82" s="366"/>
      <c r="F82" s="367" t="str">
        <f>$F$28</f>
        <v>School Name Here</v>
      </c>
      <c r="G82" s="368"/>
      <c r="H82" s="368"/>
      <c r="I82" s="368"/>
      <c r="J82" s="369"/>
      <c r="K82" s="17" t="s">
        <v>5</v>
      </c>
      <c r="L82" s="18"/>
      <c r="M82" s="19"/>
      <c r="N82" s="19"/>
      <c r="O82" s="19"/>
      <c r="P82" s="20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2"/>
      <c r="AC82" s="24" t="str">
        <f>B82</f>
        <v>Spelling</v>
      </c>
      <c r="AD82" s="25"/>
      <c r="AE82" s="25"/>
      <c r="AF82" s="26"/>
      <c r="AG82" s="25"/>
      <c r="AH82" s="27"/>
      <c r="AI82" s="27"/>
      <c r="AJ82" s="27"/>
      <c r="AK82" s="27"/>
      <c r="AL82" s="28"/>
      <c r="AM82" s="17" t="s">
        <v>5</v>
      </c>
      <c r="AN82" s="19"/>
      <c r="AO82" s="19"/>
      <c r="AP82" s="19"/>
      <c r="AQ82" s="19"/>
      <c r="AR82" s="20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9"/>
      <c r="BI82" s="30" t="str">
        <f>B82</f>
        <v>Spelling</v>
      </c>
      <c r="BJ82" s="31"/>
      <c r="BK82" s="32"/>
      <c r="BL82" s="33" t="s">
        <v>5</v>
      </c>
      <c r="BM82" s="34"/>
      <c r="BN82" s="34"/>
      <c r="BO82" s="34"/>
      <c r="BP82" s="34"/>
      <c r="BQ82" s="35"/>
      <c r="BR82" s="35"/>
      <c r="BS82" s="36"/>
      <c r="BU82" s="30" t="str">
        <f>B82</f>
        <v>Spelling</v>
      </c>
      <c r="BV82" s="31"/>
      <c r="BW82" s="32"/>
      <c r="BX82" s="33" t="s">
        <v>5</v>
      </c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5"/>
      <c r="CY82" s="36"/>
    </row>
    <row r="83" spans="1:103" ht="13.5" customHeight="1" thickTop="1" thickBot="1">
      <c r="B83" s="37"/>
      <c r="C83" s="37"/>
      <c r="D83" s="38"/>
      <c r="E83" s="38"/>
      <c r="F83" s="38"/>
      <c r="G83" s="38"/>
      <c r="H83" s="39" t="s">
        <v>7</v>
      </c>
      <c r="I83" s="40"/>
      <c r="J83" s="40"/>
      <c r="K83" s="40"/>
      <c r="L83" s="41"/>
      <c r="M83" s="40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3"/>
      <c r="AC83" s="39" t="s">
        <v>7</v>
      </c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4"/>
      <c r="BI83" s="45"/>
      <c r="BJ83" s="46" t="s">
        <v>8</v>
      </c>
      <c r="BK83" s="40"/>
      <c r="BL83" s="40"/>
      <c r="BM83" s="40"/>
      <c r="BN83" s="40"/>
      <c r="BO83" s="40"/>
      <c r="BP83" s="40"/>
      <c r="BQ83" s="40"/>
      <c r="BR83" s="40"/>
      <c r="BS83" s="47"/>
      <c r="BU83" s="45"/>
      <c r="BV83" s="155" t="s">
        <v>59</v>
      </c>
      <c r="BW83" s="156"/>
      <c r="BX83" s="156"/>
      <c r="BY83" s="156"/>
      <c r="BZ83" s="156"/>
      <c r="CA83" s="156"/>
      <c r="CB83" s="156"/>
      <c r="CC83" s="156"/>
      <c r="CD83" s="156"/>
      <c r="CE83" s="156"/>
      <c r="CF83" s="156"/>
      <c r="CG83" s="156"/>
      <c r="CH83" s="156"/>
      <c r="CI83" s="156"/>
      <c r="CJ83" s="156"/>
      <c r="CK83" s="156"/>
      <c r="CL83" s="156"/>
      <c r="CM83" s="156"/>
      <c r="CN83" s="156"/>
      <c r="CO83" s="156"/>
      <c r="CP83" s="156"/>
      <c r="CQ83" s="156"/>
      <c r="CR83" s="156"/>
      <c r="CS83" s="156"/>
      <c r="CT83" s="156"/>
      <c r="CU83" s="156"/>
      <c r="CV83" s="156"/>
      <c r="CW83" s="156"/>
      <c r="CX83" s="156"/>
      <c r="CY83" s="157"/>
    </row>
    <row r="84" spans="1:103" ht="13.5" customHeight="1">
      <c r="B84" s="153" t="s">
        <v>58</v>
      </c>
      <c r="C84" s="149" t="s">
        <v>9</v>
      </c>
      <c r="D84" s="48" t="s">
        <v>10</v>
      </c>
      <c r="E84" s="49" t="s">
        <v>60</v>
      </c>
      <c r="F84" s="50"/>
      <c r="G84" s="51"/>
      <c r="H84" s="362" t="s">
        <v>11</v>
      </c>
      <c r="I84" s="355"/>
      <c r="J84" s="355"/>
      <c r="K84" s="355"/>
      <c r="L84" s="360"/>
      <c r="M84" s="354" t="s">
        <v>12</v>
      </c>
      <c r="N84" s="355"/>
      <c r="O84" s="355"/>
      <c r="P84" s="355"/>
      <c r="Q84" s="360"/>
      <c r="R84" s="354" t="s">
        <v>13</v>
      </c>
      <c r="S84" s="355"/>
      <c r="T84" s="355"/>
      <c r="U84" s="355"/>
      <c r="V84" s="360"/>
      <c r="W84" s="354" t="s">
        <v>14</v>
      </c>
      <c r="X84" s="355"/>
      <c r="Y84" s="355"/>
      <c r="Z84" s="355"/>
      <c r="AA84" s="356"/>
      <c r="AC84" s="362" t="s">
        <v>15</v>
      </c>
      <c r="AD84" s="355"/>
      <c r="AE84" s="355"/>
      <c r="AF84" s="355"/>
      <c r="AG84" s="360"/>
      <c r="AH84" s="354" t="s">
        <v>16</v>
      </c>
      <c r="AI84" s="355"/>
      <c r="AJ84" s="355"/>
      <c r="AK84" s="355"/>
      <c r="AL84" s="360"/>
      <c r="AM84" s="354" t="s">
        <v>17</v>
      </c>
      <c r="AN84" s="355"/>
      <c r="AO84" s="355"/>
      <c r="AP84" s="355"/>
      <c r="AQ84" s="360"/>
      <c r="AR84" s="354" t="s">
        <v>18</v>
      </c>
      <c r="AS84" s="355"/>
      <c r="AT84" s="355"/>
      <c r="AU84" s="355"/>
      <c r="AV84" s="360"/>
      <c r="AW84" s="354" t="s">
        <v>19</v>
      </c>
      <c r="AX84" s="355"/>
      <c r="AY84" s="355"/>
      <c r="AZ84" s="355"/>
      <c r="BA84" s="356"/>
      <c r="BB84" s="354" t="s">
        <v>120</v>
      </c>
      <c r="BC84" s="355"/>
      <c r="BD84" s="355"/>
      <c r="BE84" s="355"/>
      <c r="BF84" s="356"/>
      <c r="BG84" s="52"/>
      <c r="BI84" s="53"/>
      <c r="BJ84" s="54"/>
      <c r="BK84" s="54"/>
      <c r="BL84" s="54"/>
      <c r="BM84" s="54"/>
      <c r="BN84" s="54"/>
      <c r="BO84" s="54"/>
      <c r="BP84" s="54"/>
      <c r="BQ84" s="54"/>
      <c r="BR84" s="54"/>
      <c r="BS84" s="55"/>
      <c r="BU84" s="53"/>
      <c r="BV84" s="344" t="s">
        <v>11</v>
      </c>
      <c r="BW84" s="345"/>
      <c r="BX84" s="346"/>
      <c r="BY84" s="344" t="s">
        <v>12</v>
      </c>
      <c r="BZ84" s="345"/>
      <c r="CA84" s="346"/>
      <c r="CB84" s="344" t="s">
        <v>13</v>
      </c>
      <c r="CC84" s="345"/>
      <c r="CD84" s="346"/>
      <c r="CE84" s="344" t="s">
        <v>14</v>
      </c>
      <c r="CF84" s="345"/>
      <c r="CG84" s="346"/>
      <c r="CH84" s="344" t="s">
        <v>15</v>
      </c>
      <c r="CI84" s="345"/>
      <c r="CJ84" s="346"/>
      <c r="CK84" s="344" t="s">
        <v>16</v>
      </c>
      <c r="CL84" s="345"/>
      <c r="CM84" s="346"/>
      <c r="CN84" s="344" t="s">
        <v>17</v>
      </c>
      <c r="CO84" s="345"/>
      <c r="CP84" s="346"/>
      <c r="CQ84" s="344" t="s">
        <v>18</v>
      </c>
      <c r="CR84" s="345"/>
      <c r="CS84" s="346"/>
      <c r="CT84" s="344" t="s">
        <v>19</v>
      </c>
      <c r="CU84" s="345"/>
      <c r="CV84" s="346"/>
      <c r="CW84" s="350" t="s">
        <v>120</v>
      </c>
      <c r="CX84" s="345"/>
      <c r="CY84" s="351"/>
    </row>
    <row r="85" spans="1:103" ht="13.5" customHeight="1" thickBot="1">
      <c r="A85" s="83" t="str">
        <f t="shared" ref="A85:A106" si="21">IF(ISERROR(D86/2),"",D86)</f>
        <v/>
      </c>
      <c r="B85" s="154" t="s">
        <v>24</v>
      </c>
      <c r="C85" s="283" t="s">
        <v>24</v>
      </c>
      <c r="D85" s="59" t="s">
        <v>24</v>
      </c>
      <c r="E85" s="60" t="s">
        <v>24</v>
      </c>
      <c r="F85" s="61" t="s">
        <v>25</v>
      </c>
      <c r="G85" s="62" t="s">
        <v>26</v>
      </c>
      <c r="H85" s="363"/>
      <c r="I85" s="358"/>
      <c r="J85" s="358"/>
      <c r="K85" s="358"/>
      <c r="L85" s="361"/>
      <c r="M85" s="357"/>
      <c r="N85" s="358"/>
      <c r="O85" s="358"/>
      <c r="P85" s="358"/>
      <c r="Q85" s="361"/>
      <c r="R85" s="357"/>
      <c r="S85" s="358"/>
      <c r="T85" s="358"/>
      <c r="U85" s="358"/>
      <c r="V85" s="361"/>
      <c r="W85" s="357"/>
      <c r="X85" s="358"/>
      <c r="Y85" s="358"/>
      <c r="Z85" s="358"/>
      <c r="AA85" s="359"/>
      <c r="AC85" s="363"/>
      <c r="AD85" s="358"/>
      <c r="AE85" s="358"/>
      <c r="AF85" s="358"/>
      <c r="AG85" s="361"/>
      <c r="AH85" s="357"/>
      <c r="AI85" s="358"/>
      <c r="AJ85" s="358"/>
      <c r="AK85" s="358"/>
      <c r="AL85" s="361"/>
      <c r="AM85" s="357"/>
      <c r="AN85" s="358"/>
      <c r="AO85" s="358"/>
      <c r="AP85" s="358"/>
      <c r="AQ85" s="361"/>
      <c r="AR85" s="357"/>
      <c r="AS85" s="358"/>
      <c r="AT85" s="358"/>
      <c r="AU85" s="358"/>
      <c r="AV85" s="361"/>
      <c r="AW85" s="357"/>
      <c r="AX85" s="358"/>
      <c r="AY85" s="358"/>
      <c r="AZ85" s="358"/>
      <c r="BA85" s="359"/>
      <c r="BB85" s="357"/>
      <c r="BC85" s="358"/>
      <c r="BD85" s="358"/>
      <c r="BE85" s="358"/>
      <c r="BF85" s="359"/>
      <c r="BG85" s="63" t="s">
        <v>26</v>
      </c>
      <c r="BI85" s="64" t="s">
        <v>26</v>
      </c>
      <c r="BJ85" s="65">
        <v>1</v>
      </c>
      <c r="BK85" s="66">
        <v>2</v>
      </c>
      <c r="BL85" s="65">
        <v>3</v>
      </c>
      <c r="BM85" s="66">
        <v>4</v>
      </c>
      <c r="BN85" s="65">
        <v>5</v>
      </c>
      <c r="BO85" s="66">
        <v>6</v>
      </c>
      <c r="BP85" s="65">
        <v>7</v>
      </c>
      <c r="BQ85" s="66">
        <v>8</v>
      </c>
      <c r="BR85" s="66">
        <v>9</v>
      </c>
      <c r="BS85" s="67">
        <v>10</v>
      </c>
      <c r="BU85" s="64" t="s">
        <v>26</v>
      </c>
      <c r="BV85" s="347"/>
      <c r="BW85" s="348"/>
      <c r="BX85" s="349"/>
      <c r="BY85" s="347"/>
      <c r="BZ85" s="348"/>
      <c r="CA85" s="349"/>
      <c r="CB85" s="347"/>
      <c r="CC85" s="348"/>
      <c r="CD85" s="349"/>
      <c r="CE85" s="347"/>
      <c r="CF85" s="348"/>
      <c r="CG85" s="349"/>
      <c r="CH85" s="347"/>
      <c r="CI85" s="348"/>
      <c r="CJ85" s="349"/>
      <c r="CK85" s="347"/>
      <c r="CL85" s="348"/>
      <c r="CM85" s="349"/>
      <c r="CN85" s="347"/>
      <c r="CO85" s="348"/>
      <c r="CP85" s="349"/>
      <c r="CQ85" s="347"/>
      <c r="CR85" s="348"/>
      <c r="CS85" s="349"/>
      <c r="CT85" s="347"/>
      <c r="CU85" s="348"/>
      <c r="CV85" s="349"/>
      <c r="CW85" s="352"/>
      <c r="CX85" s="348"/>
      <c r="CY85" s="353"/>
    </row>
    <row r="86" spans="1:103" ht="13.5" customHeight="1">
      <c r="A86" s="83" t="str">
        <f t="shared" si="21"/>
        <v/>
      </c>
      <c r="B86" s="167" t="str">
        <f t="shared" ref="B86:B107" si="22">IF(SUM(BV86:CY86),AVERAGE(BV86:CY86),"")</f>
        <v/>
      </c>
      <c r="C86" s="150" t="str">
        <f t="shared" ref="C86:C107" si="23">IF(SUM(H86:BF86),AVERAGE(H86:BF86),"")</f>
        <v/>
      </c>
      <c r="D86" s="70" t="str">
        <f t="shared" ref="D86:D107" si="24">IF(SUM(BJ86:BS86),AVERAGE(BJ86:BS86),"")</f>
        <v/>
      </c>
      <c r="E86" s="187" t="str">
        <f>IF(ISERROR(SUM((B86/2),(C86/2),(D86/2))),IF(ISERROR(SUM((B86/2),(C86/2))),IF(ISERROR(SUM((B86/2),(D86/2))),IF(ISERROR(SUM((C86/2),(D86/2))),IF(ISERROR(B86/2),IF(ISERROR(C86/2),A85,C86),B86),SUM((C86*'Student List'!$D$34),(D86*'Student List'!$E$34))/'Student List'!$D$40),SUM((B86*'Student List'!$C$34),(D86*'Student List'!$E$34))/'Student List'!$E$40),SUM((B86*'Student List'!$C$34),(C86*'Student List'!$D$34))/'Student List'!$C$40),SUM((B86*'Student List'!$C$34),(C86*'Student List'!$D$34),(D86*'Student List'!$E$34))/'Student List'!$C$35)</f>
        <v/>
      </c>
      <c r="F86" s="84" t="str">
        <f t="shared" ref="F86:F107" si="25">IF(ISERROR(IF(E86,HLOOKUP(E86,$B$354:$N$355,2),"")),"",(IF(E86,HLOOKUP(E86,$B$354:$N$355,2),"")))</f>
        <v/>
      </c>
      <c r="G86" s="172" t="str">
        <f>IF(ISTEXT('Student List'!$C$9),('Student List'!$C$9),"")</f>
        <v/>
      </c>
      <c r="H86" s="71"/>
      <c r="I86" s="72"/>
      <c r="J86" s="73"/>
      <c r="K86" s="72"/>
      <c r="L86" s="74"/>
      <c r="M86" s="75"/>
      <c r="N86" s="72"/>
      <c r="O86" s="73"/>
      <c r="P86" s="72"/>
      <c r="Q86" s="74"/>
      <c r="R86" s="75"/>
      <c r="S86" s="72"/>
      <c r="T86" s="73"/>
      <c r="U86" s="72"/>
      <c r="V86" s="74"/>
      <c r="W86" s="75"/>
      <c r="X86" s="72"/>
      <c r="Y86" s="73"/>
      <c r="Z86" s="72"/>
      <c r="AA86" s="76"/>
      <c r="AB86" s="99"/>
      <c r="AC86" s="71"/>
      <c r="AD86" s="72"/>
      <c r="AE86" s="75"/>
      <c r="AF86" s="72"/>
      <c r="AG86" s="74"/>
      <c r="AH86" s="75"/>
      <c r="AI86" s="72"/>
      <c r="AJ86" s="73"/>
      <c r="AK86" s="72"/>
      <c r="AL86" s="74"/>
      <c r="AM86" s="75"/>
      <c r="AN86" s="72"/>
      <c r="AO86" s="73"/>
      <c r="AP86" s="72"/>
      <c r="AQ86" s="77"/>
      <c r="AR86" s="75"/>
      <c r="AS86" s="72"/>
      <c r="AT86" s="73"/>
      <c r="AU86" s="72"/>
      <c r="AV86" s="74"/>
      <c r="AW86" s="75"/>
      <c r="AX86" s="72"/>
      <c r="AY86" s="73"/>
      <c r="AZ86" s="72"/>
      <c r="BA86" s="74"/>
      <c r="BB86" s="75"/>
      <c r="BC86" s="72"/>
      <c r="BD86" s="72"/>
      <c r="BE86" s="72"/>
      <c r="BF86" s="75"/>
      <c r="BG86" s="78" t="str">
        <f t="shared" ref="BG86:BG107" si="26">G86</f>
        <v/>
      </c>
      <c r="BI86" s="79" t="str">
        <f t="shared" ref="BI86:BI107" si="27">G86</f>
        <v/>
      </c>
      <c r="BJ86" s="109"/>
      <c r="BK86" s="110"/>
      <c r="BL86" s="110"/>
      <c r="BM86" s="110"/>
      <c r="BN86" s="110"/>
      <c r="BO86" s="110"/>
      <c r="BP86" s="110"/>
      <c r="BQ86" s="110"/>
      <c r="BR86" s="110"/>
      <c r="BS86" s="111"/>
      <c r="BU86" s="170" t="str">
        <f t="shared" ref="BU86:BU107" si="28">G86</f>
        <v/>
      </c>
      <c r="BV86" s="158"/>
      <c r="BW86" s="159"/>
      <c r="BX86" s="248"/>
      <c r="BY86" s="252"/>
      <c r="BZ86" s="253"/>
      <c r="CA86" s="254"/>
      <c r="CB86" s="252"/>
      <c r="CC86" s="253"/>
      <c r="CD86" s="254"/>
      <c r="CE86" s="252"/>
      <c r="CF86" s="253"/>
      <c r="CG86" s="254"/>
      <c r="CH86" s="252"/>
      <c r="CI86" s="253"/>
      <c r="CJ86" s="254"/>
      <c r="CK86" s="252"/>
      <c r="CL86" s="253"/>
      <c r="CM86" s="254"/>
      <c r="CN86" s="252"/>
      <c r="CO86" s="253"/>
      <c r="CP86" s="254"/>
      <c r="CQ86" s="252"/>
      <c r="CR86" s="253"/>
      <c r="CS86" s="254"/>
      <c r="CT86" s="252"/>
      <c r="CU86" s="253"/>
      <c r="CV86" s="254"/>
      <c r="CW86" s="247"/>
      <c r="CX86" s="159"/>
      <c r="CY86" s="160"/>
    </row>
    <row r="87" spans="1:103" ht="13.5" customHeight="1">
      <c r="A87" s="83" t="str">
        <f t="shared" si="21"/>
        <v/>
      </c>
      <c r="B87" s="168" t="str">
        <f t="shared" si="22"/>
        <v/>
      </c>
      <c r="C87" s="151" t="str">
        <f t="shared" si="23"/>
        <v/>
      </c>
      <c r="D87" s="82" t="str">
        <f t="shared" si="24"/>
        <v/>
      </c>
      <c r="E87" s="188" t="str">
        <f>IF(ISERROR(SUM((B87/2),(C87/2),(D87/2))),IF(ISERROR(SUM((B87/2),(C87/2))),IF(ISERROR(SUM((B87/2),(D87/2))),IF(ISERROR(SUM((C87/2),(D87/2))),IF(ISERROR(B87/2),IF(ISERROR(C87/2),A86,C87),B87),SUM((C87*'Student List'!$D$34),(D87*'Student List'!$E$34))/'Student List'!$D$40),SUM((B87*'Student List'!$C$34),(D87*'Student List'!$E$34))/'Student List'!$E$40),SUM((B87*'Student List'!$C$34),(C87*'Student List'!$D$34))/'Student List'!$C$40),SUM((B87*'Student List'!$C$34),(C87*'Student List'!$D$34),(D87*'Student List'!$E$34))/'Student List'!$C$35)</f>
        <v/>
      </c>
      <c r="F87" s="84" t="str">
        <f t="shared" si="25"/>
        <v/>
      </c>
      <c r="G87" s="208" t="str">
        <f>IF(ISTEXT('Student List'!$C$10),('Student List'!$C$10),"")</f>
        <v/>
      </c>
      <c r="H87" s="209"/>
      <c r="I87" s="210"/>
      <c r="J87" s="211"/>
      <c r="K87" s="210"/>
      <c r="L87" s="212"/>
      <c r="M87" s="213"/>
      <c r="N87" s="210"/>
      <c r="O87" s="211"/>
      <c r="P87" s="210"/>
      <c r="Q87" s="212"/>
      <c r="R87" s="213"/>
      <c r="S87" s="210"/>
      <c r="T87" s="211"/>
      <c r="U87" s="210"/>
      <c r="V87" s="212"/>
      <c r="W87" s="213"/>
      <c r="X87" s="210"/>
      <c r="Y87" s="211"/>
      <c r="Z87" s="210"/>
      <c r="AA87" s="214"/>
      <c r="AB87" s="319"/>
      <c r="AC87" s="209"/>
      <c r="AD87" s="210"/>
      <c r="AE87" s="213"/>
      <c r="AF87" s="210"/>
      <c r="AG87" s="212"/>
      <c r="AH87" s="213"/>
      <c r="AI87" s="210"/>
      <c r="AJ87" s="211"/>
      <c r="AK87" s="210"/>
      <c r="AL87" s="212"/>
      <c r="AM87" s="213"/>
      <c r="AN87" s="210"/>
      <c r="AO87" s="211"/>
      <c r="AP87" s="210"/>
      <c r="AQ87" s="212"/>
      <c r="AR87" s="213"/>
      <c r="AS87" s="210"/>
      <c r="AT87" s="211"/>
      <c r="AU87" s="210"/>
      <c r="AV87" s="212"/>
      <c r="AW87" s="213"/>
      <c r="AX87" s="210"/>
      <c r="AY87" s="211"/>
      <c r="AZ87" s="210"/>
      <c r="BA87" s="212"/>
      <c r="BB87" s="213"/>
      <c r="BC87" s="210"/>
      <c r="BD87" s="210"/>
      <c r="BE87" s="210"/>
      <c r="BF87" s="213"/>
      <c r="BG87" s="216" t="str">
        <f t="shared" si="26"/>
        <v/>
      </c>
      <c r="BH87" s="217"/>
      <c r="BI87" s="218" t="str">
        <f t="shared" si="27"/>
        <v/>
      </c>
      <c r="BJ87" s="219"/>
      <c r="BK87" s="220"/>
      <c r="BL87" s="221"/>
      <c r="BM87" s="221"/>
      <c r="BN87" s="221"/>
      <c r="BO87" s="221"/>
      <c r="BP87" s="221"/>
      <c r="BQ87" s="221"/>
      <c r="BR87" s="221"/>
      <c r="BS87" s="222"/>
      <c r="BT87" s="217"/>
      <c r="BU87" s="223" t="str">
        <f t="shared" si="28"/>
        <v/>
      </c>
      <c r="BV87" s="224"/>
      <c r="BW87" s="225"/>
      <c r="BX87" s="249"/>
      <c r="BY87" s="255"/>
      <c r="BZ87" s="226"/>
      <c r="CA87" s="249"/>
      <c r="CB87" s="255"/>
      <c r="CC87" s="226"/>
      <c r="CD87" s="249"/>
      <c r="CE87" s="255"/>
      <c r="CF87" s="226"/>
      <c r="CG87" s="249"/>
      <c r="CH87" s="255"/>
      <c r="CI87" s="226"/>
      <c r="CJ87" s="249"/>
      <c r="CK87" s="255"/>
      <c r="CL87" s="226"/>
      <c r="CM87" s="249"/>
      <c r="CN87" s="255"/>
      <c r="CO87" s="226"/>
      <c r="CP87" s="249"/>
      <c r="CQ87" s="255"/>
      <c r="CR87" s="226"/>
      <c r="CS87" s="249"/>
      <c r="CT87" s="255"/>
      <c r="CU87" s="226"/>
      <c r="CV87" s="249"/>
      <c r="CW87" s="225"/>
      <c r="CX87" s="226"/>
      <c r="CY87" s="227"/>
    </row>
    <row r="88" spans="1:103" ht="13.5" customHeight="1">
      <c r="A88" s="83" t="str">
        <f t="shared" si="21"/>
        <v/>
      </c>
      <c r="B88" s="168" t="str">
        <f t="shared" si="22"/>
        <v/>
      </c>
      <c r="C88" s="151" t="str">
        <f t="shared" si="23"/>
        <v/>
      </c>
      <c r="D88" s="82" t="str">
        <f t="shared" si="24"/>
        <v/>
      </c>
      <c r="E88" s="188" t="str">
        <f>IF(ISERROR(SUM((B88/2),(C88/2),(D88/2))),IF(ISERROR(SUM((B88/2),(C88/2))),IF(ISERROR(SUM((B88/2),(D88/2))),IF(ISERROR(SUM((C88/2),(D88/2))),IF(ISERROR(B88/2),IF(ISERROR(C88/2),A87,C88),B88),SUM((C88*'Student List'!$D$34),(D88*'Student List'!$E$34))/'Student List'!$D$40),SUM((B88*'Student List'!$C$34),(D88*'Student List'!$E$34))/'Student List'!$E$40),SUM((B88*'Student List'!$C$34),(C88*'Student List'!$D$34))/'Student List'!$C$40),SUM((B88*'Student List'!$C$34),(C88*'Student List'!$D$34),(D88*'Student List'!$E$34))/'Student List'!$C$35)</f>
        <v/>
      </c>
      <c r="F88" s="84" t="str">
        <f t="shared" si="25"/>
        <v/>
      </c>
      <c r="G88" s="173" t="str">
        <f>IF(ISTEXT('Student List'!$C$11),('Student List'!$C$11),"")</f>
        <v/>
      </c>
      <c r="H88" s="85"/>
      <c r="I88" s="86"/>
      <c r="J88" s="87"/>
      <c r="K88" s="86"/>
      <c r="L88" s="88"/>
      <c r="M88" s="89"/>
      <c r="N88" s="86"/>
      <c r="O88" s="87"/>
      <c r="P88" s="86"/>
      <c r="Q88" s="88"/>
      <c r="R88" s="89"/>
      <c r="S88" s="86"/>
      <c r="T88" s="87"/>
      <c r="U88" s="86"/>
      <c r="V88" s="88"/>
      <c r="W88" s="89"/>
      <c r="X88" s="86"/>
      <c r="Y88" s="87"/>
      <c r="Z88" s="86"/>
      <c r="AA88" s="90"/>
      <c r="AB88" s="99"/>
      <c r="AC88" s="85"/>
      <c r="AD88" s="86"/>
      <c r="AE88" s="89"/>
      <c r="AF88" s="86"/>
      <c r="AG88" s="88"/>
      <c r="AH88" s="89"/>
      <c r="AI88" s="86"/>
      <c r="AJ88" s="87"/>
      <c r="AK88" s="86"/>
      <c r="AL88" s="88"/>
      <c r="AM88" s="89"/>
      <c r="AN88" s="86"/>
      <c r="AO88" s="87"/>
      <c r="AP88" s="86"/>
      <c r="AQ88" s="88"/>
      <c r="AR88" s="89"/>
      <c r="AS88" s="86"/>
      <c r="AT88" s="87"/>
      <c r="AU88" s="86"/>
      <c r="AV88" s="88"/>
      <c r="AW88" s="89"/>
      <c r="AX88" s="86"/>
      <c r="AY88" s="87"/>
      <c r="AZ88" s="86"/>
      <c r="BA88" s="88"/>
      <c r="BB88" s="89"/>
      <c r="BC88" s="86"/>
      <c r="BD88" s="86"/>
      <c r="BE88" s="86"/>
      <c r="BF88" s="89"/>
      <c r="BG88" s="91" t="str">
        <f t="shared" si="26"/>
        <v/>
      </c>
      <c r="BI88" s="92" t="str">
        <f t="shared" si="27"/>
        <v/>
      </c>
      <c r="BJ88" s="112"/>
      <c r="BK88" s="117"/>
      <c r="BL88" s="113"/>
      <c r="BM88" s="113"/>
      <c r="BN88" s="113"/>
      <c r="BO88" s="113"/>
      <c r="BP88" s="113"/>
      <c r="BQ88" s="113"/>
      <c r="BR88" s="113"/>
      <c r="BS88" s="114"/>
      <c r="BU88" s="171" t="str">
        <f t="shared" si="28"/>
        <v/>
      </c>
      <c r="BV88" s="161"/>
      <c r="BW88" s="162"/>
      <c r="BX88" s="250"/>
      <c r="BY88" s="256"/>
      <c r="BZ88" s="163"/>
      <c r="CA88" s="250"/>
      <c r="CB88" s="256"/>
      <c r="CC88" s="163"/>
      <c r="CD88" s="250"/>
      <c r="CE88" s="256"/>
      <c r="CF88" s="163"/>
      <c r="CG88" s="250"/>
      <c r="CH88" s="256"/>
      <c r="CI88" s="163"/>
      <c r="CJ88" s="250"/>
      <c r="CK88" s="256"/>
      <c r="CL88" s="163"/>
      <c r="CM88" s="250"/>
      <c r="CN88" s="256"/>
      <c r="CO88" s="163"/>
      <c r="CP88" s="250"/>
      <c r="CQ88" s="256"/>
      <c r="CR88" s="163"/>
      <c r="CS88" s="250"/>
      <c r="CT88" s="256"/>
      <c r="CU88" s="163"/>
      <c r="CV88" s="250"/>
      <c r="CW88" s="162"/>
      <c r="CX88" s="163"/>
      <c r="CY88" s="164"/>
    </row>
    <row r="89" spans="1:103" ht="13.5" customHeight="1">
      <c r="A89" s="83" t="str">
        <f t="shared" si="21"/>
        <v/>
      </c>
      <c r="B89" s="168" t="str">
        <f t="shared" si="22"/>
        <v/>
      </c>
      <c r="C89" s="151" t="str">
        <f t="shared" si="23"/>
        <v/>
      </c>
      <c r="D89" s="82" t="str">
        <f t="shared" si="24"/>
        <v/>
      </c>
      <c r="E89" s="188" t="str">
        <f>IF(ISERROR(SUM((B89/2),(C89/2),(D89/2))),IF(ISERROR(SUM((B89/2),(C89/2))),IF(ISERROR(SUM((B89/2),(D89/2))),IF(ISERROR(SUM((C89/2),(D89/2))),IF(ISERROR(B89/2),IF(ISERROR(C89/2),A88,C89),B89),SUM((C89*'Student List'!$D$34),(D89*'Student List'!$E$34))/'Student List'!$D$40),SUM((B89*'Student List'!$C$34),(D89*'Student List'!$E$34))/'Student List'!$E$40),SUM((B89*'Student List'!$C$34),(C89*'Student List'!$D$34))/'Student List'!$C$40),SUM((B89*'Student List'!$C$34),(C89*'Student List'!$D$34),(D89*'Student List'!$E$34))/'Student List'!$C$35)</f>
        <v/>
      </c>
      <c r="F89" s="84" t="str">
        <f t="shared" si="25"/>
        <v/>
      </c>
      <c r="G89" s="208" t="str">
        <f>IF(ISTEXT('Student List'!$C$12),('Student List'!$C$12),"")</f>
        <v/>
      </c>
      <c r="H89" s="209"/>
      <c r="I89" s="210"/>
      <c r="J89" s="211"/>
      <c r="K89" s="210"/>
      <c r="L89" s="212"/>
      <c r="M89" s="213"/>
      <c r="N89" s="210"/>
      <c r="O89" s="211"/>
      <c r="P89" s="210"/>
      <c r="Q89" s="212"/>
      <c r="R89" s="213"/>
      <c r="S89" s="210"/>
      <c r="T89" s="211"/>
      <c r="U89" s="210"/>
      <c r="V89" s="212"/>
      <c r="W89" s="213"/>
      <c r="X89" s="210"/>
      <c r="Y89" s="211"/>
      <c r="Z89" s="210"/>
      <c r="AA89" s="214"/>
      <c r="AB89" s="319"/>
      <c r="AC89" s="209"/>
      <c r="AD89" s="210"/>
      <c r="AE89" s="213"/>
      <c r="AF89" s="210"/>
      <c r="AG89" s="212"/>
      <c r="AH89" s="213"/>
      <c r="AI89" s="210"/>
      <c r="AJ89" s="211"/>
      <c r="AK89" s="210"/>
      <c r="AL89" s="212"/>
      <c r="AM89" s="213"/>
      <c r="AN89" s="210"/>
      <c r="AO89" s="211"/>
      <c r="AP89" s="210"/>
      <c r="AQ89" s="212"/>
      <c r="AR89" s="213"/>
      <c r="AS89" s="210"/>
      <c r="AT89" s="211"/>
      <c r="AU89" s="210"/>
      <c r="AV89" s="212"/>
      <c r="AW89" s="213"/>
      <c r="AX89" s="210"/>
      <c r="AY89" s="211"/>
      <c r="AZ89" s="210"/>
      <c r="BA89" s="212"/>
      <c r="BB89" s="213"/>
      <c r="BC89" s="210"/>
      <c r="BD89" s="210"/>
      <c r="BE89" s="210"/>
      <c r="BF89" s="213"/>
      <c r="BG89" s="216" t="str">
        <f t="shared" si="26"/>
        <v/>
      </c>
      <c r="BH89" s="217"/>
      <c r="BI89" s="218" t="str">
        <f t="shared" si="27"/>
        <v/>
      </c>
      <c r="BJ89" s="219"/>
      <c r="BK89" s="220"/>
      <c r="BL89" s="221"/>
      <c r="BM89" s="221"/>
      <c r="BN89" s="221"/>
      <c r="BO89" s="221"/>
      <c r="BP89" s="221"/>
      <c r="BQ89" s="221"/>
      <c r="BR89" s="221"/>
      <c r="BS89" s="222"/>
      <c r="BT89" s="217"/>
      <c r="BU89" s="223" t="str">
        <f t="shared" si="28"/>
        <v/>
      </c>
      <c r="BV89" s="224"/>
      <c r="BW89" s="225"/>
      <c r="BX89" s="249"/>
      <c r="BY89" s="255"/>
      <c r="BZ89" s="226"/>
      <c r="CA89" s="249"/>
      <c r="CB89" s="255"/>
      <c r="CC89" s="226"/>
      <c r="CD89" s="249"/>
      <c r="CE89" s="255"/>
      <c r="CF89" s="226"/>
      <c r="CG89" s="249"/>
      <c r="CH89" s="255"/>
      <c r="CI89" s="226"/>
      <c r="CJ89" s="249"/>
      <c r="CK89" s="255"/>
      <c r="CL89" s="226"/>
      <c r="CM89" s="249"/>
      <c r="CN89" s="255"/>
      <c r="CO89" s="226"/>
      <c r="CP89" s="249"/>
      <c r="CQ89" s="255"/>
      <c r="CR89" s="226"/>
      <c r="CS89" s="249"/>
      <c r="CT89" s="255"/>
      <c r="CU89" s="226"/>
      <c r="CV89" s="249"/>
      <c r="CW89" s="225"/>
      <c r="CX89" s="226"/>
      <c r="CY89" s="227"/>
    </row>
    <row r="90" spans="1:103" ht="13.5" customHeight="1">
      <c r="A90" s="83" t="str">
        <f t="shared" si="21"/>
        <v/>
      </c>
      <c r="B90" s="168" t="str">
        <f t="shared" si="22"/>
        <v/>
      </c>
      <c r="C90" s="151" t="str">
        <f t="shared" si="23"/>
        <v/>
      </c>
      <c r="D90" s="82" t="str">
        <f t="shared" si="24"/>
        <v/>
      </c>
      <c r="E90" s="188" t="str">
        <f>IF(ISERROR(SUM((B90/2),(C90/2),(D90/2))),IF(ISERROR(SUM((B90/2),(C90/2))),IF(ISERROR(SUM((B90/2),(D90/2))),IF(ISERROR(SUM((C90/2),(D90/2))),IF(ISERROR(B90/2),IF(ISERROR(C90/2),A89,C90),B90),SUM((C90*'Student List'!$D$34),(D90*'Student List'!$E$34))/'Student List'!$D$40),SUM((B90*'Student List'!$C$34),(D90*'Student List'!$E$34))/'Student List'!$E$40),SUM((B90*'Student List'!$C$34),(C90*'Student List'!$D$34))/'Student List'!$C$40),SUM((B90*'Student List'!$C$34),(C90*'Student List'!$D$34),(D90*'Student List'!$E$34))/'Student List'!$C$35)</f>
        <v/>
      </c>
      <c r="F90" s="84" t="str">
        <f t="shared" si="25"/>
        <v/>
      </c>
      <c r="G90" s="173" t="str">
        <f>IF(ISTEXT('Student List'!$C$13),('Student List'!$C$13),"")</f>
        <v/>
      </c>
      <c r="H90" s="85"/>
      <c r="I90" s="86"/>
      <c r="J90" s="87"/>
      <c r="K90" s="86"/>
      <c r="L90" s="88"/>
      <c r="M90" s="89"/>
      <c r="N90" s="86"/>
      <c r="O90" s="87"/>
      <c r="P90" s="86"/>
      <c r="Q90" s="88"/>
      <c r="R90" s="89"/>
      <c r="S90" s="86"/>
      <c r="T90" s="87"/>
      <c r="U90" s="86"/>
      <c r="V90" s="88"/>
      <c r="W90" s="89"/>
      <c r="X90" s="86"/>
      <c r="Y90" s="87"/>
      <c r="Z90" s="86"/>
      <c r="AA90" s="90"/>
      <c r="AB90" s="99"/>
      <c r="AC90" s="85"/>
      <c r="AD90" s="86"/>
      <c r="AE90" s="89"/>
      <c r="AF90" s="86"/>
      <c r="AG90" s="88"/>
      <c r="AH90" s="89"/>
      <c r="AI90" s="86"/>
      <c r="AJ90" s="87"/>
      <c r="AK90" s="86"/>
      <c r="AL90" s="88"/>
      <c r="AM90" s="89"/>
      <c r="AN90" s="86"/>
      <c r="AO90" s="87"/>
      <c r="AP90" s="86"/>
      <c r="AQ90" s="88"/>
      <c r="AR90" s="89"/>
      <c r="AS90" s="86"/>
      <c r="AT90" s="87"/>
      <c r="AU90" s="86"/>
      <c r="AV90" s="88"/>
      <c r="AW90" s="89"/>
      <c r="AX90" s="86"/>
      <c r="AY90" s="87"/>
      <c r="AZ90" s="86"/>
      <c r="BA90" s="88"/>
      <c r="BB90" s="89"/>
      <c r="BC90" s="86"/>
      <c r="BD90" s="86"/>
      <c r="BE90" s="86"/>
      <c r="BF90" s="89"/>
      <c r="BG90" s="91" t="str">
        <f t="shared" si="26"/>
        <v/>
      </c>
      <c r="BI90" s="92" t="str">
        <f t="shared" si="27"/>
        <v/>
      </c>
      <c r="BJ90" s="112"/>
      <c r="BK90" s="117"/>
      <c r="BL90" s="113"/>
      <c r="BM90" s="113"/>
      <c r="BN90" s="113"/>
      <c r="BO90" s="113"/>
      <c r="BP90" s="113"/>
      <c r="BQ90" s="113"/>
      <c r="BR90" s="113"/>
      <c r="BS90" s="114"/>
      <c r="BU90" s="171" t="str">
        <f t="shared" si="28"/>
        <v/>
      </c>
      <c r="BV90" s="161"/>
      <c r="BW90" s="162"/>
      <c r="BX90" s="250"/>
      <c r="BY90" s="256"/>
      <c r="BZ90" s="163"/>
      <c r="CA90" s="250"/>
      <c r="CB90" s="256"/>
      <c r="CC90" s="163"/>
      <c r="CD90" s="250"/>
      <c r="CE90" s="256"/>
      <c r="CF90" s="163"/>
      <c r="CG90" s="250"/>
      <c r="CH90" s="256"/>
      <c r="CI90" s="163"/>
      <c r="CJ90" s="250"/>
      <c r="CK90" s="256"/>
      <c r="CL90" s="163"/>
      <c r="CM90" s="250"/>
      <c r="CN90" s="256"/>
      <c r="CO90" s="163"/>
      <c r="CP90" s="250"/>
      <c r="CQ90" s="256"/>
      <c r="CR90" s="163"/>
      <c r="CS90" s="250"/>
      <c r="CT90" s="256"/>
      <c r="CU90" s="163"/>
      <c r="CV90" s="250"/>
      <c r="CW90" s="162"/>
      <c r="CX90" s="163"/>
      <c r="CY90" s="164"/>
    </row>
    <row r="91" spans="1:103" ht="13.5" customHeight="1">
      <c r="A91" s="83" t="str">
        <f t="shared" si="21"/>
        <v/>
      </c>
      <c r="B91" s="168" t="str">
        <f t="shared" si="22"/>
        <v/>
      </c>
      <c r="C91" s="151" t="str">
        <f t="shared" si="23"/>
        <v/>
      </c>
      <c r="D91" s="82" t="str">
        <f t="shared" si="24"/>
        <v/>
      </c>
      <c r="E91" s="188" t="str">
        <f>IF(ISERROR(SUM((B91/2),(C91/2),(D91/2))),IF(ISERROR(SUM((B91/2),(C91/2))),IF(ISERROR(SUM((B91/2),(D91/2))),IF(ISERROR(SUM((C91/2),(D91/2))),IF(ISERROR(B91/2),IF(ISERROR(C91/2),A90,C91),B91),SUM((C91*'Student List'!$D$34),(D91*'Student List'!$E$34))/'Student List'!$D$40),SUM((B91*'Student List'!$C$34),(D91*'Student List'!$E$34))/'Student List'!$E$40),SUM((B91*'Student List'!$C$34),(C91*'Student List'!$D$34))/'Student List'!$C$40),SUM((B91*'Student List'!$C$34),(C91*'Student List'!$D$34),(D91*'Student List'!$E$34))/'Student List'!$C$35)</f>
        <v/>
      </c>
      <c r="F91" s="84" t="str">
        <f t="shared" si="25"/>
        <v/>
      </c>
      <c r="G91" s="208" t="str">
        <f>IF(ISTEXT('Student List'!$C$14),('Student List'!$C$14),"")</f>
        <v/>
      </c>
      <c r="H91" s="209"/>
      <c r="I91" s="210"/>
      <c r="J91" s="211"/>
      <c r="K91" s="210"/>
      <c r="L91" s="212"/>
      <c r="M91" s="213"/>
      <c r="N91" s="210"/>
      <c r="O91" s="211"/>
      <c r="P91" s="210"/>
      <c r="Q91" s="212"/>
      <c r="R91" s="213"/>
      <c r="S91" s="210"/>
      <c r="T91" s="211"/>
      <c r="U91" s="210"/>
      <c r="V91" s="212"/>
      <c r="W91" s="213"/>
      <c r="X91" s="210"/>
      <c r="Y91" s="211"/>
      <c r="Z91" s="210"/>
      <c r="AA91" s="214"/>
      <c r="AB91" s="319"/>
      <c r="AC91" s="209"/>
      <c r="AD91" s="210"/>
      <c r="AE91" s="213"/>
      <c r="AF91" s="210"/>
      <c r="AG91" s="212"/>
      <c r="AH91" s="213"/>
      <c r="AI91" s="210"/>
      <c r="AJ91" s="211"/>
      <c r="AK91" s="210"/>
      <c r="AL91" s="212"/>
      <c r="AM91" s="213"/>
      <c r="AN91" s="210"/>
      <c r="AO91" s="211"/>
      <c r="AP91" s="210"/>
      <c r="AQ91" s="212"/>
      <c r="AR91" s="213"/>
      <c r="AS91" s="210"/>
      <c r="AT91" s="211"/>
      <c r="AU91" s="210"/>
      <c r="AV91" s="212"/>
      <c r="AW91" s="213"/>
      <c r="AX91" s="210"/>
      <c r="AY91" s="211"/>
      <c r="AZ91" s="210"/>
      <c r="BA91" s="212"/>
      <c r="BB91" s="213"/>
      <c r="BC91" s="210"/>
      <c r="BD91" s="210"/>
      <c r="BE91" s="210"/>
      <c r="BF91" s="213"/>
      <c r="BG91" s="216" t="str">
        <f t="shared" si="26"/>
        <v/>
      </c>
      <c r="BH91" s="217"/>
      <c r="BI91" s="218" t="str">
        <f t="shared" si="27"/>
        <v/>
      </c>
      <c r="BJ91" s="219"/>
      <c r="BK91" s="220"/>
      <c r="BL91" s="221"/>
      <c r="BM91" s="221"/>
      <c r="BN91" s="221"/>
      <c r="BO91" s="221"/>
      <c r="BP91" s="221"/>
      <c r="BQ91" s="221"/>
      <c r="BR91" s="221"/>
      <c r="BS91" s="222"/>
      <c r="BT91" s="217"/>
      <c r="BU91" s="223" t="str">
        <f t="shared" si="28"/>
        <v/>
      </c>
      <c r="BV91" s="224"/>
      <c r="BW91" s="225"/>
      <c r="BX91" s="249"/>
      <c r="BY91" s="255"/>
      <c r="BZ91" s="226"/>
      <c r="CA91" s="249"/>
      <c r="CB91" s="255"/>
      <c r="CC91" s="226"/>
      <c r="CD91" s="249"/>
      <c r="CE91" s="255"/>
      <c r="CF91" s="226"/>
      <c r="CG91" s="249"/>
      <c r="CH91" s="255"/>
      <c r="CI91" s="226"/>
      <c r="CJ91" s="249"/>
      <c r="CK91" s="255"/>
      <c r="CL91" s="226"/>
      <c r="CM91" s="249"/>
      <c r="CN91" s="255"/>
      <c r="CO91" s="226"/>
      <c r="CP91" s="249"/>
      <c r="CQ91" s="255"/>
      <c r="CR91" s="226"/>
      <c r="CS91" s="249"/>
      <c r="CT91" s="255"/>
      <c r="CU91" s="226"/>
      <c r="CV91" s="249"/>
      <c r="CW91" s="225"/>
      <c r="CX91" s="226"/>
      <c r="CY91" s="227"/>
    </row>
    <row r="92" spans="1:103" ht="13.5" customHeight="1">
      <c r="A92" s="83" t="str">
        <f t="shared" si="21"/>
        <v/>
      </c>
      <c r="B92" s="168" t="str">
        <f t="shared" si="22"/>
        <v/>
      </c>
      <c r="C92" s="151" t="str">
        <f t="shared" si="23"/>
        <v/>
      </c>
      <c r="D92" s="82" t="str">
        <f t="shared" si="24"/>
        <v/>
      </c>
      <c r="E92" s="188" t="str">
        <f>IF(ISERROR(SUM((B92/2),(C92/2),(D92/2))),IF(ISERROR(SUM((B92/2),(C92/2))),IF(ISERROR(SUM((B92/2),(D92/2))),IF(ISERROR(SUM((C92/2),(D92/2))),IF(ISERROR(B92/2),IF(ISERROR(C92/2),A91,C92),B92),SUM((C92*'Student List'!$D$34),(D92*'Student List'!$E$34))/'Student List'!$D$40),SUM((B92*'Student List'!$C$34),(D92*'Student List'!$E$34))/'Student List'!$E$40),SUM((B92*'Student List'!$C$34),(C92*'Student List'!$D$34))/'Student List'!$C$40),SUM((B92*'Student List'!$C$34),(C92*'Student List'!$D$34),(D92*'Student List'!$E$34))/'Student List'!$C$35)</f>
        <v/>
      </c>
      <c r="F92" s="84" t="str">
        <f t="shared" si="25"/>
        <v/>
      </c>
      <c r="G92" s="173" t="str">
        <f>IF(ISTEXT('Student List'!$C$15),('Student List'!$C$15),"")</f>
        <v/>
      </c>
      <c r="H92" s="85"/>
      <c r="I92" s="86"/>
      <c r="J92" s="87"/>
      <c r="K92" s="86"/>
      <c r="L92" s="88"/>
      <c r="M92" s="89"/>
      <c r="N92" s="86"/>
      <c r="O92" s="87"/>
      <c r="P92" s="86"/>
      <c r="Q92" s="88"/>
      <c r="R92" s="89"/>
      <c r="S92" s="86"/>
      <c r="T92" s="87"/>
      <c r="U92" s="86"/>
      <c r="V92" s="88"/>
      <c r="W92" s="89"/>
      <c r="X92" s="86"/>
      <c r="Y92" s="87"/>
      <c r="Z92" s="86"/>
      <c r="AA92" s="90"/>
      <c r="AB92" s="99"/>
      <c r="AC92" s="85"/>
      <c r="AD92" s="86"/>
      <c r="AE92" s="89"/>
      <c r="AF92" s="86"/>
      <c r="AG92" s="88"/>
      <c r="AH92" s="89"/>
      <c r="AI92" s="86"/>
      <c r="AJ92" s="87"/>
      <c r="AK92" s="86"/>
      <c r="AL92" s="88"/>
      <c r="AM92" s="89"/>
      <c r="AN92" s="86"/>
      <c r="AO92" s="87"/>
      <c r="AP92" s="86"/>
      <c r="AQ92" s="88"/>
      <c r="AR92" s="89"/>
      <c r="AS92" s="86"/>
      <c r="AT92" s="87"/>
      <c r="AU92" s="86"/>
      <c r="AV92" s="88"/>
      <c r="AW92" s="89"/>
      <c r="AX92" s="86"/>
      <c r="AY92" s="87"/>
      <c r="AZ92" s="86"/>
      <c r="BA92" s="88"/>
      <c r="BB92" s="89"/>
      <c r="BC92" s="86"/>
      <c r="BD92" s="86"/>
      <c r="BE92" s="86"/>
      <c r="BF92" s="89"/>
      <c r="BG92" s="91" t="str">
        <f t="shared" si="26"/>
        <v/>
      </c>
      <c r="BI92" s="92" t="str">
        <f t="shared" si="27"/>
        <v/>
      </c>
      <c r="BJ92" s="112"/>
      <c r="BK92" s="117"/>
      <c r="BL92" s="113"/>
      <c r="BM92" s="113"/>
      <c r="BN92" s="113"/>
      <c r="BO92" s="113"/>
      <c r="BP92" s="113"/>
      <c r="BQ92" s="113"/>
      <c r="BR92" s="113"/>
      <c r="BS92" s="114"/>
      <c r="BU92" s="171" t="str">
        <f t="shared" si="28"/>
        <v/>
      </c>
      <c r="BV92" s="161"/>
      <c r="BW92" s="162"/>
      <c r="BX92" s="250"/>
      <c r="BY92" s="256"/>
      <c r="BZ92" s="163"/>
      <c r="CA92" s="250"/>
      <c r="CB92" s="256"/>
      <c r="CC92" s="163"/>
      <c r="CD92" s="250"/>
      <c r="CE92" s="256"/>
      <c r="CF92" s="163"/>
      <c r="CG92" s="250"/>
      <c r="CH92" s="256"/>
      <c r="CI92" s="163"/>
      <c r="CJ92" s="250"/>
      <c r="CK92" s="256"/>
      <c r="CL92" s="163"/>
      <c r="CM92" s="250"/>
      <c r="CN92" s="256"/>
      <c r="CO92" s="163"/>
      <c r="CP92" s="250"/>
      <c r="CQ92" s="256"/>
      <c r="CR92" s="163"/>
      <c r="CS92" s="250"/>
      <c r="CT92" s="256"/>
      <c r="CU92" s="163"/>
      <c r="CV92" s="250"/>
      <c r="CW92" s="162"/>
      <c r="CX92" s="163"/>
      <c r="CY92" s="164"/>
    </row>
    <row r="93" spans="1:103" ht="13.5" customHeight="1">
      <c r="A93" s="83" t="str">
        <f t="shared" si="21"/>
        <v/>
      </c>
      <c r="B93" s="168" t="str">
        <f t="shared" si="22"/>
        <v/>
      </c>
      <c r="C93" s="151" t="str">
        <f t="shared" si="23"/>
        <v/>
      </c>
      <c r="D93" s="82" t="str">
        <f t="shared" si="24"/>
        <v/>
      </c>
      <c r="E93" s="188" t="str">
        <f>IF(ISERROR(SUM((B93/2),(C93/2),(D93/2))),IF(ISERROR(SUM((B93/2),(C93/2))),IF(ISERROR(SUM((B93/2),(D93/2))),IF(ISERROR(SUM((C93/2),(D93/2))),IF(ISERROR(B93/2),IF(ISERROR(C93/2),A92,C93),B93),SUM((C93*'Student List'!$D$34),(D93*'Student List'!$E$34))/'Student List'!$D$40),SUM((B93*'Student List'!$C$34),(D93*'Student List'!$E$34))/'Student List'!$E$40),SUM((B93*'Student List'!$C$34),(C93*'Student List'!$D$34))/'Student List'!$C$40),SUM((B93*'Student List'!$C$34),(C93*'Student List'!$D$34),(D93*'Student List'!$E$34))/'Student List'!$C$35)</f>
        <v/>
      </c>
      <c r="F93" s="84" t="str">
        <f t="shared" si="25"/>
        <v/>
      </c>
      <c r="G93" s="208" t="str">
        <f>IF(ISTEXT('Student List'!$C$16),('Student List'!$C$16),"")</f>
        <v/>
      </c>
      <c r="H93" s="209"/>
      <c r="I93" s="210"/>
      <c r="J93" s="211"/>
      <c r="K93" s="210"/>
      <c r="L93" s="212"/>
      <c r="M93" s="213"/>
      <c r="N93" s="210"/>
      <c r="O93" s="211"/>
      <c r="P93" s="210"/>
      <c r="Q93" s="212"/>
      <c r="R93" s="213"/>
      <c r="S93" s="210"/>
      <c r="T93" s="211"/>
      <c r="U93" s="210"/>
      <c r="V93" s="212"/>
      <c r="W93" s="213"/>
      <c r="X93" s="210"/>
      <c r="Y93" s="211"/>
      <c r="Z93" s="210"/>
      <c r="AA93" s="214"/>
      <c r="AB93" s="319"/>
      <c r="AC93" s="209"/>
      <c r="AD93" s="210"/>
      <c r="AE93" s="213"/>
      <c r="AF93" s="210"/>
      <c r="AG93" s="212"/>
      <c r="AH93" s="213"/>
      <c r="AI93" s="210"/>
      <c r="AJ93" s="211"/>
      <c r="AK93" s="210"/>
      <c r="AL93" s="212"/>
      <c r="AM93" s="213"/>
      <c r="AN93" s="210"/>
      <c r="AO93" s="211"/>
      <c r="AP93" s="210"/>
      <c r="AQ93" s="212"/>
      <c r="AR93" s="213"/>
      <c r="AS93" s="210"/>
      <c r="AT93" s="211"/>
      <c r="AU93" s="210"/>
      <c r="AV93" s="212"/>
      <c r="AW93" s="213"/>
      <c r="AX93" s="210"/>
      <c r="AY93" s="211"/>
      <c r="AZ93" s="210"/>
      <c r="BA93" s="212"/>
      <c r="BB93" s="213"/>
      <c r="BC93" s="210"/>
      <c r="BD93" s="210"/>
      <c r="BE93" s="210"/>
      <c r="BF93" s="213"/>
      <c r="BG93" s="216" t="str">
        <f t="shared" si="26"/>
        <v/>
      </c>
      <c r="BH93" s="217"/>
      <c r="BI93" s="218" t="str">
        <f t="shared" si="27"/>
        <v/>
      </c>
      <c r="BJ93" s="219"/>
      <c r="BK93" s="220"/>
      <c r="BL93" s="221"/>
      <c r="BM93" s="221"/>
      <c r="BN93" s="221"/>
      <c r="BO93" s="221"/>
      <c r="BP93" s="221"/>
      <c r="BQ93" s="221"/>
      <c r="BR93" s="221"/>
      <c r="BS93" s="222"/>
      <c r="BT93" s="217"/>
      <c r="BU93" s="223" t="str">
        <f t="shared" si="28"/>
        <v/>
      </c>
      <c r="BV93" s="224"/>
      <c r="BW93" s="225"/>
      <c r="BX93" s="249"/>
      <c r="BY93" s="255"/>
      <c r="BZ93" s="226"/>
      <c r="CA93" s="249"/>
      <c r="CB93" s="255"/>
      <c r="CC93" s="226"/>
      <c r="CD93" s="249"/>
      <c r="CE93" s="255"/>
      <c r="CF93" s="226"/>
      <c r="CG93" s="249"/>
      <c r="CH93" s="255"/>
      <c r="CI93" s="226"/>
      <c r="CJ93" s="249"/>
      <c r="CK93" s="255"/>
      <c r="CL93" s="226"/>
      <c r="CM93" s="249"/>
      <c r="CN93" s="255"/>
      <c r="CO93" s="226"/>
      <c r="CP93" s="249"/>
      <c r="CQ93" s="255"/>
      <c r="CR93" s="226"/>
      <c r="CS93" s="249"/>
      <c r="CT93" s="255"/>
      <c r="CU93" s="226"/>
      <c r="CV93" s="249"/>
      <c r="CW93" s="225"/>
      <c r="CX93" s="226"/>
      <c r="CY93" s="227"/>
    </row>
    <row r="94" spans="1:103" ht="13.5" customHeight="1">
      <c r="A94" s="83" t="str">
        <f t="shared" si="21"/>
        <v/>
      </c>
      <c r="B94" s="168" t="str">
        <f t="shared" si="22"/>
        <v/>
      </c>
      <c r="C94" s="151" t="str">
        <f t="shared" si="23"/>
        <v/>
      </c>
      <c r="D94" s="82" t="str">
        <f t="shared" si="24"/>
        <v/>
      </c>
      <c r="E94" s="188" t="str">
        <f>IF(ISERROR(SUM((B94/2),(C94/2),(D94/2))),IF(ISERROR(SUM((B94/2),(C94/2))),IF(ISERROR(SUM((B94/2),(D94/2))),IF(ISERROR(SUM((C94/2),(D94/2))),IF(ISERROR(B94/2),IF(ISERROR(C94/2),A93,C94),B94),SUM((C94*'Student List'!$D$34),(D94*'Student List'!$E$34))/'Student List'!$D$40),SUM((B94*'Student List'!$C$34),(D94*'Student List'!$E$34))/'Student List'!$E$40),SUM((B94*'Student List'!$C$34),(C94*'Student List'!$D$34))/'Student List'!$C$40),SUM((B94*'Student List'!$C$34),(C94*'Student List'!$D$34),(D94*'Student List'!$E$34))/'Student List'!$C$35)</f>
        <v/>
      </c>
      <c r="F94" s="84" t="str">
        <f t="shared" si="25"/>
        <v/>
      </c>
      <c r="G94" s="173" t="str">
        <f>IF(ISTEXT('Student List'!$C$17),('Student List'!$C$17),"")</f>
        <v/>
      </c>
      <c r="H94" s="85"/>
      <c r="I94" s="86"/>
      <c r="J94" s="87"/>
      <c r="K94" s="86"/>
      <c r="L94" s="88"/>
      <c r="M94" s="89"/>
      <c r="N94" s="86"/>
      <c r="O94" s="87"/>
      <c r="P94" s="86"/>
      <c r="Q94" s="88"/>
      <c r="R94" s="89"/>
      <c r="S94" s="86"/>
      <c r="T94" s="87"/>
      <c r="U94" s="86"/>
      <c r="V94" s="88"/>
      <c r="W94" s="89"/>
      <c r="X94" s="86"/>
      <c r="Y94" s="87"/>
      <c r="Z94" s="86"/>
      <c r="AA94" s="90"/>
      <c r="AB94" s="99"/>
      <c r="AC94" s="85"/>
      <c r="AD94" s="86"/>
      <c r="AE94" s="89"/>
      <c r="AF94" s="86"/>
      <c r="AG94" s="88"/>
      <c r="AH94" s="89"/>
      <c r="AI94" s="86"/>
      <c r="AJ94" s="87"/>
      <c r="AK94" s="86"/>
      <c r="AL94" s="88"/>
      <c r="AM94" s="89"/>
      <c r="AN94" s="86"/>
      <c r="AO94" s="87"/>
      <c r="AP94" s="86"/>
      <c r="AQ94" s="88"/>
      <c r="AR94" s="89"/>
      <c r="AS94" s="86"/>
      <c r="AT94" s="87"/>
      <c r="AU94" s="86"/>
      <c r="AV94" s="88"/>
      <c r="AW94" s="89"/>
      <c r="AX94" s="86"/>
      <c r="AY94" s="87"/>
      <c r="AZ94" s="86"/>
      <c r="BA94" s="88"/>
      <c r="BB94" s="89"/>
      <c r="BC94" s="86"/>
      <c r="BD94" s="86"/>
      <c r="BE94" s="86"/>
      <c r="BF94" s="89"/>
      <c r="BG94" s="91" t="str">
        <f t="shared" si="26"/>
        <v/>
      </c>
      <c r="BI94" s="92" t="str">
        <f t="shared" si="27"/>
        <v/>
      </c>
      <c r="BJ94" s="112"/>
      <c r="BK94" s="117"/>
      <c r="BL94" s="113"/>
      <c r="BM94" s="113"/>
      <c r="BN94" s="113"/>
      <c r="BO94" s="113"/>
      <c r="BP94" s="113"/>
      <c r="BQ94" s="113"/>
      <c r="BR94" s="113"/>
      <c r="BS94" s="114"/>
      <c r="BU94" s="171" t="str">
        <f t="shared" si="28"/>
        <v/>
      </c>
      <c r="BV94" s="161"/>
      <c r="BW94" s="162"/>
      <c r="BX94" s="250"/>
      <c r="BY94" s="256"/>
      <c r="BZ94" s="163"/>
      <c r="CA94" s="250"/>
      <c r="CB94" s="256"/>
      <c r="CC94" s="163"/>
      <c r="CD94" s="250"/>
      <c r="CE94" s="256"/>
      <c r="CF94" s="163"/>
      <c r="CG94" s="250"/>
      <c r="CH94" s="256"/>
      <c r="CI94" s="163"/>
      <c r="CJ94" s="250"/>
      <c r="CK94" s="256"/>
      <c r="CL94" s="163"/>
      <c r="CM94" s="250"/>
      <c r="CN94" s="256"/>
      <c r="CO94" s="163"/>
      <c r="CP94" s="250"/>
      <c r="CQ94" s="256"/>
      <c r="CR94" s="163"/>
      <c r="CS94" s="250"/>
      <c r="CT94" s="256"/>
      <c r="CU94" s="163"/>
      <c r="CV94" s="250"/>
      <c r="CW94" s="162"/>
      <c r="CX94" s="163"/>
      <c r="CY94" s="164"/>
    </row>
    <row r="95" spans="1:103" ht="13.5" customHeight="1">
      <c r="A95" s="83" t="str">
        <f t="shared" si="21"/>
        <v/>
      </c>
      <c r="B95" s="168" t="str">
        <f t="shared" si="22"/>
        <v/>
      </c>
      <c r="C95" s="151" t="str">
        <f t="shared" si="23"/>
        <v/>
      </c>
      <c r="D95" s="82" t="str">
        <f t="shared" si="24"/>
        <v/>
      </c>
      <c r="E95" s="188" t="str">
        <f>IF(ISERROR(SUM((B95/2),(C95/2),(D95/2))),IF(ISERROR(SUM((B95/2),(C95/2))),IF(ISERROR(SUM((B95/2),(D95/2))),IF(ISERROR(SUM((C95/2),(D95/2))),IF(ISERROR(B95/2),IF(ISERROR(C95/2),A94,C95),B95),SUM((C95*'Student List'!$D$34),(D95*'Student List'!$E$34))/'Student List'!$D$40),SUM((B95*'Student List'!$C$34),(D95*'Student List'!$E$34))/'Student List'!$E$40),SUM((B95*'Student List'!$C$34),(C95*'Student List'!$D$34))/'Student List'!$C$40),SUM((B95*'Student List'!$C$34),(C95*'Student List'!$D$34),(D95*'Student List'!$E$34))/'Student List'!$C$35)</f>
        <v/>
      </c>
      <c r="F95" s="84" t="str">
        <f t="shared" si="25"/>
        <v/>
      </c>
      <c r="G95" s="208" t="str">
        <f>IF(ISTEXT('Student List'!$C$18),('Student List'!$C$18),"")</f>
        <v/>
      </c>
      <c r="H95" s="209"/>
      <c r="I95" s="210"/>
      <c r="J95" s="211"/>
      <c r="K95" s="210"/>
      <c r="L95" s="212"/>
      <c r="M95" s="213"/>
      <c r="N95" s="210"/>
      <c r="O95" s="211"/>
      <c r="P95" s="210"/>
      <c r="Q95" s="212"/>
      <c r="R95" s="213"/>
      <c r="S95" s="210"/>
      <c r="T95" s="211"/>
      <c r="U95" s="210"/>
      <c r="V95" s="212"/>
      <c r="W95" s="213"/>
      <c r="X95" s="210"/>
      <c r="Y95" s="211"/>
      <c r="Z95" s="210"/>
      <c r="AA95" s="214"/>
      <c r="AB95" s="319"/>
      <c r="AC95" s="209"/>
      <c r="AD95" s="210"/>
      <c r="AE95" s="213"/>
      <c r="AF95" s="210"/>
      <c r="AG95" s="212"/>
      <c r="AH95" s="213"/>
      <c r="AI95" s="210"/>
      <c r="AJ95" s="211"/>
      <c r="AK95" s="210"/>
      <c r="AL95" s="212"/>
      <c r="AM95" s="213"/>
      <c r="AN95" s="210"/>
      <c r="AO95" s="211"/>
      <c r="AP95" s="210"/>
      <c r="AQ95" s="212"/>
      <c r="AR95" s="213"/>
      <c r="AS95" s="210"/>
      <c r="AT95" s="211"/>
      <c r="AU95" s="210"/>
      <c r="AV95" s="212"/>
      <c r="AW95" s="213"/>
      <c r="AX95" s="210"/>
      <c r="AY95" s="211"/>
      <c r="AZ95" s="210"/>
      <c r="BA95" s="212"/>
      <c r="BB95" s="213"/>
      <c r="BC95" s="210"/>
      <c r="BD95" s="210"/>
      <c r="BE95" s="210"/>
      <c r="BF95" s="213"/>
      <c r="BG95" s="216" t="str">
        <f t="shared" si="26"/>
        <v/>
      </c>
      <c r="BH95" s="217"/>
      <c r="BI95" s="218" t="str">
        <f t="shared" si="27"/>
        <v/>
      </c>
      <c r="BJ95" s="219"/>
      <c r="BK95" s="220"/>
      <c r="BL95" s="221"/>
      <c r="BM95" s="221"/>
      <c r="BN95" s="221"/>
      <c r="BO95" s="221"/>
      <c r="BP95" s="221"/>
      <c r="BQ95" s="221"/>
      <c r="BR95" s="221"/>
      <c r="BS95" s="222"/>
      <c r="BT95" s="217"/>
      <c r="BU95" s="223" t="str">
        <f t="shared" si="28"/>
        <v/>
      </c>
      <c r="BV95" s="224"/>
      <c r="BW95" s="225"/>
      <c r="BX95" s="249"/>
      <c r="BY95" s="255"/>
      <c r="BZ95" s="226"/>
      <c r="CA95" s="249"/>
      <c r="CB95" s="255"/>
      <c r="CC95" s="226"/>
      <c r="CD95" s="249"/>
      <c r="CE95" s="255"/>
      <c r="CF95" s="226"/>
      <c r="CG95" s="249"/>
      <c r="CH95" s="255"/>
      <c r="CI95" s="226"/>
      <c r="CJ95" s="249"/>
      <c r="CK95" s="255"/>
      <c r="CL95" s="226"/>
      <c r="CM95" s="249"/>
      <c r="CN95" s="255"/>
      <c r="CO95" s="226"/>
      <c r="CP95" s="249"/>
      <c r="CQ95" s="255"/>
      <c r="CR95" s="226"/>
      <c r="CS95" s="249"/>
      <c r="CT95" s="255"/>
      <c r="CU95" s="226"/>
      <c r="CV95" s="249"/>
      <c r="CW95" s="225"/>
      <c r="CX95" s="226"/>
      <c r="CY95" s="227"/>
    </row>
    <row r="96" spans="1:103" ht="13.5" customHeight="1">
      <c r="A96" s="83" t="str">
        <f t="shared" si="21"/>
        <v/>
      </c>
      <c r="B96" s="168" t="str">
        <f t="shared" si="22"/>
        <v/>
      </c>
      <c r="C96" s="151" t="str">
        <f t="shared" si="23"/>
        <v/>
      </c>
      <c r="D96" s="82" t="str">
        <f t="shared" si="24"/>
        <v/>
      </c>
      <c r="E96" s="188" t="str">
        <f>IF(ISERROR(SUM((B96/2),(C96/2),(D96/2))),IF(ISERROR(SUM((B96/2),(C96/2))),IF(ISERROR(SUM((B96/2),(D96/2))),IF(ISERROR(SUM((C96/2),(D96/2))),IF(ISERROR(B96/2),IF(ISERROR(C96/2),A95,C96),B96),SUM((C96*'Student List'!$D$34),(D96*'Student List'!$E$34))/'Student List'!$D$40),SUM((B96*'Student List'!$C$34),(D96*'Student List'!$E$34))/'Student List'!$E$40),SUM((B96*'Student List'!$C$34),(C96*'Student List'!$D$34))/'Student List'!$C$40),SUM((B96*'Student List'!$C$34),(C96*'Student List'!$D$34),(D96*'Student List'!$E$34))/'Student List'!$C$35)</f>
        <v/>
      </c>
      <c r="F96" s="84" t="str">
        <f t="shared" si="25"/>
        <v/>
      </c>
      <c r="G96" s="173" t="str">
        <f>IF(ISTEXT('Student List'!$C$19),('Student List'!$C$19),"")</f>
        <v/>
      </c>
      <c r="H96" s="85"/>
      <c r="I96" s="86"/>
      <c r="J96" s="87"/>
      <c r="K96" s="86"/>
      <c r="L96" s="88"/>
      <c r="M96" s="89"/>
      <c r="N96" s="86"/>
      <c r="O96" s="87"/>
      <c r="P96" s="86"/>
      <c r="Q96" s="88"/>
      <c r="R96" s="89"/>
      <c r="S96" s="86"/>
      <c r="T96" s="87"/>
      <c r="U96" s="86"/>
      <c r="V96" s="88"/>
      <c r="W96" s="89"/>
      <c r="X96" s="86"/>
      <c r="Y96" s="87"/>
      <c r="Z96" s="86"/>
      <c r="AA96" s="90"/>
      <c r="AB96" s="99"/>
      <c r="AC96" s="85"/>
      <c r="AD96" s="86"/>
      <c r="AE96" s="89"/>
      <c r="AF96" s="86"/>
      <c r="AG96" s="88"/>
      <c r="AH96" s="89"/>
      <c r="AI96" s="86"/>
      <c r="AJ96" s="87"/>
      <c r="AK96" s="86"/>
      <c r="AL96" s="88"/>
      <c r="AM96" s="89"/>
      <c r="AN96" s="86"/>
      <c r="AO96" s="87"/>
      <c r="AP96" s="86"/>
      <c r="AQ96" s="88"/>
      <c r="AR96" s="89"/>
      <c r="AS96" s="86"/>
      <c r="AT96" s="87"/>
      <c r="AU96" s="86"/>
      <c r="AV96" s="88"/>
      <c r="AW96" s="89"/>
      <c r="AX96" s="86"/>
      <c r="AY96" s="87"/>
      <c r="AZ96" s="86"/>
      <c r="BA96" s="88"/>
      <c r="BB96" s="89"/>
      <c r="BC96" s="86"/>
      <c r="BD96" s="86"/>
      <c r="BE96" s="86"/>
      <c r="BF96" s="89"/>
      <c r="BG96" s="91" t="str">
        <f t="shared" si="26"/>
        <v/>
      </c>
      <c r="BI96" s="92" t="str">
        <f t="shared" si="27"/>
        <v/>
      </c>
      <c r="BJ96" s="112"/>
      <c r="BK96" s="117"/>
      <c r="BL96" s="113"/>
      <c r="BM96" s="113"/>
      <c r="BN96" s="113"/>
      <c r="BO96" s="113"/>
      <c r="BP96" s="113"/>
      <c r="BQ96" s="113"/>
      <c r="BR96" s="113"/>
      <c r="BS96" s="114"/>
      <c r="BU96" s="171" t="str">
        <f t="shared" si="28"/>
        <v/>
      </c>
      <c r="BV96" s="161"/>
      <c r="BW96" s="162"/>
      <c r="BX96" s="250"/>
      <c r="BY96" s="256"/>
      <c r="BZ96" s="163"/>
      <c r="CA96" s="250"/>
      <c r="CB96" s="256"/>
      <c r="CC96" s="163"/>
      <c r="CD96" s="250"/>
      <c r="CE96" s="256"/>
      <c r="CF96" s="163"/>
      <c r="CG96" s="250"/>
      <c r="CH96" s="256"/>
      <c r="CI96" s="163"/>
      <c r="CJ96" s="250"/>
      <c r="CK96" s="256"/>
      <c r="CL96" s="163"/>
      <c r="CM96" s="250"/>
      <c r="CN96" s="256"/>
      <c r="CO96" s="163"/>
      <c r="CP96" s="250"/>
      <c r="CQ96" s="256"/>
      <c r="CR96" s="163"/>
      <c r="CS96" s="250"/>
      <c r="CT96" s="256"/>
      <c r="CU96" s="163"/>
      <c r="CV96" s="250"/>
      <c r="CW96" s="162"/>
      <c r="CX96" s="163"/>
      <c r="CY96" s="164"/>
    </row>
    <row r="97" spans="1:103" ht="13.5" customHeight="1">
      <c r="A97" s="83" t="str">
        <f t="shared" si="21"/>
        <v/>
      </c>
      <c r="B97" s="168" t="str">
        <f t="shared" si="22"/>
        <v/>
      </c>
      <c r="C97" s="151" t="str">
        <f t="shared" si="23"/>
        <v/>
      </c>
      <c r="D97" s="82" t="str">
        <f t="shared" si="24"/>
        <v/>
      </c>
      <c r="E97" s="188" t="str">
        <f>IF(ISERROR(SUM((B97/2),(C97/2),(D97/2))),IF(ISERROR(SUM((B97/2),(C97/2))),IF(ISERROR(SUM((B97/2),(D97/2))),IF(ISERROR(SUM((C97/2),(D97/2))),IF(ISERROR(B97/2),IF(ISERROR(C97/2),A96,C97),B97),SUM((C97*'Student List'!$D$34),(D97*'Student List'!$E$34))/'Student List'!$D$40),SUM((B97*'Student List'!$C$34),(D97*'Student List'!$E$34))/'Student List'!$E$40),SUM((B97*'Student List'!$C$34),(C97*'Student List'!$D$34))/'Student List'!$C$40),SUM((B97*'Student List'!$C$34),(C97*'Student List'!$D$34),(D97*'Student List'!$E$34))/'Student List'!$C$35)</f>
        <v/>
      </c>
      <c r="F97" s="84" t="str">
        <f t="shared" si="25"/>
        <v/>
      </c>
      <c r="G97" s="208" t="str">
        <f>IF(ISTEXT('Student List'!$C$20),('Student List'!$C$20),"")</f>
        <v/>
      </c>
      <c r="H97" s="209"/>
      <c r="I97" s="210"/>
      <c r="J97" s="211"/>
      <c r="K97" s="210"/>
      <c r="L97" s="212"/>
      <c r="M97" s="213"/>
      <c r="N97" s="210"/>
      <c r="O97" s="211"/>
      <c r="P97" s="210"/>
      <c r="Q97" s="212"/>
      <c r="R97" s="213"/>
      <c r="S97" s="210"/>
      <c r="T97" s="211"/>
      <c r="U97" s="210"/>
      <c r="V97" s="212"/>
      <c r="W97" s="213"/>
      <c r="X97" s="210"/>
      <c r="Y97" s="211"/>
      <c r="Z97" s="210"/>
      <c r="AA97" s="214"/>
      <c r="AB97" s="319"/>
      <c r="AC97" s="209"/>
      <c r="AD97" s="210"/>
      <c r="AE97" s="213"/>
      <c r="AF97" s="210"/>
      <c r="AG97" s="212"/>
      <c r="AH97" s="213"/>
      <c r="AI97" s="210"/>
      <c r="AJ97" s="211"/>
      <c r="AK97" s="210"/>
      <c r="AL97" s="212"/>
      <c r="AM97" s="213"/>
      <c r="AN97" s="210"/>
      <c r="AO97" s="211"/>
      <c r="AP97" s="210"/>
      <c r="AQ97" s="212"/>
      <c r="AR97" s="213"/>
      <c r="AS97" s="210"/>
      <c r="AT97" s="211"/>
      <c r="AU97" s="210"/>
      <c r="AV97" s="212"/>
      <c r="AW97" s="213"/>
      <c r="AX97" s="210"/>
      <c r="AY97" s="211"/>
      <c r="AZ97" s="210"/>
      <c r="BA97" s="212"/>
      <c r="BB97" s="213"/>
      <c r="BC97" s="210"/>
      <c r="BD97" s="210"/>
      <c r="BE97" s="210"/>
      <c r="BF97" s="213"/>
      <c r="BG97" s="216" t="str">
        <f t="shared" si="26"/>
        <v/>
      </c>
      <c r="BH97" s="217"/>
      <c r="BI97" s="218" t="str">
        <f t="shared" si="27"/>
        <v/>
      </c>
      <c r="BJ97" s="219"/>
      <c r="BK97" s="220"/>
      <c r="BL97" s="221"/>
      <c r="BM97" s="221"/>
      <c r="BN97" s="221"/>
      <c r="BO97" s="221"/>
      <c r="BP97" s="221"/>
      <c r="BQ97" s="221"/>
      <c r="BR97" s="221"/>
      <c r="BS97" s="222"/>
      <c r="BT97" s="217"/>
      <c r="BU97" s="223" t="str">
        <f t="shared" si="28"/>
        <v/>
      </c>
      <c r="BV97" s="224"/>
      <c r="BW97" s="225"/>
      <c r="BX97" s="249"/>
      <c r="BY97" s="255"/>
      <c r="BZ97" s="226"/>
      <c r="CA97" s="249"/>
      <c r="CB97" s="255"/>
      <c r="CC97" s="226"/>
      <c r="CD97" s="249"/>
      <c r="CE97" s="255"/>
      <c r="CF97" s="226"/>
      <c r="CG97" s="249"/>
      <c r="CH97" s="255"/>
      <c r="CI97" s="226"/>
      <c r="CJ97" s="249"/>
      <c r="CK97" s="255"/>
      <c r="CL97" s="226"/>
      <c r="CM97" s="249"/>
      <c r="CN97" s="255"/>
      <c r="CO97" s="226"/>
      <c r="CP97" s="249"/>
      <c r="CQ97" s="255"/>
      <c r="CR97" s="226"/>
      <c r="CS97" s="249"/>
      <c r="CT97" s="255"/>
      <c r="CU97" s="226"/>
      <c r="CV97" s="249"/>
      <c r="CW97" s="225"/>
      <c r="CX97" s="226"/>
      <c r="CY97" s="227"/>
    </row>
    <row r="98" spans="1:103" ht="13.5" customHeight="1">
      <c r="A98" s="83" t="str">
        <f t="shared" si="21"/>
        <v/>
      </c>
      <c r="B98" s="168" t="str">
        <f t="shared" si="22"/>
        <v/>
      </c>
      <c r="C98" s="151" t="str">
        <f t="shared" si="23"/>
        <v/>
      </c>
      <c r="D98" s="82" t="str">
        <f t="shared" si="24"/>
        <v/>
      </c>
      <c r="E98" s="188" t="str">
        <f>IF(ISERROR(SUM((B98/2),(C98/2),(D98/2))),IF(ISERROR(SUM((B98/2),(C98/2))),IF(ISERROR(SUM((B98/2),(D98/2))),IF(ISERROR(SUM((C98/2),(D98/2))),IF(ISERROR(B98/2),IF(ISERROR(C98/2),A97,C98),B98),SUM((C98*'Student List'!$D$34),(D98*'Student List'!$E$34))/'Student List'!$D$40),SUM((B98*'Student List'!$C$34),(D98*'Student List'!$E$34))/'Student List'!$E$40),SUM((B98*'Student List'!$C$34),(C98*'Student List'!$D$34))/'Student List'!$C$40),SUM((B98*'Student List'!$C$34),(C98*'Student List'!$D$34),(D98*'Student List'!$E$34))/'Student List'!$C$35)</f>
        <v/>
      </c>
      <c r="F98" s="84" t="str">
        <f t="shared" si="25"/>
        <v/>
      </c>
      <c r="G98" s="173" t="str">
        <f>IF(ISTEXT('Student List'!$C$21),('Student List'!$C$21),"")</f>
        <v/>
      </c>
      <c r="H98" s="85"/>
      <c r="I98" s="86"/>
      <c r="J98" s="87"/>
      <c r="K98" s="86"/>
      <c r="L98" s="88"/>
      <c r="M98" s="89"/>
      <c r="N98" s="86"/>
      <c r="O98" s="86"/>
      <c r="P98" s="228"/>
      <c r="Q98" s="148"/>
      <c r="R98" s="89"/>
      <c r="S98" s="86"/>
      <c r="T98" s="87"/>
      <c r="U98" s="86"/>
      <c r="V98" s="88"/>
      <c r="W98" s="89"/>
      <c r="X98" s="86"/>
      <c r="Y98" s="87"/>
      <c r="Z98" s="86"/>
      <c r="AA98" s="90"/>
      <c r="AB98" s="99"/>
      <c r="AC98" s="85"/>
      <c r="AD98" s="86"/>
      <c r="AE98" s="89"/>
      <c r="AF98" s="86"/>
      <c r="AG98" s="88"/>
      <c r="AH98" s="89"/>
      <c r="AI98" s="86"/>
      <c r="AJ98" s="87"/>
      <c r="AK98" s="86"/>
      <c r="AL98" s="88"/>
      <c r="AM98" s="89"/>
      <c r="AN98" s="86"/>
      <c r="AO98" s="87"/>
      <c r="AP98" s="86"/>
      <c r="AQ98" s="88"/>
      <c r="AR98" s="89"/>
      <c r="AS98" s="86"/>
      <c r="AT98" s="87"/>
      <c r="AU98" s="86"/>
      <c r="AV98" s="88"/>
      <c r="AW98" s="89"/>
      <c r="AX98" s="86"/>
      <c r="AY98" s="87"/>
      <c r="AZ98" s="86"/>
      <c r="BA98" s="88"/>
      <c r="BB98" s="89"/>
      <c r="BC98" s="86"/>
      <c r="BD98" s="86"/>
      <c r="BE98" s="86"/>
      <c r="BF98" s="89"/>
      <c r="BG98" s="91" t="str">
        <f t="shared" si="26"/>
        <v/>
      </c>
      <c r="BI98" s="92" t="str">
        <f t="shared" si="27"/>
        <v/>
      </c>
      <c r="BJ98" s="112"/>
      <c r="BK98" s="117"/>
      <c r="BL98" s="113"/>
      <c r="BM98" s="113"/>
      <c r="BN98" s="113"/>
      <c r="BO98" s="113"/>
      <c r="BP98" s="113"/>
      <c r="BQ98" s="113"/>
      <c r="BR98" s="113"/>
      <c r="BS98" s="114"/>
      <c r="BU98" s="171" t="str">
        <f t="shared" si="28"/>
        <v/>
      </c>
      <c r="BV98" s="161"/>
      <c r="BW98" s="162"/>
      <c r="BX98" s="250"/>
      <c r="BY98" s="256"/>
      <c r="BZ98" s="163"/>
      <c r="CA98" s="250"/>
      <c r="CB98" s="256"/>
      <c r="CC98" s="163"/>
      <c r="CD98" s="250"/>
      <c r="CE98" s="256"/>
      <c r="CF98" s="163"/>
      <c r="CG98" s="250"/>
      <c r="CH98" s="256"/>
      <c r="CI98" s="163"/>
      <c r="CJ98" s="250"/>
      <c r="CK98" s="256"/>
      <c r="CL98" s="163"/>
      <c r="CM98" s="250"/>
      <c r="CN98" s="256"/>
      <c r="CO98" s="163"/>
      <c r="CP98" s="250"/>
      <c r="CQ98" s="256"/>
      <c r="CR98" s="163"/>
      <c r="CS98" s="250"/>
      <c r="CT98" s="256"/>
      <c r="CU98" s="163"/>
      <c r="CV98" s="250"/>
      <c r="CW98" s="162"/>
      <c r="CX98" s="163"/>
      <c r="CY98" s="164"/>
    </row>
    <row r="99" spans="1:103" ht="13.5" customHeight="1">
      <c r="A99" s="83" t="str">
        <f t="shared" si="21"/>
        <v/>
      </c>
      <c r="B99" s="168" t="str">
        <f t="shared" si="22"/>
        <v/>
      </c>
      <c r="C99" s="151" t="str">
        <f t="shared" si="23"/>
        <v/>
      </c>
      <c r="D99" s="82" t="str">
        <f t="shared" si="24"/>
        <v/>
      </c>
      <c r="E99" s="188" t="str">
        <f>IF(ISERROR(SUM((B99/2),(C99/2),(D99/2))),IF(ISERROR(SUM((B99/2),(C99/2))),IF(ISERROR(SUM((B99/2),(D99/2))),IF(ISERROR(SUM((C99/2),(D99/2))),IF(ISERROR(B99/2),IF(ISERROR(C99/2),A98,C99),B99),SUM((C99*'Student List'!$D$34),(D99*'Student List'!$E$34))/'Student List'!$D$40),SUM((B99*'Student List'!$C$34),(D99*'Student List'!$E$34))/'Student List'!$E$40),SUM((B99*'Student List'!$C$34),(C99*'Student List'!$D$34))/'Student List'!$C$40),SUM((B99*'Student List'!$C$34),(C99*'Student List'!$D$34),(D99*'Student List'!$E$34))/'Student List'!$C$35)</f>
        <v/>
      </c>
      <c r="F99" s="84" t="str">
        <f t="shared" si="25"/>
        <v/>
      </c>
      <c r="G99" s="208" t="str">
        <f>IF(ISTEXT('Student List'!$C$22),('Student List'!$C$22),"")</f>
        <v/>
      </c>
      <c r="H99" s="209"/>
      <c r="I99" s="210"/>
      <c r="J99" s="211"/>
      <c r="K99" s="210"/>
      <c r="L99" s="212"/>
      <c r="M99" s="213"/>
      <c r="N99" s="210"/>
      <c r="O99" s="211"/>
      <c r="P99" s="210"/>
      <c r="Q99" s="212"/>
      <c r="R99" s="213"/>
      <c r="S99" s="210"/>
      <c r="T99" s="211"/>
      <c r="U99" s="210"/>
      <c r="V99" s="212"/>
      <c r="W99" s="213"/>
      <c r="X99" s="210"/>
      <c r="Y99" s="211"/>
      <c r="Z99" s="210"/>
      <c r="AA99" s="214"/>
      <c r="AB99" s="319"/>
      <c r="AC99" s="209"/>
      <c r="AD99" s="210"/>
      <c r="AE99" s="213"/>
      <c r="AF99" s="210"/>
      <c r="AG99" s="212"/>
      <c r="AH99" s="213"/>
      <c r="AI99" s="210"/>
      <c r="AJ99" s="211"/>
      <c r="AK99" s="210"/>
      <c r="AL99" s="212"/>
      <c r="AM99" s="213"/>
      <c r="AN99" s="210"/>
      <c r="AO99" s="211"/>
      <c r="AP99" s="210"/>
      <c r="AQ99" s="212"/>
      <c r="AR99" s="213"/>
      <c r="AS99" s="210"/>
      <c r="AT99" s="211"/>
      <c r="AU99" s="210"/>
      <c r="AV99" s="212"/>
      <c r="AW99" s="213"/>
      <c r="AX99" s="210"/>
      <c r="AY99" s="211"/>
      <c r="AZ99" s="210"/>
      <c r="BA99" s="212"/>
      <c r="BB99" s="213"/>
      <c r="BC99" s="210"/>
      <c r="BD99" s="210"/>
      <c r="BE99" s="210"/>
      <c r="BF99" s="213"/>
      <c r="BG99" s="216" t="str">
        <f t="shared" si="26"/>
        <v/>
      </c>
      <c r="BH99" s="217"/>
      <c r="BI99" s="218" t="str">
        <f t="shared" si="27"/>
        <v/>
      </c>
      <c r="BJ99" s="219"/>
      <c r="BK99" s="220"/>
      <c r="BL99" s="221"/>
      <c r="BM99" s="221"/>
      <c r="BN99" s="221"/>
      <c r="BO99" s="221"/>
      <c r="BP99" s="221"/>
      <c r="BQ99" s="221"/>
      <c r="BR99" s="221"/>
      <c r="BS99" s="222"/>
      <c r="BT99" s="217"/>
      <c r="BU99" s="223" t="str">
        <f t="shared" si="28"/>
        <v/>
      </c>
      <c r="BV99" s="224"/>
      <c r="BW99" s="225"/>
      <c r="BX99" s="249"/>
      <c r="BY99" s="255"/>
      <c r="BZ99" s="226"/>
      <c r="CA99" s="249"/>
      <c r="CB99" s="255"/>
      <c r="CC99" s="226"/>
      <c r="CD99" s="249"/>
      <c r="CE99" s="255"/>
      <c r="CF99" s="226"/>
      <c r="CG99" s="249"/>
      <c r="CH99" s="255"/>
      <c r="CI99" s="226"/>
      <c r="CJ99" s="249"/>
      <c r="CK99" s="255"/>
      <c r="CL99" s="226"/>
      <c r="CM99" s="249"/>
      <c r="CN99" s="255"/>
      <c r="CO99" s="226"/>
      <c r="CP99" s="249"/>
      <c r="CQ99" s="255"/>
      <c r="CR99" s="226"/>
      <c r="CS99" s="249"/>
      <c r="CT99" s="255"/>
      <c r="CU99" s="226"/>
      <c r="CV99" s="249"/>
      <c r="CW99" s="225"/>
      <c r="CX99" s="226"/>
      <c r="CY99" s="227"/>
    </row>
    <row r="100" spans="1:103" ht="13.5" customHeight="1">
      <c r="A100" s="83" t="str">
        <f t="shared" si="21"/>
        <v/>
      </c>
      <c r="B100" s="168" t="str">
        <f t="shared" si="22"/>
        <v/>
      </c>
      <c r="C100" s="151" t="str">
        <f t="shared" si="23"/>
        <v/>
      </c>
      <c r="D100" s="82" t="str">
        <f t="shared" si="24"/>
        <v/>
      </c>
      <c r="E100" s="188" t="str">
        <f>IF(ISERROR(SUM((B100/2),(C100/2),(D100/2))),IF(ISERROR(SUM((B100/2),(C100/2))),IF(ISERROR(SUM((B100/2),(D100/2))),IF(ISERROR(SUM((C100/2),(D100/2))),IF(ISERROR(B100/2),IF(ISERROR(C100/2),A99,C100),B100),SUM((C100*'Student List'!$D$34),(D100*'Student List'!$E$34))/'Student List'!$D$40),SUM((B100*'Student List'!$C$34),(D100*'Student List'!$E$34))/'Student List'!$E$40),SUM((B100*'Student List'!$C$34),(C100*'Student List'!$D$34))/'Student List'!$C$40),SUM((B100*'Student List'!$C$34),(C100*'Student List'!$D$34),(D100*'Student List'!$E$34))/'Student List'!$C$35)</f>
        <v/>
      </c>
      <c r="F100" s="84" t="str">
        <f t="shared" si="25"/>
        <v/>
      </c>
      <c r="G100" s="173" t="str">
        <f>IF(ISTEXT('Student List'!$C$23),('Student List'!$C$23),"")</f>
        <v/>
      </c>
      <c r="H100" s="85"/>
      <c r="I100" s="86"/>
      <c r="J100" s="87"/>
      <c r="K100" s="86"/>
      <c r="L100" s="88"/>
      <c r="M100" s="89"/>
      <c r="N100" s="86"/>
      <c r="O100" s="87"/>
      <c r="P100" s="86"/>
      <c r="Q100" s="88"/>
      <c r="R100" s="89"/>
      <c r="S100" s="86"/>
      <c r="T100" s="87"/>
      <c r="U100" s="86"/>
      <c r="V100" s="88"/>
      <c r="W100" s="89"/>
      <c r="X100" s="86"/>
      <c r="Y100" s="87"/>
      <c r="Z100" s="86"/>
      <c r="AA100" s="90"/>
      <c r="AB100" s="99"/>
      <c r="AC100" s="85"/>
      <c r="AD100" s="86"/>
      <c r="AE100" s="89"/>
      <c r="AF100" s="86"/>
      <c r="AG100" s="88"/>
      <c r="AH100" s="89"/>
      <c r="AI100" s="86"/>
      <c r="AJ100" s="87"/>
      <c r="AK100" s="86"/>
      <c r="AL100" s="88"/>
      <c r="AM100" s="89"/>
      <c r="AN100" s="86"/>
      <c r="AO100" s="87"/>
      <c r="AP100" s="86"/>
      <c r="AQ100" s="88"/>
      <c r="AR100" s="89"/>
      <c r="AS100" s="86"/>
      <c r="AT100" s="87"/>
      <c r="AU100" s="86"/>
      <c r="AV100" s="88"/>
      <c r="AW100" s="89"/>
      <c r="AX100" s="86"/>
      <c r="AY100" s="87"/>
      <c r="AZ100" s="86"/>
      <c r="BA100" s="88"/>
      <c r="BB100" s="89"/>
      <c r="BC100" s="86"/>
      <c r="BD100" s="86"/>
      <c r="BE100" s="86"/>
      <c r="BF100" s="89"/>
      <c r="BG100" s="91" t="str">
        <f t="shared" si="26"/>
        <v/>
      </c>
      <c r="BI100" s="92" t="str">
        <f t="shared" si="27"/>
        <v/>
      </c>
      <c r="BJ100" s="112"/>
      <c r="BK100" s="117"/>
      <c r="BL100" s="113"/>
      <c r="BM100" s="113"/>
      <c r="BN100" s="113"/>
      <c r="BO100" s="113"/>
      <c r="BP100" s="113"/>
      <c r="BQ100" s="113"/>
      <c r="BR100" s="113"/>
      <c r="BS100" s="114"/>
      <c r="BU100" s="171" t="str">
        <f t="shared" si="28"/>
        <v/>
      </c>
      <c r="BV100" s="161"/>
      <c r="BW100" s="162"/>
      <c r="BX100" s="250"/>
      <c r="BY100" s="256"/>
      <c r="BZ100" s="163"/>
      <c r="CA100" s="250"/>
      <c r="CB100" s="256"/>
      <c r="CC100" s="163"/>
      <c r="CD100" s="250"/>
      <c r="CE100" s="256"/>
      <c r="CF100" s="163"/>
      <c r="CG100" s="250"/>
      <c r="CH100" s="256"/>
      <c r="CI100" s="163"/>
      <c r="CJ100" s="250"/>
      <c r="CK100" s="256"/>
      <c r="CL100" s="163"/>
      <c r="CM100" s="250"/>
      <c r="CN100" s="256"/>
      <c r="CO100" s="163"/>
      <c r="CP100" s="250"/>
      <c r="CQ100" s="256"/>
      <c r="CR100" s="163"/>
      <c r="CS100" s="250"/>
      <c r="CT100" s="256"/>
      <c r="CU100" s="163"/>
      <c r="CV100" s="250"/>
      <c r="CW100" s="162"/>
      <c r="CX100" s="163"/>
      <c r="CY100" s="164"/>
    </row>
    <row r="101" spans="1:103" ht="13.5" customHeight="1">
      <c r="A101" s="83" t="str">
        <f t="shared" si="21"/>
        <v/>
      </c>
      <c r="B101" s="168" t="str">
        <f t="shared" si="22"/>
        <v/>
      </c>
      <c r="C101" s="151" t="str">
        <f t="shared" si="23"/>
        <v/>
      </c>
      <c r="D101" s="82" t="str">
        <f t="shared" si="24"/>
        <v/>
      </c>
      <c r="E101" s="188" t="str">
        <f>IF(ISERROR(SUM((B101/2),(C101/2),(D101/2))),IF(ISERROR(SUM((B101/2),(C101/2))),IF(ISERROR(SUM((B101/2),(D101/2))),IF(ISERROR(SUM((C101/2),(D101/2))),IF(ISERROR(B101/2),IF(ISERROR(C101/2),A100,C101),B101),SUM((C101*'Student List'!$D$34),(D101*'Student List'!$E$34))/'Student List'!$D$40),SUM((B101*'Student List'!$C$34),(D101*'Student List'!$E$34))/'Student List'!$E$40),SUM((B101*'Student List'!$C$34),(C101*'Student List'!$D$34))/'Student List'!$C$40),SUM((B101*'Student List'!$C$34),(C101*'Student List'!$D$34),(D101*'Student List'!$E$34))/'Student List'!$C$35)</f>
        <v/>
      </c>
      <c r="F101" s="84" t="str">
        <f t="shared" si="25"/>
        <v/>
      </c>
      <c r="G101" s="208" t="str">
        <f>IF(ISTEXT('Student List'!$C$24),('Student List'!$C$24),"")</f>
        <v/>
      </c>
      <c r="H101" s="209"/>
      <c r="I101" s="210"/>
      <c r="J101" s="211"/>
      <c r="K101" s="210"/>
      <c r="L101" s="212"/>
      <c r="M101" s="213"/>
      <c r="N101" s="210"/>
      <c r="O101" s="211"/>
      <c r="P101" s="210"/>
      <c r="Q101" s="212"/>
      <c r="R101" s="213"/>
      <c r="S101" s="210"/>
      <c r="T101" s="211"/>
      <c r="U101" s="210"/>
      <c r="V101" s="212"/>
      <c r="W101" s="213"/>
      <c r="X101" s="210"/>
      <c r="Y101" s="211"/>
      <c r="Z101" s="210"/>
      <c r="AA101" s="214"/>
      <c r="AB101" s="319"/>
      <c r="AC101" s="209"/>
      <c r="AD101" s="210"/>
      <c r="AE101" s="213"/>
      <c r="AF101" s="210"/>
      <c r="AG101" s="212"/>
      <c r="AH101" s="213"/>
      <c r="AI101" s="210"/>
      <c r="AJ101" s="211"/>
      <c r="AK101" s="210"/>
      <c r="AL101" s="212"/>
      <c r="AM101" s="213"/>
      <c r="AN101" s="210"/>
      <c r="AO101" s="211"/>
      <c r="AP101" s="210"/>
      <c r="AQ101" s="212"/>
      <c r="AR101" s="213"/>
      <c r="AS101" s="210"/>
      <c r="AT101" s="211"/>
      <c r="AU101" s="210"/>
      <c r="AV101" s="212"/>
      <c r="AW101" s="213"/>
      <c r="AX101" s="210"/>
      <c r="AY101" s="211"/>
      <c r="AZ101" s="210"/>
      <c r="BA101" s="212"/>
      <c r="BB101" s="213"/>
      <c r="BC101" s="210"/>
      <c r="BD101" s="210"/>
      <c r="BE101" s="210"/>
      <c r="BF101" s="213"/>
      <c r="BG101" s="216" t="str">
        <f t="shared" si="26"/>
        <v/>
      </c>
      <c r="BH101" s="217"/>
      <c r="BI101" s="218" t="str">
        <f t="shared" si="27"/>
        <v/>
      </c>
      <c r="BJ101" s="219"/>
      <c r="BK101" s="220"/>
      <c r="BL101" s="221"/>
      <c r="BM101" s="221"/>
      <c r="BN101" s="221"/>
      <c r="BO101" s="221"/>
      <c r="BP101" s="221"/>
      <c r="BQ101" s="221"/>
      <c r="BR101" s="221"/>
      <c r="BS101" s="222"/>
      <c r="BT101" s="217"/>
      <c r="BU101" s="223" t="str">
        <f t="shared" si="28"/>
        <v/>
      </c>
      <c r="BV101" s="224"/>
      <c r="BW101" s="225"/>
      <c r="BX101" s="249"/>
      <c r="BY101" s="255"/>
      <c r="BZ101" s="226"/>
      <c r="CA101" s="249"/>
      <c r="CB101" s="255"/>
      <c r="CC101" s="226"/>
      <c r="CD101" s="249"/>
      <c r="CE101" s="255"/>
      <c r="CF101" s="226"/>
      <c r="CG101" s="249"/>
      <c r="CH101" s="255"/>
      <c r="CI101" s="226"/>
      <c r="CJ101" s="249"/>
      <c r="CK101" s="255"/>
      <c r="CL101" s="226"/>
      <c r="CM101" s="249"/>
      <c r="CN101" s="255"/>
      <c r="CO101" s="226"/>
      <c r="CP101" s="249"/>
      <c r="CQ101" s="255"/>
      <c r="CR101" s="226"/>
      <c r="CS101" s="249"/>
      <c r="CT101" s="255"/>
      <c r="CU101" s="226"/>
      <c r="CV101" s="249"/>
      <c r="CW101" s="225"/>
      <c r="CX101" s="226"/>
      <c r="CY101" s="227"/>
    </row>
    <row r="102" spans="1:103" ht="13.5" customHeight="1">
      <c r="A102" s="83" t="str">
        <f t="shared" si="21"/>
        <v/>
      </c>
      <c r="B102" s="168" t="str">
        <f t="shared" si="22"/>
        <v/>
      </c>
      <c r="C102" s="151" t="str">
        <f t="shared" si="23"/>
        <v/>
      </c>
      <c r="D102" s="82" t="str">
        <f t="shared" si="24"/>
        <v/>
      </c>
      <c r="E102" s="188" t="str">
        <f>IF(ISERROR(SUM((B102/2),(C102/2),(D102/2))),IF(ISERROR(SUM((B102/2),(C102/2))),IF(ISERROR(SUM((B102/2),(D102/2))),IF(ISERROR(SUM((C102/2),(D102/2))),IF(ISERROR(B102/2),IF(ISERROR(C102/2),A101,C102),B102),SUM((C102*'Student List'!$D$34),(D102*'Student List'!$E$34))/'Student List'!$D$40),SUM((B102*'Student List'!$C$34),(D102*'Student List'!$E$34))/'Student List'!$E$40),SUM((B102*'Student List'!$C$34),(C102*'Student List'!$D$34))/'Student List'!$C$40),SUM((B102*'Student List'!$C$34),(C102*'Student List'!$D$34),(D102*'Student List'!$E$34))/'Student List'!$C$35)</f>
        <v/>
      </c>
      <c r="F102" s="84" t="str">
        <f t="shared" si="25"/>
        <v/>
      </c>
      <c r="G102" s="173" t="str">
        <f>IF(ISTEXT('Student List'!$C$25),('Student List'!$C$25),"")</f>
        <v/>
      </c>
      <c r="H102" s="85"/>
      <c r="I102" s="86"/>
      <c r="J102" s="87"/>
      <c r="K102" s="86"/>
      <c r="L102" s="88"/>
      <c r="M102" s="89"/>
      <c r="N102" s="86"/>
      <c r="O102" s="87"/>
      <c r="P102" s="86"/>
      <c r="Q102" s="88"/>
      <c r="R102" s="89"/>
      <c r="S102" s="86"/>
      <c r="T102" s="87"/>
      <c r="U102" s="86"/>
      <c r="V102" s="88"/>
      <c r="W102" s="89"/>
      <c r="X102" s="86"/>
      <c r="Y102" s="87"/>
      <c r="Z102" s="86"/>
      <c r="AA102" s="90"/>
      <c r="AB102" s="99"/>
      <c r="AC102" s="85"/>
      <c r="AD102" s="86"/>
      <c r="AE102" s="89"/>
      <c r="AF102" s="86"/>
      <c r="AG102" s="88"/>
      <c r="AH102" s="89"/>
      <c r="AI102" s="86"/>
      <c r="AJ102" s="87"/>
      <c r="AK102" s="86"/>
      <c r="AL102" s="88"/>
      <c r="AM102" s="89"/>
      <c r="AN102" s="86"/>
      <c r="AO102" s="87"/>
      <c r="AP102" s="86"/>
      <c r="AQ102" s="88"/>
      <c r="AR102" s="89"/>
      <c r="AS102" s="86"/>
      <c r="AT102" s="87"/>
      <c r="AU102" s="86"/>
      <c r="AV102" s="88"/>
      <c r="AW102" s="89"/>
      <c r="AX102" s="86"/>
      <c r="AY102" s="87"/>
      <c r="AZ102" s="86"/>
      <c r="BA102" s="88"/>
      <c r="BB102" s="89"/>
      <c r="BC102" s="86"/>
      <c r="BD102" s="86"/>
      <c r="BE102" s="86"/>
      <c r="BF102" s="89"/>
      <c r="BG102" s="91" t="str">
        <f t="shared" si="26"/>
        <v/>
      </c>
      <c r="BI102" s="92" t="str">
        <f t="shared" si="27"/>
        <v/>
      </c>
      <c r="BJ102" s="112"/>
      <c r="BK102" s="117"/>
      <c r="BL102" s="113"/>
      <c r="BM102" s="113"/>
      <c r="BN102" s="113"/>
      <c r="BO102" s="113"/>
      <c r="BP102" s="113"/>
      <c r="BQ102" s="113"/>
      <c r="BR102" s="113"/>
      <c r="BS102" s="114"/>
      <c r="BU102" s="171" t="str">
        <f t="shared" si="28"/>
        <v/>
      </c>
      <c r="BV102" s="161"/>
      <c r="BW102" s="162"/>
      <c r="BX102" s="250"/>
      <c r="BY102" s="256"/>
      <c r="BZ102" s="163"/>
      <c r="CA102" s="250"/>
      <c r="CB102" s="256"/>
      <c r="CC102" s="163"/>
      <c r="CD102" s="250"/>
      <c r="CE102" s="256"/>
      <c r="CF102" s="163"/>
      <c r="CG102" s="250"/>
      <c r="CH102" s="256"/>
      <c r="CI102" s="163"/>
      <c r="CJ102" s="250"/>
      <c r="CK102" s="256"/>
      <c r="CL102" s="163"/>
      <c r="CM102" s="250"/>
      <c r="CN102" s="256"/>
      <c r="CO102" s="163"/>
      <c r="CP102" s="250"/>
      <c r="CQ102" s="256"/>
      <c r="CR102" s="163"/>
      <c r="CS102" s="250"/>
      <c r="CT102" s="256"/>
      <c r="CU102" s="163"/>
      <c r="CV102" s="250"/>
      <c r="CW102" s="162"/>
      <c r="CX102" s="163"/>
      <c r="CY102" s="164"/>
    </row>
    <row r="103" spans="1:103" ht="13.5" customHeight="1">
      <c r="A103" s="83" t="str">
        <f t="shared" si="21"/>
        <v/>
      </c>
      <c r="B103" s="168" t="str">
        <f t="shared" si="22"/>
        <v/>
      </c>
      <c r="C103" s="151" t="str">
        <f t="shared" si="23"/>
        <v/>
      </c>
      <c r="D103" s="82" t="str">
        <f t="shared" si="24"/>
        <v/>
      </c>
      <c r="E103" s="188" t="str">
        <f>IF(ISERROR(SUM((B103/2),(C103/2),(D103/2))),IF(ISERROR(SUM((B103/2),(C103/2))),IF(ISERROR(SUM((B103/2),(D103/2))),IF(ISERROR(SUM((C103/2),(D103/2))),IF(ISERROR(B103/2),IF(ISERROR(C103/2),A102,C103),B103),SUM((C103*'Student List'!$D$34),(D103*'Student List'!$E$34))/'Student List'!$D$40),SUM((B103*'Student List'!$C$34),(D103*'Student List'!$E$34))/'Student List'!$E$40),SUM((B103*'Student List'!$C$34),(C103*'Student List'!$D$34))/'Student List'!$C$40),SUM((B103*'Student List'!$C$34),(C103*'Student List'!$D$34),(D103*'Student List'!$E$34))/'Student List'!$C$35)</f>
        <v/>
      </c>
      <c r="F103" s="84" t="str">
        <f t="shared" si="25"/>
        <v/>
      </c>
      <c r="G103" s="208" t="str">
        <f>IF(ISTEXT('Student List'!$C$26),('Student List'!$C$26),"")</f>
        <v/>
      </c>
      <c r="H103" s="209"/>
      <c r="I103" s="210"/>
      <c r="J103" s="211"/>
      <c r="K103" s="210"/>
      <c r="L103" s="212"/>
      <c r="M103" s="213"/>
      <c r="N103" s="210"/>
      <c r="O103" s="211"/>
      <c r="P103" s="210"/>
      <c r="Q103" s="212"/>
      <c r="R103" s="213"/>
      <c r="S103" s="210"/>
      <c r="T103" s="211"/>
      <c r="U103" s="210"/>
      <c r="V103" s="212"/>
      <c r="W103" s="213"/>
      <c r="X103" s="210"/>
      <c r="Y103" s="211"/>
      <c r="Z103" s="210"/>
      <c r="AA103" s="214"/>
      <c r="AB103" s="319"/>
      <c r="AC103" s="209"/>
      <c r="AD103" s="210"/>
      <c r="AE103" s="213"/>
      <c r="AF103" s="210"/>
      <c r="AG103" s="212"/>
      <c r="AH103" s="213"/>
      <c r="AI103" s="210"/>
      <c r="AJ103" s="211"/>
      <c r="AK103" s="210"/>
      <c r="AL103" s="212"/>
      <c r="AM103" s="213"/>
      <c r="AN103" s="210"/>
      <c r="AO103" s="211"/>
      <c r="AP103" s="210"/>
      <c r="AQ103" s="212"/>
      <c r="AR103" s="213"/>
      <c r="AS103" s="210"/>
      <c r="AT103" s="211"/>
      <c r="AU103" s="210"/>
      <c r="AV103" s="212"/>
      <c r="AW103" s="213"/>
      <c r="AX103" s="210"/>
      <c r="AY103" s="211"/>
      <c r="AZ103" s="210"/>
      <c r="BA103" s="212"/>
      <c r="BB103" s="213"/>
      <c r="BC103" s="210"/>
      <c r="BD103" s="210"/>
      <c r="BE103" s="210"/>
      <c r="BF103" s="213"/>
      <c r="BG103" s="216" t="str">
        <f t="shared" si="26"/>
        <v/>
      </c>
      <c r="BH103" s="217"/>
      <c r="BI103" s="218" t="str">
        <f t="shared" si="27"/>
        <v/>
      </c>
      <c r="BJ103" s="219"/>
      <c r="BK103" s="220"/>
      <c r="BL103" s="221"/>
      <c r="BM103" s="221"/>
      <c r="BN103" s="221"/>
      <c r="BO103" s="221"/>
      <c r="BP103" s="221"/>
      <c r="BQ103" s="221"/>
      <c r="BR103" s="221"/>
      <c r="BS103" s="222"/>
      <c r="BT103" s="217"/>
      <c r="BU103" s="223" t="str">
        <f t="shared" si="28"/>
        <v/>
      </c>
      <c r="BV103" s="224"/>
      <c r="BW103" s="225"/>
      <c r="BX103" s="249"/>
      <c r="BY103" s="255"/>
      <c r="BZ103" s="226"/>
      <c r="CA103" s="249"/>
      <c r="CB103" s="255"/>
      <c r="CC103" s="226"/>
      <c r="CD103" s="249"/>
      <c r="CE103" s="255"/>
      <c r="CF103" s="226"/>
      <c r="CG103" s="249"/>
      <c r="CH103" s="255"/>
      <c r="CI103" s="226"/>
      <c r="CJ103" s="249"/>
      <c r="CK103" s="255"/>
      <c r="CL103" s="226"/>
      <c r="CM103" s="249"/>
      <c r="CN103" s="255"/>
      <c r="CO103" s="226"/>
      <c r="CP103" s="249"/>
      <c r="CQ103" s="255"/>
      <c r="CR103" s="226"/>
      <c r="CS103" s="249"/>
      <c r="CT103" s="255"/>
      <c r="CU103" s="226"/>
      <c r="CV103" s="249"/>
      <c r="CW103" s="225"/>
      <c r="CX103" s="226"/>
      <c r="CY103" s="227"/>
    </row>
    <row r="104" spans="1:103" ht="13.5" customHeight="1">
      <c r="A104" s="83" t="str">
        <f t="shared" si="21"/>
        <v/>
      </c>
      <c r="B104" s="168" t="str">
        <f t="shared" si="22"/>
        <v/>
      </c>
      <c r="C104" s="151" t="str">
        <f t="shared" si="23"/>
        <v/>
      </c>
      <c r="D104" s="82" t="str">
        <f t="shared" si="24"/>
        <v/>
      </c>
      <c r="E104" s="188" t="str">
        <f>IF(ISERROR(SUM((B104/2),(C104/2),(D104/2))),IF(ISERROR(SUM((B104/2),(C104/2))),IF(ISERROR(SUM((B104/2),(D104/2))),IF(ISERROR(SUM((C104/2),(D104/2))),IF(ISERROR(B104/2),IF(ISERROR(C104/2),A103,C104),B104),SUM((C104*'Student List'!$D$34),(D104*'Student List'!$E$34))/'Student List'!$D$40),SUM((B104*'Student List'!$C$34),(D104*'Student List'!$E$34))/'Student List'!$E$40),SUM((B104*'Student List'!$C$34),(C104*'Student List'!$D$34))/'Student List'!$C$40),SUM((B104*'Student List'!$C$34),(C104*'Student List'!$D$34),(D104*'Student List'!$E$34))/'Student List'!$C$35)</f>
        <v/>
      </c>
      <c r="F104" s="84" t="str">
        <f t="shared" si="25"/>
        <v/>
      </c>
      <c r="G104" s="173" t="str">
        <f>IF(ISTEXT('Student List'!$C$27),('Student List'!$C$27),"")</f>
        <v/>
      </c>
      <c r="H104" s="85"/>
      <c r="I104" s="86"/>
      <c r="J104" s="87"/>
      <c r="K104" s="86"/>
      <c r="L104" s="88"/>
      <c r="M104" s="89"/>
      <c r="N104" s="86"/>
      <c r="O104" s="87"/>
      <c r="P104" s="86"/>
      <c r="Q104" s="88"/>
      <c r="R104" s="89"/>
      <c r="S104" s="86"/>
      <c r="T104" s="87"/>
      <c r="U104" s="86"/>
      <c r="V104" s="88"/>
      <c r="W104" s="89"/>
      <c r="X104" s="86"/>
      <c r="Y104" s="87"/>
      <c r="Z104" s="86"/>
      <c r="AA104" s="90"/>
      <c r="AB104" s="99"/>
      <c r="AC104" s="85"/>
      <c r="AD104" s="86"/>
      <c r="AE104" s="89"/>
      <c r="AF104" s="86"/>
      <c r="AG104" s="88"/>
      <c r="AH104" s="89"/>
      <c r="AI104" s="86"/>
      <c r="AJ104" s="87"/>
      <c r="AK104" s="86"/>
      <c r="AL104" s="88"/>
      <c r="AM104" s="89"/>
      <c r="AN104" s="86"/>
      <c r="AO104" s="87"/>
      <c r="AP104" s="86"/>
      <c r="AQ104" s="88"/>
      <c r="AR104" s="89"/>
      <c r="AS104" s="86"/>
      <c r="AT104" s="87"/>
      <c r="AU104" s="86"/>
      <c r="AV104" s="88"/>
      <c r="AW104" s="89"/>
      <c r="AX104" s="86"/>
      <c r="AY104" s="87"/>
      <c r="AZ104" s="86"/>
      <c r="BA104" s="88"/>
      <c r="BB104" s="89"/>
      <c r="BC104" s="86"/>
      <c r="BD104" s="86"/>
      <c r="BE104" s="86"/>
      <c r="BF104" s="89"/>
      <c r="BG104" s="91" t="str">
        <f t="shared" si="26"/>
        <v/>
      </c>
      <c r="BI104" s="95" t="str">
        <f t="shared" si="27"/>
        <v/>
      </c>
      <c r="BJ104" s="117"/>
      <c r="BK104" s="117"/>
      <c r="BL104" s="113"/>
      <c r="BM104" s="113"/>
      <c r="BN104" s="113"/>
      <c r="BO104" s="113"/>
      <c r="BP104" s="113"/>
      <c r="BQ104" s="113"/>
      <c r="BR104" s="113"/>
      <c r="BS104" s="114"/>
      <c r="BU104" s="171" t="str">
        <f t="shared" si="28"/>
        <v/>
      </c>
      <c r="BV104" s="161"/>
      <c r="BW104" s="162"/>
      <c r="BX104" s="250"/>
      <c r="BY104" s="256"/>
      <c r="BZ104" s="163"/>
      <c r="CA104" s="250"/>
      <c r="CB104" s="256"/>
      <c r="CC104" s="163"/>
      <c r="CD104" s="250"/>
      <c r="CE104" s="256"/>
      <c r="CF104" s="163"/>
      <c r="CG104" s="250"/>
      <c r="CH104" s="256"/>
      <c r="CI104" s="163"/>
      <c r="CJ104" s="250"/>
      <c r="CK104" s="256"/>
      <c r="CL104" s="163"/>
      <c r="CM104" s="250"/>
      <c r="CN104" s="256"/>
      <c r="CO104" s="163"/>
      <c r="CP104" s="250"/>
      <c r="CQ104" s="256"/>
      <c r="CR104" s="163"/>
      <c r="CS104" s="250"/>
      <c r="CT104" s="256"/>
      <c r="CU104" s="163"/>
      <c r="CV104" s="250"/>
      <c r="CW104" s="162"/>
      <c r="CX104" s="163"/>
      <c r="CY104" s="164"/>
    </row>
    <row r="105" spans="1:103" ht="13.5" customHeight="1">
      <c r="A105" s="83" t="str">
        <f t="shared" si="21"/>
        <v/>
      </c>
      <c r="B105" s="168" t="str">
        <f t="shared" si="22"/>
        <v/>
      </c>
      <c r="C105" s="151" t="str">
        <f t="shared" si="23"/>
        <v/>
      </c>
      <c r="D105" s="82" t="str">
        <f t="shared" si="24"/>
        <v/>
      </c>
      <c r="E105" s="188" t="str">
        <f>IF(ISERROR(SUM((B105/2),(C105/2),(D105/2))),IF(ISERROR(SUM((B105/2),(C105/2))),IF(ISERROR(SUM((B105/2),(D105/2))),IF(ISERROR(SUM((C105/2),(D105/2))),IF(ISERROR(B105/2),IF(ISERROR(C105/2),A104,C105),B105),SUM((C105*'Student List'!$D$34),(D105*'Student List'!$E$34))/'Student List'!$D$40),SUM((B105*'Student List'!$C$34),(D105*'Student List'!$E$34))/'Student List'!$E$40),SUM((B105*'Student List'!$C$34),(C105*'Student List'!$D$34))/'Student List'!$C$40),SUM((B105*'Student List'!$C$34),(C105*'Student List'!$D$34),(D105*'Student List'!$E$34))/'Student List'!$C$35)</f>
        <v/>
      </c>
      <c r="F105" s="84" t="str">
        <f t="shared" si="25"/>
        <v/>
      </c>
      <c r="G105" s="208" t="str">
        <f>IF(ISTEXT('Student List'!$C$28),('Student List'!$C$28),"")</f>
        <v/>
      </c>
      <c r="H105" s="209"/>
      <c r="I105" s="210"/>
      <c r="J105" s="211"/>
      <c r="K105" s="210"/>
      <c r="L105" s="212"/>
      <c r="M105" s="213"/>
      <c r="N105" s="210"/>
      <c r="O105" s="211"/>
      <c r="P105" s="210"/>
      <c r="Q105" s="212"/>
      <c r="R105" s="213"/>
      <c r="S105" s="210"/>
      <c r="T105" s="211"/>
      <c r="U105" s="210"/>
      <c r="V105" s="212"/>
      <c r="W105" s="213"/>
      <c r="X105" s="210"/>
      <c r="Y105" s="211"/>
      <c r="Z105" s="210"/>
      <c r="AA105" s="214"/>
      <c r="AB105" s="319"/>
      <c r="AC105" s="209"/>
      <c r="AD105" s="210"/>
      <c r="AE105" s="213"/>
      <c r="AF105" s="210"/>
      <c r="AG105" s="212"/>
      <c r="AH105" s="213"/>
      <c r="AI105" s="210"/>
      <c r="AJ105" s="211"/>
      <c r="AK105" s="210"/>
      <c r="AL105" s="212"/>
      <c r="AM105" s="213"/>
      <c r="AN105" s="210"/>
      <c r="AO105" s="211"/>
      <c r="AP105" s="210"/>
      <c r="AQ105" s="212"/>
      <c r="AR105" s="213"/>
      <c r="AS105" s="210"/>
      <c r="AT105" s="211"/>
      <c r="AU105" s="210"/>
      <c r="AV105" s="212"/>
      <c r="AW105" s="213"/>
      <c r="AX105" s="210"/>
      <c r="AY105" s="211"/>
      <c r="AZ105" s="210"/>
      <c r="BA105" s="212"/>
      <c r="BB105" s="213"/>
      <c r="BC105" s="210"/>
      <c r="BD105" s="210"/>
      <c r="BE105" s="210"/>
      <c r="BF105" s="213"/>
      <c r="BG105" s="216" t="str">
        <f t="shared" si="26"/>
        <v/>
      </c>
      <c r="BH105" s="217"/>
      <c r="BI105" s="218" t="str">
        <f t="shared" si="27"/>
        <v/>
      </c>
      <c r="BJ105" s="219"/>
      <c r="BK105" s="220"/>
      <c r="BL105" s="221"/>
      <c r="BM105" s="221"/>
      <c r="BN105" s="221"/>
      <c r="BO105" s="221"/>
      <c r="BP105" s="221"/>
      <c r="BQ105" s="221"/>
      <c r="BR105" s="221"/>
      <c r="BS105" s="222"/>
      <c r="BT105" s="217"/>
      <c r="BU105" s="223" t="str">
        <f t="shared" si="28"/>
        <v/>
      </c>
      <c r="BV105" s="224"/>
      <c r="BW105" s="225"/>
      <c r="BX105" s="249"/>
      <c r="BY105" s="255"/>
      <c r="BZ105" s="226"/>
      <c r="CA105" s="249"/>
      <c r="CB105" s="255"/>
      <c r="CC105" s="226"/>
      <c r="CD105" s="249"/>
      <c r="CE105" s="255"/>
      <c r="CF105" s="226"/>
      <c r="CG105" s="249"/>
      <c r="CH105" s="255"/>
      <c r="CI105" s="226"/>
      <c r="CJ105" s="249"/>
      <c r="CK105" s="255"/>
      <c r="CL105" s="226"/>
      <c r="CM105" s="249"/>
      <c r="CN105" s="255"/>
      <c r="CO105" s="226"/>
      <c r="CP105" s="249"/>
      <c r="CQ105" s="255"/>
      <c r="CR105" s="226"/>
      <c r="CS105" s="249"/>
      <c r="CT105" s="255"/>
      <c r="CU105" s="226"/>
      <c r="CV105" s="249"/>
      <c r="CW105" s="225"/>
      <c r="CX105" s="226"/>
      <c r="CY105" s="227"/>
    </row>
    <row r="106" spans="1:103" ht="13.5" customHeight="1">
      <c r="A106" s="83" t="str">
        <f t="shared" si="21"/>
        <v/>
      </c>
      <c r="B106" s="168" t="str">
        <f t="shared" si="22"/>
        <v/>
      </c>
      <c r="C106" s="151" t="str">
        <f t="shared" si="23"/>
        <v/>
      </c>
      <c r="D106" s="82" t="str">
        <f t="shared" si="24"/>
        <v/>
      </c>
      <c r="E106" s="188" t="str">
        <f>IF(ISERROR(SUM((B106/2),(C106/2),(D106/2))),IF(ISERROR(SUM((B106/2),(C106/2))),IF(ISERROR(SUM((B106/2),(D106/2))),IF(ISERROR(SUM((C106/2),(D106/2))),IF(ISERROR(B106/2),IF(ISERROR(C106/2),A105,C106),B106),SUM((C106*'Student List'!$D$34),(D106*'Student List'!$E$34))/'Student List'!$D$40),SUM((B106*'Student List'!$C$34),(D106*'Student List'!$E$34))/'Student List'!$E$40),SUM((B106*'Student List'!$C$34),(C106*'Student List'!$D$34))/'Student List'!$C$40),SUM((B106*'Student List'!$C$34),(C106*'Student List'!$D$34),(D106*'Student List'!$E$34))/'Student List'!$C$35)</f>
        <v/>
      </c>
      <c r="F106" s="84" t="str">
        <f t="shared" si="25"/>
        <v/>
      </c>
      <c r="G106" s="173" t="str">
        <f>IF(ISTEXT('Student List'!$C$29),('Student List'!$C$29),"")</f>
        <v/>
      </c>
      <c r="H106" s="85"/>
      <c r="I106" s="86"/>
      <c r="J106" s="87"/>
      <c r="K106" s="86"/>
      <c r="L106" s="88"/>
      <c r="M106" s="89"/>
      <c r="N106" s="86"/>
      <c r="O106" s="87"/>
      <c r="P106" s="86"/>
      <c r="Q106" s="88"/>
      <c r="R106" s="89"/>
      <c r="S106" s="86"/>
      <c r="T106" s="87"/>
      <c r="U106" s="86"/>
      <c r="V106" s="88"/>
      <c r="W106" s="89"/>
      <c r="X106" s="86"/>
      <c r="Y106" s="87"/>
      <c r="Z106" s="86"/>
      <c r="AA106" s="90"/>
      <c r="AB106" s="99"/>
      <c r="AC106" s="85"/>
      <c r="AD106" s="86"/>
      <c r="AE106" s="89"/>
      <c r="AF106" s="86"/>
      <c r="AG106" s="88"/>
      <c r="AH106" s="89"/>
      <c r="AI106" s="86"/>
      <c r="AJ106" s="87"/>
      <c r="AK106" s="86"/>
      <c r="AL106" s="88"/>
      <c r="AM106" s="89"/>
      <c r="AN106" s="86"/>
      <c r="AO106" s="87"/>
      <c r="AP106" s="86"/>
      <c r="AQ106" s="88"/>
      <c r="AR106" s="89"/>
      <c r="AS106" s="86"/>
      <c r="AT106" s="87"/>
      <c r="AU106" s="86"/>
      <c r="AV106" s="88"/>
      <c r="AW106" s="89"/>
      <c r="AX106" s="86"/>
      <c r="AY106" s="87"/>
      <c r="AZ106" s="86"/>
      <c r="BA106" s="88"/>
      <c r="BB106" s="89"/>
      <c r="BC106" s="86"/>
      <c r="BD106" s="86"/>
      <c r="BE106" s="86"/>
      <c r="BF106" s="89"/>
      <c r="BG106" s="91" t="str">
        <f t="shared" si="26"/>
        <v/>
      </c>
      <c r="BI106" s="96" t="str">
        <f t="shared" si="27"/>
        <v/>
      </c>
      <c r="BJ106" s="115"/>
      <c r="BK106" s="113"/>
      <c r="BL106" s="113"/>
      <c r="BM106" s="113"/>
      <c r="BN106" s="113"/>
      <c r="BO106" s="113"/>
      <c r="BP106" s="113"/>
      <c r="BQ106" s="113"/>
      <c r="BR106" s="113"/>
      <c r="BS106" s="116"/>
      <c r="BU106" s="171" t="str">
        <f t="shared" si="28"/>
        <v/>
      </c>
      <c r="BV106" s="165"/>
      <c r="BW106" s="163"/>
      <c r="BX106" s="250"/>
      <c r="BY106" s="256"/>
      <c r="BZ106" s="163"/>
      <c r="CA106" s="250"/>
      <c r="CB106" s="256"/>
      <c r="CC106" s="163"/>
      <c r="CD106" s="250"/>
      <c r="CE106" s="256"/>
      <c r="CF106" s="163"/>
      <c r="CG106" s="250"/>
      <c r="CH106" s="256"/>
      <c r="CI106" s="163"/>
      <c r="CJ106" s="250"/>
      <c r="CK106" s="256"/>
      <c r="CL106" s="163"/>
      <c r="CM106" s="250"/>
      <c r="CN106" s="256"/>
      <c r="CO106" s="163"/>
      <c r="CP106" s="250"/>
      <c r="CQ106" s="256"/>
      <c r="CR106" s="163"/>
      <c r="CS106" s="250"/>
      <c r="CT106" s="256"/>
      <c r="CU106" s="163"/>
      <c r="CV106" s="250"/>
      <c r="CW106" s="162"/>
      <c r="CX106" s="163"/>
      <c r="CY106" s="166"/>
    </row>
    <row r="107" spans="1:103" ht="13.5" customHeight="1" thickBot="1">
      <c r="B107" s="169" t="str">
        <f t="shared" si="22"/>
        <v/>
      </c>
      <c r="C107" s="152" t="str">
        <f t="shared" si="23"/>
        <v/>
      </c>
      <c r="D107" s="97" t="str">
        <f t="shared" si="24"/>
        <v/>
      </c>
      <c r="E107" s="274" t="str">
        <f>IF(ISERROR(SUM((B107/2),(C107/2),(D107/2))),IF(ISERROR(SUM((B107/2),(C107/2))),IF(ISERROR(SUM((B107/2),(D107/2))),IF(ISERROR(SUM((C107/2),(D107/2))),IF(ISERROR(B107/2),IF(ISERROR(C107/2),A106,C107),B107),SUM((C107*'Student List'!$D$34),(D107*'Student List'!$E$34))/'Student List'!$D$40),SUM((B107*'Student List'!$C$34),(D107*'Student List'!$E$34))/'Student List'!$E$40),SUM((B107*'Student List'!$C$34),(C107*'Student List'!$D$34))/'Student List'!$C$40),SUM((B107*'Student List'!$C$34),(C107*'Student List'!$D$34),(D107*'Student List'!$E$34))/'Student List'!$C$35)</f>
        <v/>
      </c>
      <c r="F107" s="98" t="str">
        <f t="shared" si="25"/>
        <v/>
      </c>
      <c r="G107" s="229" t="str">
        <f>IF(ISTEXT('Student List'!$C$30),('Student List'!$C$30),"")</f>
        <v/>
      </c>
      <c r="H107" s="230"/>
      <c r="I107" s="231"/>
      <c r="J107" s="232"/>
      <c r="K107" s="231"/>
      <c r="L107" s="233"/>
      <c r="M107" s="234"/>
      <c r="N107" s="231"/>
      <c r="O107" s="232"/>
      <c r="P107" s="231"/>
      <c r="Q107" s="233"/>
      <c r="R107" s="234"/>
      <c r="S107" s="231"/>
      <c r="T107" s="232"/>
      <c r="U107" s="231"/>
      <c r="V107" s="233"/>
      <c r="W107" s="234"/>
      <c r="X107" s="231"/>
      <c r="Y107" s="232"/>
      <c r="Z107" s="231"/>
      <c r="AA107" s="235"/>
      <c r="AB107" s="319"/>
      <c r="AC107" s="230"/>
      <c r="AD107" s="231"/>
      <c r="AE107" s="234"/>
      <c r="AF107" s="231"/>
      <c r="AG107" s="233"/>
      <c r="AH107" s="234"/>
      <c r="AI107" s="231"/>
      <c r="AJ107" s="232"/>
      <c r="AK107" s="231"/>
      <c r="AL107" s="233"/>
      <c r="AM107" s="234"/>
      <c r="AN107" s="231"/>
      <c r="AO107" s="232"/>
      <c r="AP107" s="231"/>
      <c r="AQ107" s="233"/>
      <c r="AR107" s="234"/>
      <c r="AS107" s="231"/>
      <c r="AT107" s="232"/>
      <c r="AU107" s="231"/>
      <c r="AV107" s="233"/>
      <c r="AW107" s="234"/>
      <c r="AX107" s="231"/>
      <c r="AY107" s="232"/>
      <c r="AZ107" s="231"/>
      <c r="BA107" s="233"/>
      <c r="BB107" s="234"/>
      <c r="BC107" s="231"/>
      <c r="BD107" s="231"/>
      <c r="BE107" s="231"/>
      <c r="BF107" s="234"/>
      <c r="BG107" s="236" t="str">
        <f t="shared" si="26"/>
        <v/>
      </c>
      <c r="BH107" s="217"/>
      <c r="BI107" s="237" t="str">
        <f t="shared" si="27"/>
        <v/>
      </c>
      <c r="BJ107" s="238"/>
      <c r="BK107" s="239"/>
      <c r="BL107" s="240"/>
      <c r="BM107" s="240"/>
      <c r="BN107" s="240"/>
      <c r="BO107" s="240"/>
      <c r="BP107" s="240"/>
      <c r="BQ107" s="240"/>
      <c r="BR107" s="240"/>
      <c r="BS107" s="241"/>
      <c r="BT107" s="217"/>
      <c r="BU107" s="242" t="str">
        <f t="shared" si="28"/>
        <v/>
      </c>
      <c r="BV107" s="243"/>
      <c r="BW107" s="244"/>
      <c r="BX107" s="251"/>
      <c r="BY107" s="257"/>
      <c r="BZ107" s="245"/>
      <c r="CA107" s="251"/>
      <c r="CB107" s="257"/>
      <c r="CC107" s="245"/>
      <c r="CD107" s="251"/>
      <c r="CE107" s="257"/>
      <c r="CF107" s="245"/>
      <c r="CG107" s="251"/>
      <c r="CH107" s="257"/>
      <c r="CI107" s="245"/>
      <c r="CJ107" s="251"/>
      <c r="CK107" s="257"/>
      <c r="CL107" s="245"/>
      <c r="CM107" s="251"/>
      <c r="CN107" s="257"/>
      <c r="CO107" s="245"/>
      <c r="CP107" s="251"/>
      <c r="CQ107" s="257"/>
      <c r="CR107" s="245"/>
      <c r="CS107" s="251"/>
      <c r="CT107" s="257"/>
      <c r="CU107" s="245"/>
      <c r="CV107" s="251"/>
      <c r="CW107" s="244"/>
      <c r="CX107" s="245"/>
      <c r="CY107" s="246"/>
    </row>
    <row r="108" spans="1:103" ht="13.5" customHeight="1" thickBot="1">
      <c r="BS108" s="100"/>
      <c r="CY108" s="100"/>
    </row>
    <row r="109" spans="1:103" ht="28.5" customHeight="1" thickTop="1" thickBot="1">
      <c r="B109" s="364" t="str">
        <f>IF(ISTEXT('Student List'!I12),'Student List'!I12,"")</f>
        <v>Math</v>
      </c>
      <c r="C109" s="365"/>
      <c r="D109" s="365"/>
      <c r="E109" s="366"/>
      <c r="F109" s="367" t="str">
        <f>$F$28</f>
        <v>School Name Here</v>
      </c>
      <c r="G109" s="368"/>
      <c r="H109" s="368"/>
      <c r="I109" s="368"/>
      <c r="J109" s="369"/>
      <c r="K109" s="17" t="s">
        <v>5</v>
      </c>
      <c r="L109" s="18"/>
      <c r="M109" s="19"/>
      <c r="N109" s="19"/>
      <c r="O109" s="19"/>
      <c r="P109" s="20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2"/>
      <c r="AC109" s="24" t="str">
        <f>B109</f>
        <v>Math</v>
      </c>
      <c r="AD109" s="25"/>
      <c r="AE109" s="25"/>
      <c r="AF109" s="26"/>
      <c r="AG109" s="25"/>
      <c r="AH109" s="27"/>
      <c r="AI109" s="27"/>
      <c r="AJ109" s="27"/>
      <c r="AK109" s="27"/>
      <c r="AL109" s="28"/>
      <c r="AM109" s="17" t="str">
        <f>K109</f>
        <v>1ST NINE WEEKS</v>
      </c>
      <c r="AN109" s="19"/>
      <c r="AO109" s="19"/>
      <c r="AP109" s="19"/>
      <c r="AQ109" s="19"/>
      <c r="AR109" s="20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9"/>
      <c r="BI109" s="30" t="str">
        <f>B109</f>
        <v>Math</v>
      </c>
      <c r="BJ109" s="31"/>
      <c r="BK109" s="32"/>
      <c r="BL109" s="33" t="str">
        <f>K109</f>
        <v>1ST NINE WEEKS</v>
      </c>
      <c r="BM109" s="34"/>
      <c r="BN109" s="34"/>
      <c r="BO109" s="34"/>
      <c r="BP109" s="34"/>
      <c r="BQ109" s="35"/>
      <c r="BR109" s="35"/>
      <c r="BS109" s="36"/>
      <c r="BU109" s="30" t="str">
        <f>B109</f>
        <v>Math</v>
      </c>
      <c r="BV109" s="31"/>
      <c r="BW109" s="32"/>
      <c r="BX109" s="33" t="str">
        <f>K109</f>
        <v>1ST NINE WEEKS</v>
      </c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5"/>
      <c r="CY109" s="36"/>
    </row>
    <row r="110" spans="1:103" ht="13.5" customHeight="1" thickTop="1" thickBot="1">
      <c r="B110" s="37"/>
      <c r="C110" s="37"/>
      <c r="D110" s="38"/>
      <c r="E110" s="38"/>
      <c r="F110" s="38"/>
      <c r="G110" s="38"/>
      <c r="H110" s="39" t="s">
        <v>7</v>
      </c>
      <c r="I110" s="40"/>
      <c r="J110" s="40"/>
      <c r="K110" s="40"/>
      <c r="L110" s="41"/>
      <c r="M110" s="40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3"/>
      <c r="AC110" s="39" t="s">
        <v>7</v>
      </c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4"/>
      <c r="BI110" s="45"/>
      <c r="BJ110" s="46" t="s">
        <v>8</v>
      </c>
      <c r="BK110" s="40"/>
      <c r="BL110" s="40"/>
      <c r="BM110" s="40"/>
      <c r="BN110" s="40"/>
      <c r="BO110" s="40"/>
      <c r="BP110" s="40"/>
      <c r="BQ110" s="40"/>
      <c r="BR110" s="40"/>
      <c r="BS110" s="47"/>
      <c r="BU110" s="45"/>
      <c r="BV110" s="155" t="s">
        <v>59</v>
      </c>
      <c r="BW110" s="156"/>
      <c r="BX110" s="156"/>
      <c r="BY110" s="156"/>
      <c r="BZ110" s="156"/>
      <c r="CA110" s="156"/>
      <c r="CB110" s="156"/>
      <c r="CC110" s="156"/>
      <c r="CD110" s="156"/>
      <c r="CE110" s="156"/>
      <c r="CF110" s="156"/>
      <c r="CG110" s="156"/>
      <c r="CH110" s="156"/>
      <c r="CI110" s="156"/>
      <c r="CJ110" s="156"/>
      <c r="CK110" s="156"/>
      <c r="CL110" s="156"/>
      <c r="CM110" s="156"/>
      <c r="CN110" s="156"/>
      <c r="CO110" s="156"/>
      <c r="CP110" s="156"/>
      <c r="CQ110" s="156"/>
      <c r="CR110" s="156"/>
      <c r="CS110" s="156"/>
      <c r="CT110" s="156"/>
      <c r="CU110" s="156"/>
      <c r="CV110" s="156"/>
      <c r="CW110" s="156"/>
      <c r="CX110" s="156"/>
      <c r="CY110" s="157"/>
    </row>
    <row r="111" spans="1:103" ht="13.5" customHeight="1">
      <c r="A111" s="83" t="str">
        <f t="shared" ref="A111:A132" si="29">IF(ISERROR(D113/2),"",D113)</f>
        <v/>
      </c>
      <c r="B111" s="153" t="s">
        <v>58</v>
      </c>
      <c r="C111" s="149" t="s">
        <v>9</v>
      </c>
      <c r="D111" s="48" t="s">
        <v>10</v>
      </c>
      <c r="E111" s="49" t="s">
        <v>60</v>
      </c>
      <c r="F111" s="50"/>
      <c r="G111" s="51"/>
      <c r="H111" s="362" t="s">
        <v>11</v>
      </c>
      <c r="I111" s="355"/>
      <c r="J111" s="355"/>
      <c r="K111" s="355"/>
      <c r="L111" s="360"/>
      <c r="M111" s="354" t="s">
        <v>12</v>
      </c>
      <c r="N111" s="355"/>
      <c r="O111" s="355"/>
      <c r="P111" s="355"/>
      <c r="Q111" s="360"/>
      <c r="R111" s="354" t="s">
        <v>13</v>
      </c>
      <c r="S111" s="355"/>
      <c r="T111" s="355"/>
      <c r="U111" s="355"/>
      <c r="V111" s="360"/>
      <c r="W111" s="354" t="s">
        <v>14</v>
      </c>
      <c r="X111" s="355"/>
      <c r="Y111" s="355"/>
      <c r="Z111" s="355"/>
      <c r="AA111" s="356"/>
      <c r="AC111" s="362" t="s">
        <v>15</v>
      </c>
      <c r="AD111" s="355"/>
      <c r="AE111" s="355"/>
      <c r="AF111" s="355"/>
      <c r="AG111" s="360"/>
      <c r="AH111" s="354" t="s">
        <v>16</v>
      </c>
      <c r="AI111" s="355"/>
      <c r="AJ111" s="355"/>
      <c r="AK111" s="355"/>
      <c r="AL111" s="360"/>
      <c r="AM111" s="354" t="s">
        <v>17</v>
      </c>
      <c r="AN111" s="355"/>
      <c r="AO111" s="355"/>
      <c r="AP111" s="355"/>
      <c r="AQ111" s="360"/>
      <c r="AR111" s="354" t="s">
        <v>18</v>
      </c>
      <c r="AS111" s="355"/>
      <c r="AT111" s="355"/>
      <c r="AU111" s="355"/>
      <c r="AV111" s="360"/>
      <c r="AW111" s="354" t="s">
        <v>19</v>
      </c>
      <c r="AX111" s="355"/>
      <c r="AY111" s="355"/>
      <c r="AZ111" s="355"/>
      <c r="BA111" s="356"/>
      <c r="BB111" s="354" t="s">
        <v>120</v>
      </c>
      <c r="BC111" s="355"/>
      <c r="BD111" s="355"/>
      <c r="BE111" s="355"/>
      <c r="BF111" s="356"/>
      <c r="BG111" s="52"/>
      <c r="BI111" s="53"/>
      <c r="BJ111" s="54"/>
      <c r="BK111" s="54"/>
      <c r="BL111" s="54"/>
      <c r="BM111" s="54"/>
      <c r="BN111" s="54"/>
      <c r="BO111" s="54"/>
      <c r="BP111" s="54"/>
      <c r="BQ111" s="54"/>
      <c r="BR111" s="54"/>
      <c r="BS111" s="55"/>
      <c r="BU111" s="53"/>
      <c r="BV111" s="344" t="s">
        <v>11</v>
      </c>
      <c r="BW111" s="345"/>
      <c r="BX111" s="346"/>
      <c r="BY111" s="344" t="s">
        <v>12</v>
      </c>
      <c r="BZ111" s="345"/>
      <c r="CA111" s="346"/>
      <c r="CB111" s="344" t="s">
        <v>13</v>
      </c>
      <c r="CC111" s="345"/>
      <c r="CD111" s="346"/>
      <c r="CE111" s="344" t="s">
        <v>14</v>
      </c>
      <c r="CF111" s="345"/>
      <c r="CG111" s="346"/>
      <c r="CH111" s="344" t="s">
        <v>15</v>
      </c>
      <c r="CI111" s="345"/>
      <c r="CJ111" s="346"/>
      <c r="CK111" s="344" t="s">
        <v>16</v>
      </c>
      <c r="CL111" s="345"/>
      <c r="CM111" s="346"/>
      <c r="CN111" s="344" t="s">
        <v>17</v>
      </c>
      <c r="CO111" s="345"/>
      <c r="CP111" s="346"/>
      <c r="CQ111" s="344" t="s">
        <v>18</v>
      </c>
      <c r="CR111" s="345"/>
      <c r="CS111" s="346"/>
      <c r="CT111" s="344" t="s">
        <v>19</v>
      </c>
      <c r="CU111" s="345"/>
      <c r="CV111" s="346"/>
      <c r="CW111" s="350" t="s">
        <v>120</v>
      </c>
      <c r="CX111" s="345"/>
      <c r="CY111" s="351"/>
    </row>
    <row r="112" spans="1:103" ht="13.5" customHeight="1" thickBot="1">
      <c r="A112" s="83" t="str">
        <f t="shared" si="29"/>
        <v/>
      </c>
      <c r="B112" s="154" t="s">
        <v>24</v>
      </c>
      <c r="C112" s="283" t="s">
        <v>24</v>
      </c>
      <c r="D112" s="59" t="s">
        <v>24</v>
      </c>
      <c r="E112" s="60" t="s">
        <v>24</v>
      </c>
      <c r="F112" s="61" t="s">
        <v>25</v>
      </c>
      <c r="G112" s="62" t="s">
        <v>26</v>
      </c>
      <c r="H112" s="363"/>
      <c r="I112" s="358"/>
      <c r="J112" s="358"/>
      <c r="K112" s="358"/>
      <c r="L112" s="361"/>
      <c r="M112" s="357"/>
      <c r="N112" s="358"/>
      <c r="O112" s="358"/>
      <c r="P112" s="358"/>
      <c r="Q112" s="361"/>
      <c r="R112" s="357"/>
      <c r="S112" s="358"/>
      <c r="T112" s="358"/>
      <c r="U112" s="358"/>
      <c r="V112" s="361"/>
      <c r="W112" s="357"/>
      <c r="X112" s="358"/>
      <c r="Y112" s="358"/>
      <c r="Z112" s="358"/>
      <c r="AA112" s="359"/>
      <c r="AC112" s="363"/>
      <c r="AD112" s="358"/>
      <c r="AE112" s="358"/>
      <c r="AF112" s="358"/>
      <c r="AG112" s="361"/>
      <c r="AH112" s="357"/>
      <c r="AI112" s="358"/>
      <c r="AJ112" s="358"/>
      <c r="AK112" s="358"/>
      <c r="AL112" s="361"/>
      <c r="AM112" s="357"/>
      <c r="AN112" s="358"/>
      <c r="AO112" s="358"/>
      <c r="AP112" s="358"/>
      <c r="AQ112" s="361"/>
      <c r="AR112" s="357"/>
      <c r="AS112" s="358"/>
      <c r="AT112" s="358"/>
      <c r="AU112" s="358"/>
      <c r="AV112" s="361"/>
      <c r="AW112" s="357"/>
      <c r="AX112" s="358"/>
      <c r="AY112" s="358"/>
      <c r="AZ112" s="358"/>
      <c r="BA112" s="359"/>
      <c r="BB112" s="357"/>
      <c r="BC112" s="358"/>
      <c r="BD112" s="358"/>
      <c r="BE112" s="358"/>
      <c r="BF112" s="359"/>
      <c r="BG112" s="63" t="s">
        <v>26</v>
      </c>
      <c r="BI112" s="64" t="s">
        <v>26</v>
      </c>
      <c r="BJ112" s="65">
        <v>1</v>
      </c>
      <c r="BK112" s="66">
        <v>2</v>
      </c>
      <c r="BL112" s="65">
        <v>3</v>
      </c>
      <c r="BM112" s="66">
        <v>4</v>
      </c>
      <c r="BN112" s="65">
        <v>5</v>
      </c>
      <c r="BO112" s="66">
        <v>6</v>
      </c>
      <c r="BP112" s="65">
        <v>7</v>
      </c>
      <c r="BQ112" s="66">
        <v>8</v>
      </c>
      <c r="BR112" s="66">
        <v>9</v>
      </c>
      <c r="BS112" s="67">
        <v>10</v>
      </c>
      <c r="BU112" s="64" t="s">
        <v>26</v>
      </c>
      <c r="BV112" s="347"/>
      <c r="BW112" s="348"/>
      <c r="BX112" s="349"/>
      <c r="BY112" s="347"/>
      <c r="BZ112" s="348"/>
      <c r="CA112" s="349"/>
      <c r="CB112" s="347"/>
      <c r="CC112" s="348"/>
      <c r="CD112" s="349"/>
      <c r="CE112" s="347"/>
      <c r="CF112" s="348"/>
      <c r="CG112" s="349"/>
      <c r="CH112" s="347"/>
      <c r="CI112" s="348"/>
      <c r="CJ112" s="349"/>
      <c r="CK112" s="347"/>
      <c r="CL112" s="348"/>
      <c r="CM112" s="349"/>
      <c r="CN112" s="347"/>
      <c r="CO112" s="348"/>
      <c r="CP112" s="349"/>
      <c r="CQ112" s="347"/>
      <c r="CR112" s="348"/>
      <c r="CS112" s="349"/>
      <c r="CT112" s="347"/>
      <c r="CU112" s="348"/>
      <c r="CV112" s="349"/>
      <c r="CW112" s="352"/>
      <c r="CX112" s="348"/>
      <c r="CY112" s="353"/>
    </row>
    <row r="113" spans="1:103" ht="13.5" customHeight="1">
      <c r="A113" s="83" t="str">
        <f t="shared" si="29"/>
        <v/>
      </c>
      <c r="B113" s="167" t="str">
        <f t="shared" ref="B113:B134" si="30">IF(SUM(BV113:CY113),AVERAGE(BV113:CY113),"")</f>
        <v/>
      </c>
      <c r="C113" s="150" t="str">
        <f t="shared" ref="C113:C134" si="31">IF(SUM(H113:BF113),AVERAGE(H113:BF113),"")</f>
        <v/>
      </c>
      <c r="D113" s="70" t="str">
        <f t="shared" ref="D113:D134" si="32">IF(SUM(BJ113:BS113),AVERAGE(BJ113:BS113),"")</f>
        <v/>
      </c>
      <c r="E113" s="187" t="str">
        <f>IF(ISERROR(SUM((B113/2),(C113/2),(D113/2))),IF(ISERROR(SUM((B113/2),(C113/2))),IF(ISERROR(SUM((B113/2),(D113/2))),IF(ISERROR(SUM((C113/2),(D113/2))),IF(ISERROR(B113/2),IF(ISERROR(C113/2),A111,C113),B113),SUM((C113*'Student List'!$D$34),(D113*'Student List'!$E$34))/'Student List'!$D$40),SUM((B113*'Student List'!$C$34),(D113*'Student List'!$E$34))/'Student List'!$E$40),SUM((B113*'Student List'!$C$34),(C113*'Student List'!$D$34))/'Student List'!$C$40),SUM((B113*'Student List'!$C$34),(C113*'Student List'!$D$34),(D113*'Student List'!$E$34))/'Student List'!$C$35)</f>
        <v/>
      </c>
      <c r="F113" s="84" t="str">
        <f t="shared" ref="F113:F134" si="33">IF(ISERROR(IF(E113,HLOOKUP(E113,$B$354:$N$355,2),"")),"",(IF(E113,HLOOKUP(E113,$B$354:$N$355,2),"")))</f>
        <v/>
      </c>
      <c r="G113" s="172" t="str">
        <f>IF(ISTEXT('Student List'!$C$9),('Student List'!$C$9),"")</f>
        <v/>
      </c>
      <c r="H113" s="71"/>
      <c r="I113" s="72"/>
      <c r="J113" s="73"/>
      <c r="K113" s="72"/>
      <c r="L113" s="74"/>
      <c r="M113" s="75"/>
      <c r="N113" s="72"/>
      <c r="O113" s="73"/>
      <c r="P113" s="72"/>
      <c r="Q113" s="74"/>
      <c r="R113" s="75"/>
      <c r="S113" s="72"/>
      <c r="T113" s="73"/>
      <c r="U113" s="72"/>
      <c r="V113" s="74"/>
      <c r="W113" s="75"/>
      <c r="X113" s="72"/>
      <c r="Y113" s="73"/>
      <c r="Z113" s="72"/>
      <c r="AA113" s="76"/>
      <c r="AB113" s="99"/>
      <c r="AC113" s="71"/>
      <c r="AD113" s="72"/>
      <c r="AE113" s="75"/>
      <c r="AF113" s="72"/>
      <c r="AG113" s="74"/>
      <c r="AH113" s="75"/>
      <c r="AI113" s="72"/>
      <c r="AJ113" s="73"/>
      <c r="AK113" s="72"/>
      <c r="AL113" s="74"/>
      <c r="AM113" s="75"/>
      <c r="AN113" s="72"/>
      <c r="AO113" s="73"/>
      <c r="AP113" s="72"/>
      <c r="AQ113" s="77"/>
      <c r="AR113" s="75"/>
      <c r="AS113" s="72"/>
      <c r="AT113" s="73"/>
      <c r="AU113" s="72"/>
      <c r="AV113" s="74"/>
      <c r="AW113" s="75"/>
      <c r="AX113" s="72"/>
      <c r="AY113" s="73"/>
      <c r="AZ113" s="72"/>
      <c r="BA113" s="74"/>
      <c r="BB113" s="75"/>
      <c r="BC113" s="72"/>
      <c r="BD113" s="72"/>
      <c r="BE113" s="72"/>
      <c r="BF113" s="75"/>
      <c r="BG113" s="78" t="str">
        <f t="shared" ref="BG113:BG134" si="34">G113</f>
        <v/>
      </c>
      <c r="BI113" s="79" t="str">
        <f t="shared" ref="BI113:BI134" si="35">G113</f>
        <v/>
      </c>
      <c r="BJ113" s="109"/>
      <c r="BK113" s="110"/>
      <c r="BL113" s="110"/>
      <c r="BM113" s="110"/>
      <c r="BN113" s="110"/>
      <c r="BO113" s="110"/>
      <c r="BP113" s="110"/>
      <c r="BQ113" s="110"/>
      <c r="BR113" s="110"/>
      <c r="BS113" s="111"/>
      <c r="BU113" s="170" t="str">
        <f t="shared" ref="BU113:BU134" si="36">G113</f>
        <v/>
      </c>
      <c r="BV113" s="158"/>
      <c r="BW113" s="159"/>
      <c r="BX113" s="248"/>
      <c r="BY113" s="252"/>
      <c r="BZ113" s="253"/>
      <c r="CA113" s="254"/>
      <c r="CB113" s="252"/>
      <c r="CC113" s="253"/>
      <c r="CD113" s="254"/>
      <c r="CE113" s="252"/>
      <c r="CF113" s="253"/>
      <c r="CG113" s="254"/>
      <c r="CH113" s="252"/>
      <c r="CI113" s="253"/>
      <c r="CJ113" s="254"/>
      <c r="CK113" s="252"/>
      <c r="CL113" s="253"/>
      <c r="CM113" s="254"/>
      <c r="CN113" s="252"/>
      <c r="CO113" s="253"/>
      <c r="CP113" s="254"/>
      <c r="CQ113" s="252"/>
      <c r="CR113" s="253"/>
      <c r="CS113" s="254"/>
      <c r="CT113" s="252"/>
      <c r="CU113" s="253"/>
      <c r="CV113" s="254"/>
      <c r="CW113" s="247"/>
      <c r="CX113" s="159"/>
      <c r="CY113" s="160"/>
    </row>
    <row r="114" spans="1:103" ht="13.5" customHeight="1">
      <c r="A114" s="83" t="str">
        <f t="shared" si="29"/>
        <v/>
      </c>
      <c r="B114" s="168" t="str">
        <f t="shared" si="30"/>
        <v/>
      </c>
      <c r="C114" s="151" t="str">
        <f t="shared" si="31"/>
        <v/>
      </c>
      <c r="D114" s="82" t="str">
        <f t="shared" si="32"/>
        <v/>
      </c>
      <c r="E114" s="188" t="str">
        <f>IF(ISERROR(SUM((B114/2),(C114/2),(D114/2))),IF(ISERROR(SUM((B114/2),(C114/2))),IF(ISERROR(SUM((B114/2),(D114/2))),IF(ISERROR(SUM((C114/2),(D114/2))),IF(ISERROR(B114/2),IF(ISERROR(C114/2),A112,C114),B114),SUM((C114*'Student List'!$D$34),(D114*'Student List'!$E$34))/'Student List'!$D$40),SUM((B114*'Student List'!$C$34),(D114*'Student List'!$E$34))/'Student List'!$E$40),SUM((B114*'Student List'!$C$34),(C114*'Student List'!$D$34))/'Student List'!$C$40),SUM((B114*'Student List'!$C$34),(C114*'Student List'!$D$34),(D114*'Student List'!$E$34))/'Student List'!$C$35)</f>
        <v/>
      </c>
      <c r="F114" s="84" t="str">
        <f t="shared" si="33"/>
        <v/>
      </c>
      <c r="G114" s="208" t="str">
        <f>IF(ISTEXT('Student List'!$C$10),('Student List'!$C$10),"")</f>
        <v/>
      </c>
      <c r="H114" s="209"/>
      <c r="I114" s="210"/>
      <c r="J114" s="211"/>
      <c r="K114" s="210"/>
      <c r="L114" s="212"/>
      <c r="M114" s="213"/>
      <c r="N114" s="210"/>
      <c r="O114" s="211"/>
      <c r="P114" s="210"/>
      <c r="Q114" s="212"/>
      <c r="R114" s="213"/>
      <c r="S114" s="210"/>
      <c r="T114" s="211"/>
      <c r="U114" s="210"/>
      <c r="V114" s="212"/>
      <c r="W114" s="213"/>
      <c r="X114" s="210"/>
      <c r="Y114" s="211"/>
      <c r="Z114" s="210"/>
      <c r="AA114" s="214"/>
      <c r="AB114" s="319"/>
      <c r="AC114" s="209"/>
      <c r="AD114" s="210"/>
      <c r="AE114" s="213"/>
      <c r="AF114" s="210"/>
      <c r="AG114" s="212"/>
      <c r="AH114" s="213"/>
      <c r="AI114" s="210"/>
      <c r="AJ114" s="211"/>
      <c r="AK114" s="210"/>
      <c r="AL114" s="212"/>
      <c r="AM114" s="213"/>
      <c r="AN114" s="210"/>
      <c r="AO114" s="211"/>
      <c r="AP114" s="210"/>
      <c r="AQ114" s="212"/>
      <c r="AR114" s="213"/>
      <c r="AS114" s="210"/>
      <c r="AT114" s="211"/>
      <c r="AU114" s="210"/>
      <c r="AV114" s="212"/>
      <c r="AW114" s="213"/>
      <c r="AX114" s="210"/>
      <c r="AY114" s="211"/>
      <c r="AZ114" s="210"/>
      <c r="BA114" s="212"/>
      <c r="BB114" s="213"/>
      <c r="BC114" s="210"/>
      <c r="BD114" s="210"/>
      <c r="BE114" s="210"/>
      <c r="BF114" s="213"/>
      <c r="BG114" s="216" t="str">
        <f t="shared" si="34"/>
        <v/>
      </c>
      <c r="BH114" s="217"/>
      <c r="BI114" s="218" t="str">
        <f t="shared" si="35"/>
        <v/>
      </c>
      <c r="BJ114" s="219"/>
      <c r="BK114" s="220"/>
      <c r="BL114" s="221"/>
      <c r="BM114" s="221"/>
      <c r="BN114" s="221"/>
      <c r="BO114" s="221"/>
      <c r="BP114" s="221"/>
      <c r="BQ114" s="221"/>
      <c r="BR114" s="221"/>
      <c r="BS114" s="222"/>
      <c r="BT114" s="217"/>
      <c r="BU114" s="223" t="str">
        <f t="shared" si="36"/>
        <v/>
      </c>
      <c r="BV114" s="224"/>
      <c r="BW114" s="225"/>
      <c r="BX114" s="249"/>
      <c r="BY114" s="255"/>
      <c r="BZ114" s="226"/>
      <c r="CA114" s="249"/>
      <c r="CB114" s="255"/>
      <c r="CC114" s="226"/>
      <c r="CD114" s="249"/>
      <c r="CE114" s="255"/>
      <c r="CF114" s="226"/>
      <c r="CG114" s="249"/>
      <c r="CH114" s="255"/>
      <c r="CI114" s="226"/>
      <c r="CJ114" s="249"/>
      <c r="CK114" s="255"/>
      <c r="CL114" s="226"/>
      <c r="CM114" s="249"/>
      <c r="CN114" s="255"/>
      <c r="CO114" s="226"/>
      <c r="CP114" s="249"/>
      <c r="CQ114" s="255"/>
      <c r="CR114" s="226"/>
      <c r="CS114" s="249"/>
      <c r="CT114" s="255"/>
      <c r="CU114" s="226"/>
      <c r="CV114" s="249"/>
      <c r="CW114" s="225"/>
      <c r="CX114" s="226"/>
      <c r="CY114" s="227"/>
    </row>
    <row r="115" spans="1:103" ht="13.5" customHeight="1">
      <c r="A115" s="83" t="str">
        <f t="shared" si="29"/>
        <v/>
      </c>
      <c r="B115" s="168" t="str">
        <f t="shared" si="30"/>
        <v/>
      </c>
      <c r="C115" s="151" t="str">
        <f t="shared" si="31"/>
        <v/>
      </c>
      <c r="D115" s="82" t="str">
        <f t="shared" si="32"/>
        <v/>
      </c>
      <c r="E115" s="188" t="str">
        <f>IF(ISERROR(SUM((B115/2),(C115/2),(D115/2))),IF(ISERROR(SUM((B115/2),(C115/2))),IF(ISERROR(SUM((B115/2),(D115/2))),IF(ISERROR(SUM((C115/2),(D115/2))),IF(ISERROR(B115/2),IF(ISERROR(C115/2),A113,C115),B115),SUM((C115*'Student List'!$D$34),(D115*'Student List'!$E$34))/'Student List'!$D$40),SUM((B115*'Student List'!$C$34),(D115*'Student List'!$E$34))/'Student List'!$E$40),SUM((B115*'Student List'!$C$34),(C115*'Student List'!$D$34))/'Student List'!$C$40),SUM((B115*'Student List'!$C$34),(C115*'Student List'!$D$34),(D115*'Student List'!$E$34))/'Student List'!$C$35)</f>
        <v/>
      </c>
      <c r="F115" s="84" t="str">
        <f t="shared" si="33"/>
        <v/>
      </c>
      <c r="G115" s="173" t="str">
        <f>IF(ISTEXT('Student List'!$C$11),('Student List'!$C$11),"")</f>
        <v/>
      </c>
      <c r="H115" s="85"/>
      <c r="I115" s="86"/>
      <c r="J115" s="87"/>
      <c r="K115" s="86"/>
      <c r="L115" s="88"/>
      <c r="M115" s="89"/>
      <c r="N115" s="86"/>
      <c r="O115" s="87"/>
      <c r="P115" s="86"/>
      <c r="Q115" s="88"/>
      <c r="R115" s="89"/>
      <c r="S115" s="86"/>
      <c r="T115" s="87"/>
      <c r="U115" s="86"/>
      <c r="V115" s="88"/>
      <c r="W115" s="89"/>
      <c r="X115" s="86"/>
      <c r="Y115" s="87"/>
      <c r="Z115" s="86"/>
      <c r="AA115" s="90"/>
      <c r="AB115" s="99"/>
      <c r="AC115" s="85"/>
      <c r="AD115" s="86"/>
      <c r="AE115" s="89"/>
      <c r="AF115" s="86"/>
      <c r="AG115" s="88"/>
      <c r="AH115" s="89"/>
      <c r="AI115" s="86"/>
      <c r="AJ115" s="87"/>
      <c r="AK115" s="86"/>
      <c r="AL115" s="88"/>
      <c r="AM115" s="89"/>
      <c r="AN115" s="86"/>
      <c r="AO115" s="87"/>
      <c r="AP115" s="86"/>
      <c r="AQ115" s="88"/>
      <c r="AR115" s="89"/>
      <c r="AS115" s="86"/>
      <c r="AT115" s="87"/>
      <c r="AU115" s="86"/>
      <c r="AV115" s="88"/>
      <c r="AW115" s="89"/>
      <c r="AX115" s="86"/>
      <c r="AY115" s="87"/>
      <c r="AZ115" s="86"/>
      <c r="BA115" s="88"/>
      <c r="BB115" s="89"/>
      <c r="BC115" s="86"/>
      <c r="BD115" s="86"/>
      <c r="BE115" s="86"/>
      <c r="BF115" s="89"/>
      <c r="BG115" s="91" t="str">
        <f t="shared" si="34"/>
        <v/>
      </c>
      <c r="BI115" s="92" t="str">
        <f t="shared" si="35"/>
        <v/>
      </c>
      <c r="BJ115" s="112"/>
      <c r="BK115" s="117"/>
      <c r="BL115" s="113"/>
      <c r="BM115" s="113"/>
      <c r="BN115" s="113"/>
      <c r="BO115" s="113"/>
      <c r="BP115" s="113"/>
      <c r="BQ115" s="113"/>
      <c r="BR115" s="113"/>
      <c r="BS115" s="114"/>
      <c r="BU115" s="171" t="str">
        <f t="shared" si="36"/>
        <v/>
      </c>
      <c r="BV115" s="161"/>
      <c r="BW115" s="162"/>
      <c r="BX115" s="250"/>
      <c r="BY115" s="256"/>
      <c r="BZ115" s="163"/>
      <c r="CA115" s="250"/>
      <c r="CB115" s="256"/>
      <c r="CC115" s="163"/>
      <c r="CD115" s="250"/>
      <c r="CE115" s="256"/>
      <c r="CF115" s="163"/>
      <c r="CG115" s="250"/>
      <c r="CH115" s="256"/>
      <c r="CI115" s="163"/>
      <c r="CJ115" s="250"/>
      <c r="CK115" s="256"/>
      <c r="CL115" s="163"/>
      <c r="CM115" s="250"/>
      <c r="CN115" s="256"/>
      <c r="CO115" s="163"/>
      <c r="CP115" s="250"/>
      <c r="CQ115" s="256"/>
      <c r="CR115" s="163"/>
      <c r="CS115" s="250"/>
      <c r="CT115" s="256"/>
      <c r="CU115" s="163"/>
      <c r="CV115" s="250"/>
      <c r="CW115" s="162"/>
      <c r="CX115" s="163"/>
      <c r="CY115" s="164"/>
    </row>
    <row r="116" spans="1:103" ht="13.5" customHeight="1">
      <c r="A116" s="83" t="str">
        <f t="shared" si="29"/>
        <v/>
      </c>
      <c r="B116" s="168" t="str">
        <f t="shared" si="30"/>
        <v/>
      </c>
      <c r="C116" s="151" t="str">
        <f t="shared" si="31"/>
        <v/>
      </c>
      <c r="D116" s="82" t="str">
        <f t="shared" si="32"/>
        <v/>
      </c>
      <c r="E116" s="188" t="str">
        <f>IF(ISERROR(SUM((B116/2),(C116/2),(D116/2))),IF(ISERROR(SUM((B116/2),(C116/2))),IF(ISERROR(SUM((B116/2),(D116/2))),IF(ISERROR(SUM((C116/2),(D116/2))),IF(ISERROR(B116/2),IF(ISERROR(C116/2),A114,C116),B116),SUM((C116*'Student List'!$D$34),(D116*'Student List'!$E$34))/'Student List'!$D$40),SUM((B116*'Student List'!$C$34),(D116*'Student List'!$E$34))/'Student List'!$E$40),SUM((B116*'Student List'!$C$34),(C116*'Student List'!$D$34))/'Student List'!$C$40),SUM((B116*'Student List'!$C$34),(C116*'Student List'!$D$34),(D116*'Student List'!$E$34))/'Student List'!$C$35)</f>
        <v/>
      </c>
      <c r="F116" s="84" t="str">
        <f t="shared" si="33"/>
        <v/>
      </c>
      <c r="G116" s="208" t="str">
        <f>IF(ISTEXT('Student List'!$C$12),('Student List'!$C$12),"")</f>
        <v/>
      </c>
      <c r="H116" s="209"/>
      <c r="I116" s="210"/>
      <c r="J116" s="211"/>
      <c r="K116" s="210"/>
      <c r="L116" s="212"/>
      <c r="M116" s="213"/>
      <c r="N116" s="210"/>
      <c r="O116" s="211"/>
      <c r="P116" s="210"/>
      <c r="Q116" s="212"/>
      <c r="R116" s="213"/>
      <c r="S116" s="210"/>
      <c r="T116" s="211"/>
      <c r="U116" s="210"/>
      <c r="V116" s="212"/>
      <c r="W116" s="213"/>
      <c r="X116" s="210"/>
      <c r="Y116" s="211"/>
      <c r="Z116" s="210"/>
      <c r="AA116" s="214"/>
      <c r="AB116" s="319"/>
      <c r="AC116" s="209"/>
      <c r="AD116" s="210"/>
      <c r="AE116" s="213"/>
      <c r="AF116" s="210"/>
      <c r="AG116" s="212"/>
      <c r="AH116" s="213"/>
      <c r="AI116" s="210"/>
      <c r="AJ116" s="211"/>
      <c r="AK116" s="210"/>
      <c r="AL116" s="212"/>
      <c r="AM116" s="213"/>
      <c r="AN116" s="210"/>
      <c r="AO116" s="211"/>
      <c r="AP116" s="210"/>
      <c r="AQ116" s="212"/>
      <c r="AR116" s="213"/>
      <c r="AS116" s="210"/>
      <c r="AT116" s="211"/>
      <c r="AU116" s="210"/>
      <c r="AV116" s="212"/>
      <c r="AW116" s="213"/>
      <c r="AX116" s="210"/>
      <c r="AY116" s="211"/>
      <c r="AZ116" s="210"/>
      <c r="BA116" s="212"/>
      <c r="BB116" s="213"/>
      <c r="BC116" s="210"/>
      <c r="BD116" s="210"/>
      <c r="BE116" s="210"/>
      <c r="BF116" s="213"/>
      <c r="BG116" s="216" t="str">
        <f t="shared" si="34"/>
        <v/>
      </c>
      <c r="BH116" s="217"/>
      <c r="BI116" s="218" t="str">
        <f t="shared" si="35"/>
        <v/>
      </c>
      <c r="BJ116" s="219"/>
      <c r="BK116" s="220"/>
      <c r="BL116" s="221"/>
      <c r="BM116" s="221"/>
      <c r="BN116" s="221"/>
      <c r="BO116" s="221"/>
      <c r="BP116" s="221"/>
      <c r="BQ116" s="221"/>
      <c r="BR116" s="221"/>
      <c r="BS116" s="222"/>
      <c r="BT116" s="217"/>
      <c r="BU116" s="223" t="str">
        <f t="shared" si="36"/>
        <v/>
      </c>
      <c r="BV116" s="224"/>
      <c r="BW116" s="225"/>
      <c r="BX116" s="249"/>
      <c r="BY116" s="255"/>
      <c r="BZ116" s="226"/>
      <c r="CA116" s="249"/>
      <c r="CB116" s="255"/>
      <c r="CC116" s="226"/>
      <c r="CD116" s="249"/>
      <c r="CE116" s="255"/>
      <c r="CF116" s="226"/>
      <c r="CG116" s="249"/>
      <c r="CH116" s="255"/>
      <c r="CI116" s="226"/>
      <c r="CJ116" s="249"/>
      <c r="CK116" s="255"/>
      <c r="CL116" s="226"/>
      <c r="CM116" s="249"/>
      <c r="CN116" s="255"/>
      <c r="CO116" s="226"/>
      <c r="CP116" s="249"/>
      <c r="CQ116" s="255"/>
      <c r="CR116" s="226"/>
      <c r="CS116" s="249"/>
      <c r="CT116" s="255"/>
      <c r="CU116" s="226"/>
      <c r="CV116" s="249"/>
      <c r="CW116" s="225"/>
      <c r="CX116" s="226"/>
      <c r="CY116" s="227"/>
    </row>
    <row r="117" spans="1:103" ht="13.5" customHeight="1">
      <c r="A117" s="83" t="str">
        <f t="shared" si="29"/>
        <v/>
      </c>
      <c r="B117" s="168" t="str">
        <f t="shared" si="30"/>
        <v/>
      </c>
      <c r="C117" s="151" t="str">
        <f t="shared" si="31"/>
        <v/>
      </c>
      <c r="D117" s="82" t="str">
        <f t="shared" si="32"/>
        <v/>
      </c>
      <c r="E117" s="188" t="str">
        <f>IF(ISERROR(SUM((B117/2),(C117/2),(D117/2))),IF(ISERROR(SUM((B117/2),(C117/2))),IF(ISERROR(SUM((B117/2),(D117/2))),IF(ISERROR(SUM((C117/2),(D117/2))),IF(ISERROR(B117/2),IF(ISERROR(C117/2),A115,C117),B117),SUM((C117*'Student List'!$D$34),(D117*'Student List'!$E$34))/'Student List'!$D$40),SUM((B117*'Student List'!$C$34),(D117*'Student List'!$E$34))/'Student List'!$E$40),SUM((B117*'Student List'!$C$34),(C117*'Student List'!$D$34))/'Student List'!$C$40),SUM((B117*'Student List'!$C$34),(C117*'Student List'!$D$34),(D117*'Student List'!$E$34))/'Student List'!$C$35)</f>
        <v/>
      </c>
      <c r="F117" s="84" t="str">
        <f t="shared" si="33"/>
        <v/>
      </c>
      <c r="G117" s="173" t="str">
        <f>IF(ISTEXT('Student List'!$C$13),('Student List'!$C$13),"")</f>
        <v/>
      </c>
      <c r="H117" s="85"/>
      <c r="I117" s="86"/>
      <c r="J117" s="87"/>
      <c r="K117" s="86"/>
      <c r="L117" s="88"/>
      <c r="M117" s="89"/>
      <c r="N117" s="86"/>
      <c r="O117" s="87"/>
      <c r="P117" s="86"/>
      <c r="Q117" s="88"/>
      <c r="R117" s="89"/>
      <c r="S117" s="86"/>
      <c r="T117" s="87"/>
      <c r="U117" s="86"/>
      <c r="V117" s="88"/>
      <c r="W117" s="89"/>
      <c r="X117" s="86"/>
      <c r="Y117" s="87"/>
      <c r="Z117" s="86"/>
      <c r="AA117" s="90"/>
      <c r="AB117" s="99"/>
      <c r="AC117" s="85"/>
      <c r="AD117" s="86"/>
      <c r="AE117" s="89"/>
      <c r="AF117" s="86"/>
      <c r="AG117" s="88"/>
      <c r="AH117" s="89"/>
      <c r="AI117" s="86"/>
      <c r="AJ117" s="87"/>
      <c r="AK117" s="86"/>
      <c r="AL117" s="88"/>
      <c r="AM117" s="89"/>
      <c r="AN117" s="86"/>
      <c r="AO117" s="87"/>
      <c r="AP117" s="86"/>
      <c r="AQ117" s="88"/>
      <c r="AR117" s="89"/>
      <c r="AS117" s="86"/>
      <c r="AT117" s="87"/>
      <c r="AU117" s="86"/>
      <c r="AV117" s="88"/>
      <c r="AW117" s="89"/>
      <c r="AX117" s="86"/>
      <c r="AY117" s="87"/>
      <c r="AZ117" s="86"/>
      <c r="BA117" s="88"/>
      <c r="BB117" s="89"/>
      <c r="BC117" s="86"/>
      <c r="BD117" s="86"/>
      <c r="BE117" s="86"/>
      <c r="BF117" s="89"/>
      <c r="BG117" s="91" t="str">
        <f t="shared" si="34"/>
        <v/>
      </c>
      <c r="BI117" s="92" t="str">
        <f t="shared" si="35"/>
        <v/>
      </c>
      <c r="BJ117" s="112"/>
      <c r="BK117" s="117"/>
      <c r="BL117" s="113"/>
      <c r="BM117" s="113"/>
      <c r="BN117" s="113"/>
      <c r="BO117" s="113"/>
      <c r="BP117" s="113"/>
      <c r="BQ117" s="113"/>
      <c r="BR117" s="113"/>
      <c r="BS117" s="114"/>
      <c r="BU117" s="171" t="str">
        <f t="shared" si="36"/>
        <v/>
      </c>
      <c r="BV117" s="161"/>
      <c r="BW117" s="162"/>
      <c r="BX117" s="250"/>
      <c r="BY117" s="256"/>
      <c r="BZ117" s="163"/>
      <c r="CA117" s="250"/>
      <c r="CB117" s="256"/>
      <c r="CC117" s="163"/>
      <c r="CD117" s="250"/>
      <c r="CE117" s="256"/>
      <c r="CF117" s="163"/>
      <c r="CG117" s="250"/>
      <c r="CH117" s="256"/>
      <c r="CI117" s="163"/>
      <c r="CJ117" s="250"/>
      <c r="CK117" s="256"/>
      <c r="CL117" s="163"/>
      <c r="CM117" s="250"/>
      <c r="CN117" s="256"/>
      <c r="CO117" s="163"/>
      <c r="CP117" s="250"/>
      <c r="CQ117" s="256"/>
      <c r="CR117" s="163"/>
      <c r="CS117" s="250"/>
      <c r="CT117" s="256"/>
      <c r="CU117" s="163"/>
      <c r="CV117" s="250"/>
      <c r="CW117" s="162"/>
      <c r="CX117" s="163"/>
      <c r="CY117" s="164"/>
    </row>
    <row r="118" spans="1:103" ht="13.5" customHeight="1">
      <c r="A118" s="83" t="str">
        <f t="shared" si="29"/>
        <v/>
      </c>
      <c r="B118" s="168" t="str">
        <f t="shared" si="30"/>
        <v/>
      </c>
      <c r="C118" s="151" t="str">
        <f t="shared" si="31"/>
        <v/>
      </c>
      <c r="D118" s="82" t="str">
        <f t="shared" si="32"/>
        <v/>
      </c>
      <c r="E118" s="188" t="str">
        <f>IF(ISERROR(SUM((B118/2),(C118/2),(D118/2))),IF(ISERROR(SUM((B118/2),(C118/2))),IF(ISERROR(SUM((B118/2),(D118/2))),IF(ISERROR(SUM((C118/2),(D118/2))),IF(ISERROR(B118/2),IF(ISERROR(C118/2),A116,C118),B118),SUM((C118*'Student List'!$D$34),(D118*'Student List'!$E$34))/'Student List'!$D$40),SUM((B118*'Student List'!$C$34),(D118*'Student List'!$E$34))/'Student List'!$E$40),SUM((B118*'Student List'!$C$34),(C118*'Student List'!$D$34))/'Student List'!$C$40),SUM((B118*'Student List'!$C$34),(C118*'Student List'!$D$34),(D118*'Student List'!$E$34))/'Student List'!$C$35)</f>
        <v/>
      </c>
      <c r="F118" s="84" t="str">
        <f t="shared" si="33"/>
        <v/>
      </c>
      <c r="G118" s="208" t="str">
        <f>IF(ISTEXT('Student List'!$C$14),('Student List'!$C$14),"")</f>
        <v/>
      </c>
      <c r="H118" s="209"/>
      <c r="I118" s="210"/>
      <c r="J118" s="211"/>
      <c r="K118" s="210"/>
      <c r="L118" s="212"/>
      <c r="M118" s="213"/>
      <c r="N118" s="210"/>
      <c r="O118" s="211"/>
      <c r="P118" s="210"/>
      <c r="Q118" s="212"/>
      <c r="R118" s="213"/>
      <c r="S118" s="210"/>
      <c r="T118" s="211"/>
      <c r="U118" s="210"/>
      <c r="V118" s="212"/>
      <c r="W118" s="213"/>
      <c r="X118" s="210"/>
      <c r="Y118" s="211"/>
      <c r="Z118" s="210"/>
      <c r="AA118" s="214"/>
      <c r="AB118" s="319"/>
      <c r="AC118" s="209"/>
      <c r="AD118" s="210"/>
      <c r="AE118" s="213"/>
      <c r="AF118" s="210"/>
      <c r="AG118" s="212"/>
      <c r="AH118" s="213"/>
      <c r="AI118" s="210"/>
      <c r="AJ118" s="211"/>
      <c r="AK118" s="210"/>
      <c r="AL118" s="212"/>
      <c r="AM118" s="213"/>
      <c r="AN118" s="210"/>
      <c r="AO118" s="211"/>
      <c r="AP118" s="210"/>
      <c r="AQ118" s="212"/>
      <c r="AR118" s="213"/>
      <c r="AS118" s="210"/>
      <c r="AT118" s="211"/>
      <c r="AU118" s="210"/>
      <c r="AV118" s="212"/>
      <c r="AW118" s="213"/>
      <c r="AX118" s="210"/>
      <c r="AY118" s="211"/>
      <c r="AZ118" s="210"/>
      <c r="BA118" s="212"/>
      <c r="BB118" s="213"/>
      <c r="BC118" s="210"/>
      <c r="BD118" s="210"/>
      <c r="BE118" s="210"/>
      <c r="BF118" s="213"/>
      <c r="BG118" s="216" t="str">
        <f t="shared" si="34"/>
        <v/>
      </c>
      <c r="BH118" s="217"/>
      <c r="BI118" s="218" t="str">
        <f t="shared" si="35"/>
        <v/>
      </c>
      <c r="BJ118" s="219"/>
      <c r="BK118" s="220"/>
      <c r="BL118" s="221"/>
      <c r="BM118" s="221"/>
      <c r="BN118" s="221"/>
      <c r="BO118" s="221"/>
      <c r="BP118" s="221"/>
      <c r="BQ118" s="221"/>
      <c r="BR118" s="221"/>
      <c r="BS118" s="222"/>
      <c r="BT118" s="217"/>
      <c r="BU118" s="223" t="str">
        <f t="shared" si="36"/>
        <v/>
      </c>
      <c r="BV118" s="224"/>
      <c r="BW118" s="225"/>
      <c r="BX118" s="249"/>
      <c r="BY118" s="255"/>
      <c r="BZ118" s="226"/>
      <c r="CA118" s="249"/>
      <c r="CB118" s="255"/>
      <c r="CC118" s="226"/>
      <c r="CD118" s="249"/>
      <c r="CE118" s="255"/>
      <c r="CF118" s="226"/>
      <c r="CG118" s="249"/>
      <c r="CH118" s="255"/>
      <c r="CI118" s="226"/>
      <c r="CJ118" s="249"/>
      <c r="CK118" s="255"/>
      <c r="CL118" s="226"/>
      <c r="CM118" s="249"/>
      <c r="CN118" s="255"/>
      <c r="CO118" s="226"/>
      <c r="CP118" s="249"/>
      <c r="CQ118" s="255"/>
      <c r="CR118" s="226"/>
      <c r="CS118" s="249"/>
      <c r="CT118" s="255"/>
      <c r="CU118" s="226"/>
      <c r="CV118" s="249"/>
      <c r="CW118" s="225"/>
      <c r="CX118" s="226"/>
      <c r="CY118" s="227"/>
    </row>
    <row r="119" spans="1:103" ht="13.5" customHeight="1">
      <c r="A119" s="83" t="str">
        <f t="shared" si="29"/>
        <v/>
      </c>
      <c r="B119" s="168" t="str">
        <f t="shared" si="30"/>
        <v/>
      </c>
      <c r="C119" s="151" t="str">
        <f t="shared" si="31"/>
        <v/>
      </c>
      <c r="D119" s="82" t="str">
        <f t="shared" si="32"/>
        <v/>
      </c>
      <c r="E119" s="188" t="str">
        <f>IF(ISERROR(SUM((B119/2),(C119/2),(D119/2))),IF(ISERROR(SUM((B119/2),(C119/2))),IF(ISERROR(SUM((B119/2),(D119/2))),IF(ISERROR(SUM((C119/2),(D119/2))),IF(ISERROR(B119/2),IF(ISERROR(C119/2),A117,C119),B119),SUM((C119*'Student List'!$D$34),(D119*'Student List'!$E$34))/'Student List'!$D$40),SUM((B119*'Student List'!$C$34),(D119*'Student List'!$E$34))/'Student List'!$E$40),SUM((B119*'Student List'!$C$34),(C119*'Student List'!$D$34))/'Student List'!$C$40),SUM((B119*'Student List'!$C$34),(C119*'Student List'!$D$34),(D119*'Student List'!$E$34))/'Student List'!$C$35)</f>
        <v/>
      </c>
      <c r="F119" s="84" t="str">
        <f t="shared" si="33"/>
        <v/>
      </c>
      <c r="G119" s="173" t="str">
        <f>IF(ISTEXT('Student List'!$C$15),('Student List'!$C$15),"")</f>
        <v/>
      </c>
      <c r="H119" s="85"/>
      <c r="I119" s="86"/>
      <c r="J119" s="87"/>
      <c r="K119" s="86"/>
      <c r="L119" s="88"/>
      <c r="M119" s="89"/>
      <c r="N119" s="86"/>
      <c r="O119" s="87"/>
      <c r="P119" s="86"/>
      <c r="Q119" s="88"/>
      <c r="R119" s="89"/>
      <c r="S119" s="86"/>
      <c r="T119" s="87"/>
      <c r="U119" s="86"/>
      <c r="V119" s="88"/>
      <c r="W119" s="89"/>
      <c r="X119" s="86"/>
      <c r="Y119" s="87"/>
      <c r="Z119" s="86"/>
      <c r="AA119" s="90"/>
      <c r="AB119" s="99"/>
      <c r="AC119" s="85"/>
      <c r="AD119" s="86"/>
      <c r="AE119" s="89"/>
      <c r="AF119" s="86"/>
      <c r="AG119" s="88"/>
      <c r="AH119" s="89"/>
      <c r="AI119" s="86"/>
      <c r="AJ119" s="87"/>
      <c r="AK119" s="86"/>
      <c r="AL119" s="88"/>
      <c r="AM119" s="89"/>
      <c r="AN119" s="86"/>
      <c r="AO119" s="87"/>
      <c r="AP119" s="86"/>
      <c r="AQ119" s="88"/>
      <c r="AR119" s="89"/>
      <c r="AS119" s="86"/>
      <c r="AT119" s="87"/>
      <c r="AU119" s="86"/>
      <c r="AV119" s="88"/>
      <c r="AW119" s="89"/>
      <c r="AX119" s="86"/>
      <c r="AY119" s="87"/>
      <c r="AZ119" s="86"/>
      <c r="BA119" s="88"/>
      <c r="BB119" s="89"/>
      <c r="BC119" s="86"/>
      <c r="BD119" s="86"/>
      <c r="BE119" s="86"/>
      <c r="BF119" s="89"/>
      <c r="BG119" s="91" t="str">
        <f t="shared" si="34"/>
        <v/>
      </c>
      <c r="BI119" s="92" t="str">
        <f t="shared" si="35"/>
        <v/>
      </c>
      <c r="BJ119" s="112"/>
      <c r="BK119" s="117"/>
      <c r="BL119" s="113"/>
      <c r="BM119" s="113"/>
      <c r="BN119" s="113"/>
      <c r="BO119" s="113"/>
      <c r="BP119" s="113"/>
      <c r="BQ119" s="113"/>
      <c r="BR119" s="113"/>
      <c r="BS119" s="114"/>
      <c r="BU119" s="171" t="str">
        <f t="shared" si="36"/>
        <v/>
      </c>
      <c r="BV119" s="161"/>
      <c r="BW119" s="162"/>
      <c r="BX119" s="250"/>
      <c r="BY119" s="256"/>
      <c r="BZ119" s="163"/>
      <c r="CA119" s="250"/>
      <c r="CB119" s="256"/>
      <c r="CC119" s="163"/>
      <c r="CD119" s="250"/>
      <c r="CE119" s="256"/>
      <c r="CF119" s="163"/>
      <c r="CG119" s="250"/>
      <c r="CH119" s="256"/>
      <c r="CI119" s="163"/>
      <c r="CJ119" s="250"/>
      <c r="CK119" s="256"/>
      <c r="CL119" s="163"/>
      <c r="CM119" s="250"/>
      <c r="CN119" s="256"/>
      <c r="CO119" s="163"/>
      <c r="CP119" s="250"/>
      <c r="CQ119" s="256"/>
      <c r="CR119" s="163"/>
      <c r="CS119" s="250"/>
      <c r="CT119" s="256"/>
      <c r="CU119" s="163"/>
      <c r="CV119" s="250"/>
      <c r="CW119" s="162"/>
      <c r="CX119" s="163"/>
      <c r="CY119" s="164"/>
    </row>
    <row r="120" spans="1:103" ht="13.5" customHeight="1">
      <c r="A120" s="83" t="str">
        <f t="shared" si="29"/>
        <v/>
      </c>
      <c r="B120" s="168" t="str">
        <f t="shared" si="30"/>
        <v/>
      </c>
      <c r="C120" s="151" t="str">
        <f t="shared" si="31"/>
        <v/>
      </c>
      <c r="D120" s="82" t="str">
        <f t="shared" si="32"/>
        <v/>
      </c>
      <c r="E120" s="188" t="str">
        <f>IF(ISERROR(SUM((B120/2),(C120/2),(D120/2))),IF(ISERROR(SUM((B120/2),(C120/2))),IF(ISERROR(SUM((B120/2),(D120/2))),IF(ISERROR(SUM((C120/2),(D120/2))),IF(ISERROR(B120/2),IF(ISERROR(C120/2),A118,C120),B120),SUM((C120*'Student List'!$D$34),(D120*'Student List'!$E$34))/'Student List'!$D$40),SUM((B120*'Student List'!$C$34),(D120*'Student List'!$E$34))/'Student List'!$E$40),SUM((B120*'Student List'!$C$34),(C120*'Student List'!$D$34))/'Student List'!$C$40),SUM((B120*'Student List'!$C$34),(C120*'Student List'!$D$34),(D120*'Student List'!$E$34))/'Student List'!$C$35)</f>
        <v/>
      </c>
      <c r="F120" s="84" t="str">
        <f t="shared" si="33"/>
        <v/>
      </c>
      <c r="G120" s="208" t="str">
        <f>IF(ISTEXT('Student List'!$C$16),('Student List'!$C$16),"")</f>
        <v/>
      </c>
      <c r="H120" s="209"/>
      <c r="I120" s="210"/>
      <c r="J120" s="211"/>
      <c r="K120" s="210"/>
      <c r="L120" s="212"/>
      <c r="M120" s="213"/>
      <c r="N120" s="210"/>
      <c r="O120" s="211"/>
      <c r="P120" s="210"/>
      <c r="Q120" s="212"/>
      <c r="R120" s="213"/>
      <c r="S120" s="210"/>
      <c r="T120" s="211"/>
      <c r="U120" s="210"/>
      <c r="V120" s="212"/>
      <c r="W120" s="213"/>
      <c r="X120" s="210"/>
      <c r="Y120" s="211"/>
      <c r="Z120" s="210"/>
      <c r="AA120" s="214"/>
      <c r="AB120" s="319"/>
      <c r="AC120" s="209"/>
      <c r="AD120" s="210"/>
      <c r="AE120" s="213"/>
      <c r="AF120" s="210"/>
      <c r="AG120" s="212"/>
      <c r="AH120" s="213"/>
      <c r="AI120" s="210"/>
      <c r="AJ120" s="211"/>
      <c r="AK120" s="210"/>
      <c r="AL120" s="212"/>
      <c r="AM120" s="213"/>
      <c r="AN120" s="210"/>
      <c r="AO120" s="211"/>
      <c r="AP120" s="210"/>
      <c r="AQ120" s="212"/>
      <c r="AR120" s="213"/>
      <c r="AS120" s="210"/>
      <c r="AT120" s="211"/>
      <c r="AU120" s="210"/>
      <c r="AV120" s="212"/>
      <c r="AW120" s="213"/>
      <c r="AX120" s="210"/>
      <c r="AY120" s="211"/>
      <c r="AZ120" s="210"/>
      <c r="BA120" s="212"/>
      <c r="BB120" s="213"/>
      <c r="BC120" s="210"/>
      <c r="BD120" s="210"/>
      <c r="BE120" s="210"/>
      <c r="BF120" s="213"/>
      <c r="BG120" s="216" t="str">
        <f t="shared" si="34"/>
        <v/>
      </c>
      <c r="BH120" s="217"/>
      <c r="BI120" s="218" t="str">
        <f t="shared" si="35"/>
        <v/>
      </c>
      <c r="BJ120" s="219"/>
      <c r="BK120" s="220"/>
      <c r="BL120" s="221"/>
      <c r="BM120" s="221"/>
      <c r="BN120" s="221"/>
      <c r="BO120" s="221"/>
      <c r="BP120" s="221"/>
      <c r="BQ120" s="221"/>
      <c r="BR120" s="221"/>
      <c r="BS120" s="222"/>
      <c r="BT120" s="217"/>
      <c r="BU120" s="223" t="str">
        <f t="shared" si="36"/>
        <v/>
      </c>
      <c r="BV120" s="224"/>
      <c r="BW120" s="225"/>
      <c r="BX120" s="249"/>
      <c r="BY120" s="255"/>
      <c r="BZ120" s="226"/>
      <c r="CA120" s="249"/>
      <c r="CB120" s="255"/>
      <c r="CC120" s="226"/>
      <c r="CD120" s="249"/>
      <c r="CE120" s="255"/>
      <c r="CF120" s="226"/>
      <c r="CG120" s="249"/>
      <c r="CH120" s="255"/>
      <c r="CI120" s="226"/>
      <c r="CJ120" s="249"/>
      <c r="CK120" s="255"/>
      <c r="CL120" s="226"/>
      <c r="CM120" s="249"/>
      <c r="CN120" s="255"/>
      <c r="CO120" s="226"/>
      <c r="CP120" s="249"/>
      <c r="CQ120" s="255"/>
      <c r="CR120" s="226"/>
      <c r="CS120" s="249"/>
      <c r="CT120" s="255"/>
      <c r="CU120" s="226"/>
      <c r="CV120" s="249"/>
      <c r="CW120" s="225"/>
      <c r="CX120" s="226"/>
      <c r="CY120" s="227"/>
    </row>
    <row r="121" spans="1:103" ht="13.5" customHeight="1">
      <c r="A121" s="83" t="str">
        <f t="shared" si="29"/>
        <v/>
      </c>
      <c r="B121" s="168" t="str">
        <f t="shared" si="30"/>
        <v/>
      </c>
      <c r="C121" s="151" t="str">
        <f t="shared" si="31"/>
        <v/>
      </c>
      <c r="D121" s="82" t="str">
        <f t="shared" si="32"/>
        <v/>
      </c>
      <c r="E121" s="188" t="str">
        <f>IF(ISERROR(SUM((B121/2),(C121/2),(D121/2))),IF(ISERROR(SUM((B121/2),(C121/2))),IF(ISERROR(SUM((B121/2),(D121/2))),IF(ISERROR(SUM((C121/2),(D121/2))),IF(ISERROR(B121/2),IF(ISERROR(C121/2),A119,C121),B121),SUM((C121*'Student List'!$D$34),(D121*'Student List'!$E$34))/'Student List'!$D$40),SUM((B121*'Student List'!$C$34),(D121*'Student List'!$E$34))/'Student List'!$E$40),SUM((B121*'Student List'!$C$34),(C121*'Student List'!$D$34))/'Student List'!$C$40),SUM((B121*'Student List'!$C$34),(C121*'Student List'!$D$34),(D121*'Student List'!$E$34))/'Student List'!$C$35)</f>
        <v/>
      </c>
      <c r="F121" s="84" t="str">
        <f t="shared" si="33"/>
        <v/>
      </c>
      <c r="G121" s="173" t="str">
        <f>IF(ISTEXT('Student List'!$C$17),('Student List'!$C$17),"")</f>
        <v/>
      </c>
      <c r="H121" s="85"/>
      <c r="I121" s="86"/>
      <c r="J121" s="87"/>
      <c r="K121" s="86"/>
      <c r="L121" s="88"/>
      <c r="M121" s="89"/>
      <c r="N121" s="86"/>
      <c r="O121" s="87"/>
      <c r="P121" s="86"/>
      <c r="Q121" s="88"/>
      <c r="R121" s="89"/>
      <c r="S121" s="86"/>
      <c r="T121" s="87"/>
      <c r="U121" s="86"/>
      <c r="V121" s="88"/>
      <c r="W121" s="89"/>
      <c r="X121" s="86"/>
      <c r="Y121" s="87"/>
      <c r="Z121" s="86"/>
      <c r="AA121" s="90"/>
      <c r="AB121" s="99"/>
      <c r="AC121" s="85"/>
      <c r="AD121" s="86"/>
      <c r="AE121" s="89"/>
      <c r="AF121" s="86"/>
      <c r="AG121" s="88"/>
      <c r="AH121" s="89"/>
      <c r="AI121" s="86"/>
      <c r="AJ121" s="87"/>
      <c r="AK121" s="86"/>
      <c r="AL121" s="88"/>
      <c r="AM121" s="89"/>
      <c r="AN121" s="86"/>
      <c r="AO121" s="87"/>
      <c r="AP121" s="86"/>
      <c r="AQ121" s="88"/>
      <c r="AR121" s="89"/>
      <c r="AS121" s="86"/>
      <c r="AT121" s="87"/>
      <c r="AU121" s="86"/>
      <c r="AV121" s="88"/>
      <c r="AW121" s="89"/>
      <c r="AX121" s="86"/>
      <c r="AY121" s="87"/>
      <c r="AZ121" s="86"/>
      <c r="BA121" s="88"/>
      <c r="BB121" s="89"/>
      <c r="BC121" s="86"/>
      <c r="BD121" s="86"/>
      <c r="BE121" s="86"/>
      <c r="BF121" s="89"/>
      <c r="BG121" s="91" t="str">
        <f t="shared" si="34"/>
        <v/>
      </c>
      <c r="BI121" s="92" t="str">
        <f t="shared" si="35"/>
        <v/>
      </c>
      <c r="BJ121" s="112"/>
      <c r="BK121" s="117"/>
      <c r="BL121" s="113"/>
      <c r="BM121" s="113"/>
      <c r="BN121" s="113"/>
      <c r="BO121" s="113"/>
      <c r="BP121" s="113"/>
      <c r="BQ121" s="113"/>
      <c r="BR121" s="113"/>
      <c r="BS121" s="114"/>
      <c r="BU121" s="171" t="str">
        <f t="shared" si="36"/>
        <v/>
      </c>
      <c r="BV121" s="161"/>
      <c r="BW121" s="162"/>
      <c r="BX121" s="250"/>
      <c r="BY121" s="256"/>
      <c r="BZ121" s="163"/>
      <c r="CA121" s="250"/>
      <c r="CB121" s="256"/>
      <c r="CC121" s="163"/>
      <c r="CD121" s="250"/>
      <c r="CE121" s="256"/>
      <c r="CF121" s="163"/>
      <c r="CG121" s="250"/>
      <c r="CH121" s="256"/>
      <c r="CI121" s="163"/>
      <c r="CJ121" s="250"/>
      <c r="CK121" s="256"/>
      <c r="CL121" s="163"/>
      <c r="CM121" s="250"/>
      <c r="CN121" s="256"/>
      <c r="CO121" s="163"/>
      <c r="CP121" s="250"/>
      <c r="CQ121" s="256"/>
      <c r="CR121" s="163"/>
      <c r="CS121" s="250"/>
      <c r="CT121" s="256"/>
      <c r="CU121" s="163"/>
      <c r="CV121" s="250"/>
      <c r="CW121" s="162"/>
      <c r="CX121" s="163"/>
      <c r="CY121" s="164"/>
    </row>
    <row r="122" spans="1:103" ht="13.5" customHeight="1">
      <c r="A122" s="83" t="str">
        <f t="shared" si="29"/>
        <v/>
      </c>
      <c r="B122" s="168" t="str">
        <f t="shared" si="30"/>
        <v/>
      </c>
      <c r="C122" s="151" t="str">
        <f t="shared" si="31"/>
        <v/>
      </c>
      <c r="D122" s="82" t="str">
        <f t="shared" si="32"/>
        <v/>
      </c>
      <c r="E122" s="188" t="str">
        <f>IF(ISERROR(SUM((B122/2),(C122/2),(D122/2))),IF(ISERROR(SUM((B122/2),(C122/2))),IF(ISERROR(SUM((B122/2),(D122/2))),IF(ISERROR(SUM((C122/2),(D122/2))),IF(ISERROR(B122/2),IF(ISERROR(C122/2),A120,C122),B122),SUM((C122*'Student List'!$D$34),(D122*'Student List'!$E$34))/'Student List'!$D$40),SUM((B122*'Student List'!$C$34),(D122*'Student List'!$E$34))/'Student List'!$E$40),SUM((B122*'Student List'!$C$34),(C122*'Student List'!$D$34))/'Student List'!$C$40),SUM((B122*'Student List'!$C$34),(C122*'Student List'!$D$34),(D122*'Student List'!$E$34))/'Student List'!$C$35)</f>
        <v/>
      </c>
      <c r="F122" s="84" t="str">
        <f t="shared" si="33"/>
        <v/>
      </c>
      <c r="G122" s="208" t="str">
        <f>IF(ISTEXT('Student List'!$C$18),('Student List'!$C$18),"")</f>
        <v/>
      </c>
      <c r="H122" s="209"/>
      <c r="I122" s="210"/>
      <c r="J122" s="211"/>
      <c r="K122" s="210"/>
      <c r="L122" s="212"/>
      <c r="M122" s="213"/>
      <c r="N122" s="210"/>
      <c r="O122" s="211"/>
      <c r="P122" s="210"/>
      <c r="Q122" s="212"/>
      <c r="R122" s="213"/>
      <c r="S122" s="210"/>
      <c r="T122" s="211"/>
      <c r="U122" s="210"/>
      <c r="V122" s="212"/>
      <c r="W122" s="213"/>
      <c r="X122" s="210"/>
      <c r="Y122" s="211"/>
      <c r="Z122" s="210"/>
      <c r="AA122" s="214"/>
      <c r="AB122" s="319"/>
      <c r="AC122" s="209"/>
      <c r="AD122" s="210"/>
      <c r="AE122" s="213"/>
      <c r="AF122" s="210"/>
      <c r="AG122" s="212"/>
      <c r="AH122" s="213"/>
      <c r="AI122" s="210"/>
      <c r="AJ122" s="211"/>
      <c r="AK122" s="210"/>
      <c r="AL122" s="212"/>
      <c r="AM122" s="213"/>
      <c r="AN122" s="210"/>
      <c r="AO122" s="211"/>
      <c r="AP122" s="210"/>
      <c r="AQ122" s="212"/>
      <c r="AR122" s="213"/>
      <c r="AS122" s="210"/>
      <c r="AT122" s="211"/>
      <c r="AU122" s="210"/>
      <c r="AV122" s="212"/>
      <c r="AW122" s="213"/>
      <c r="AX122" s="210"/>
      <c r="AY122" s="211"/>
      <c r="AZ122" s="210"/>
      <c r="BA122" s="212"/>
      <c r="BB122" s="213"/>
      <c r="BC122" s="210"/>
      <c r="BD122" s="210"/>
      <c r="BE122" s="210"/>
      <c r="BF122" s="213"/>
      <c r="BG122" s="216" t="str">
        <f t="shared" si="34"/>
        <v/>
      </c>
      <c r="BH122" s="217"/>
      <c r="BI122" s="218" t="str">
        <f t="shared" si="35"/>
        <v/>
      </c>
      <c r="BJ122" s="219"/>
      <c r="BK122" s="220"/>
      <c r="BL122" s="221"/>
      <c r="BM122" s="221"/>
      <c r="BN122" s="221"/>
      <c r="BO122" s="221"/>
      <c r="BP122" s="221"/>
      <c r="BQ122" s="221"/>
      <c r="BR122" s="221"/>
      <c r="BS122" s="222"/>
      <c r="BT122" s="217"/>
      <c r="BU122" s="223" t="str">
        <f t="shared" si="36"/>
        <v/>
      </c>
      <c r="BV122" s="224"/>
      <c r="BW122" s="225"/>
      <c r="BX122" s="249"/>
      <c r="BY122" s="255"/>
      <c r="BZ122" s="226"/>
      <c r="CA122" s="249"/>
      <c r="CB122" s="255"/>
      <c r="CC122" s="226"/>
      <c r="CD122" s="249"/>
      <c r="CE122" s="255"/>
      <c r="CF122" s="226"/>
      <c r="CG122" s="249"/>
      <c r="CH122" s="255"/>
      <c r="CI122" s="226"/>
      <c r="CJ122" s="249"/>
      <c r="CK122" s="255"/>
      <c r="CL122" s="226"/>
      <c r="CM122" s="249"/>
      <c r="CN122" s="255"/>
      <c r="CO122" s="226"/>
      <c r="CP122" s="249"/>
      <c r="CQ122" s="255"/>
      <c r="CR122" s="226"/>
      <c r="CS122" s="249"/>
      <c r="CT122" s="255"/>
      <c r="CU122" s="226"/>
      <c r="CV122" s="249"/>
      <c r="CW122" s="225"/>
      <c r="CX122" s="226"/>
      <c r="CY122" s="227"/>
    </row>
    <row r="123" spans="1:103" ht="13.5" customHeight="1">
      <c r="A123" s="83" t="str">
        <f t="shared" si="29"/>
        <v/>
      </c>
      <c r="B123" s="168" t="str">
        <f t="shared" si="30"/>
        <v/>
      </c>
      <c r="C123" s="151" t="str">
        <f t="shared" si="31"/>
        <v/>
      </c>
      <c r="D123" s="82" t="str">
        <f t="shared" si="32"/>
        <v/>
      </c>
      <c r="E123" s="188" t="str">
        <f>IF(ISERROR(SUM((B123/2),(C123/2),(D123/2))),IF(ISERROR(SUM((B123/2),(C123/2))),IF(ISERROR(SUM((B123/2),(D123/2))),IF(ISERROR(SUM((C123/2),(D123/2))),IF(ISERROR(B123/2),IF(ISERROR(C123/2),A121,C123),B123),SUM((C123*'Student List'!$D$34),(D123*'Student List'!$E$34))/'Student List'!$D$40),SUM((B123*'Student List'!$C$34),(D123*'Student List'!$E$34))/'Student List'!$E$40),SUM((B123*'Student List'!$C$34),(C123*'Student List'!$D$34))/'Student List'!$C$40),SUM((B123*'Student List'!$C$34),(C123*'Student List'!$D$34),(D123*'Student List'!$E$34))/'Student List'!$C$35)</f>
        <v/>
      </c>
      <c r="F123" s="84" t="str">
        <f t="shared" si="33"/>
        <v/>
      </c>
      <c r="G123" s="173" t="str">
        <f>IF(ISTEXT('Student List'!$C$19),('Student List'!$C$19),"")</f>
        <v/>
      </c>
      <c r="H123" s="85"/>
      <c r="I123" s="86"/>
      <c r="J123" s="87"/>
      <c r="K123" s="86"/>
      <c r="L123" s="88"/>
      <c r="M123" s="89"/>
      <c r="N123" s="86"/>
      <c r="O123" s="87"/>
      <c r="P123" s="86"/>
      <c r="Q123" s="88"/>
      <c r="R123" s="89"/>
      <c r="S123" s="86"/>
      <c r="T123" s="87"/>
      <c r="U123" s="86"/>
      <c r="V123" s="88"/>
      <c r="W123" s="89"/>
      <c r="X123" s="86"/>
      <c r="Y123" s="87"/>
      <c r="Z123" s="86"/>
      <c r="AA123" s="90"/>
      <c r="AB123" s="99"/>
      <c r="AC123" s="85"/>
      <c r="AD123" s="86"/>
      <c r="AE123" s="89"/>
      <c r="AF123" s="86"/>
      <c r="AG123" s="88"/>
      <c r="AH123" s="89"/>
      <c r="AI123" s="86"/>
      <c r="AJ123" s="87"/>
      <c r="AK123" s="86"/>
      <c r="AL123" s="88"/>
      <c r="AM123" s="89"/>
      <c r="AN123" s="86"/>
      <c r="AO123" s="87"/>
      <c r="AP123" s="86"/>
      <c r="AQ123" s="88"/>
      <c r="AR123" s="89"/>
      <c r="AS123" s="86"/>
      <c r="AT123" s="87"/>
      <c r="AU123" s="86"/>
      <c r="AV123" s="88"/>
      <c r="AW123" s="89"/>
      <c r="AX123" s="86"/>
      <c r="AY123" s="87"/>
      <c r="AZ123" s="86"/>
      <c r="BA123" s="88"/>
      <c r="BB123" s="89"/>
      <c r="BC123" s="86"/>
      <c r="BD123" s="86"/>
      <c r="BE123" s="86"/>
      <c r="BF123" s="89"/>
      <c r="BG123" s="91" t="str">
        <f t="shared" si="34"/>
        <v/>
      </c>
      <c r="BI123" s="92" t="str">
        <f t="shared" si="35"/>
        <v/>
      </c>
      <c r="BJ123" s="112"/>
      <c r="BK123" s="117"/>
      <c r="BL123" s="113"/>
      <c r="BM123" s="113"/>
      <c r="BN123" s="113"/>
      <c r="BO123" s="113"/>
      <c r="BP123" s="113"/>
      <c r="BQ123" s="113"/>
      <c r="BR123" s="113"/>
      <c r="BS123" s="114"/>
      <c r="BU123" s="171" t="str">
        <f t="shared" si="36"/>
        <v/>
      </c>
      <c r="BV123" s="161"/>
      <c r="BW123" s="162"/>
      <c r="BX123" s="250"/>
      <c r="BY123" s="256"/>
      <c r="BZ123" s="163"/>
      <c r="CA123" s="250"/>
      <c r="CB123" s="256"/>
      <c r="CC123" s="163"/>
      <c r="CD123" s="250"/>
      <c r="CE123" s="256"/>
      <c r="CF123" s="163"/>
      <c r="CG123" s="250"/>
      <c r="CH123" s="256"/>
      <c r="CI123" s="163"/>
      <c r="CJ123" s="250"/>
      <c r="CK123" s="256"/>
      <c r="CL123" s="163"/>
      <c r="CM123" s="250"/>
      <c r="CN123" s="256"/>
      <c r="CO123" s="163"/>
      <c r="CP123" s="250"/>
      <c r="CQ123" s="256"/>
      <c r="CR123" s="163"/>
      <c r="CS123" s="250"/>
      <c r="CT123" s="256"/>
      <c r="CU123" s="163"/>
      <c r="CV123" s="250"/>
      <c r="CW123" s="162"/>
      <c r="CX123" s="163"/>
      <c r="CY123" s="164"/>
    </row>
    <row r="124" spans="1:103" ht="13.5" customHeight="1">
      <c r="A124" s="83" t="str">
        <f t="shared" si="29"/>
        <v/>
      </c>
      <c r="B124" s="168" t="str">
        <f t="shared" si="30"/>
        <v/>
      </c>
      <c r="C124" s="151" t="str">
        <f t="shared" si="31"/>
        <v/>
      </c>
      <c r="D124" s="82" t="str">
        <f t="shared" si="32"/>
        <v/>
      </c>
      <c r="E124" s="188" t="str">
        <f>IF(ISERROR(SUM((B124/2),(C124/2),(D124/2))),IF(ISERROR(SUM((B124/2),(C124/2))),IF(ISERROR(SUM((B124/2),(D124/2))),IF(ISERROR(SUM((C124/2),(D124/2))),IF(ISERROR(B124/2),IF(ISERROR(C124/2),A122,C124),B124),SUM((C124*'Student List'!$D$34),(D124*'Student List'!$E$34))/'Student List'!$D$40),SUM((B124*'Student List'!$C$34),(D124*'Student List'!$E$34))/'Student List'!$E$40),SUM((B124*'Student List'!$C$34),(C124*'Student List'!$D$34))/'Student List'!$C$40),SUM((B124*'Student List'!$C$34),(C124*'Student List'!$D$34),(D124*'Student List'!$E$34))/'Student List'!$C$35)</f>
        <v/>
      </c>
      <c r="F124" s="84" t="str">
        <f t="shared" si="33"/>
        <v/>
      </c>
      <c r="G124" s="208" t="str">
        <f>IF(ISTEXT('Student List'!$C$20),('Student List'!$C$20),"")</f>
        <v/>
      </c>
      <c r="H124" s="209"/>
      <c r="I124" s="210"/>
      <c r="J124" s="211"/>
      <c r="K124" s="210"/>
      <c r="L124" s="212"/>
      <c r="M124" s="213"/>
      <c r="N124" s="210"/>
      <c r="O124" s="211"/>
      <c r="P124" s="210"/>
      <c r="Q124" s="212"/>
      <c r="R124" s="213"/>
      <c r="S124" s="210"/>
      <c r="T124" s="211"/>
      <c r="U124" s="210"/>
      <c r="V124" s="212"/>
      <c r="W124" s="213"/>
      <c r="X124" s="210"/>
      <c r="Y124" s="211"/>
      <c r="Z124" s="210"/>
      <c r="AA124" s="214"/>
      <c r="AB124" s="319"/>
      <c r="AC124" s="209"/>
      <c r="AD124" s="210"/>
      <c r="AE124" s="213"/>
      <c r="AF124" s="210"/>
      <c r="AG124" s="212"/>
      <c r="AH124" s="213"/>
      <c r="AI124" s="210"/>
      <c r="AJ124" s="211"/>
      <c r="AK124" s="210"/>
      <c r="AL124" s="212"/>
      <c r="AM124" s="213"/>
      <c r="AN124" s="210"/>
      <c r="AO124" s="211"/>
      <c r="AP124" s="210"/>
      <c r="AQ124" s="212"/>
      <c r="AR124" s="213"/>
      <c r="AS124" s="210"/>
      <c r="AT124" s="211"/>
      <c r="AU124" s="210"/>
      <c r="AV124" s="212"/>
      <c r="AW124" s="213"/>
      <c r="AX124" s="210"/>
      <c r="AY124" s="211"/>
      <c r="AZ124" s="210"/>
      <c r="BA124" s="212"/>
      <c r="BB124" s="213"/>
      <c r="BC124" s="210"/>
      <c r="BD124" s="210"/>
      <c r="BE124" s="210"/>
      <c r="BF124" s="213"/>
      <c r="BG124" s="216" t="str">
        <f t="shared" si="34"/>
        <v/>
      </c>
      <c r="BH124" s="217"/>
      <c r="BI124" s="218" t="str">
        <f t="shared" si="35"/>
        <v/>
      </c>
      <c r="BJ124" s="219"/>
      <c r="BK124" s="220"/>
      <c r="BL124" s="221"/>
      <c r="BM124" s="221"/>
      <c r="BN124" s="221"/>
      <c r="BO124" s="221"/>
      <c r="BP124" s="221"/>
      <c r="BQ124" s="221"/>
      <c r="BR124" s="221"/>
      <c r="BS124" s="222"/>
      <c r="BT124" s="217"/>
      <c r="BU124" s="223" t="str">
        <f t="shared" si="36"/>
        <v/>
      </c>
      <c r="BV124" s="224"/>
      <c r="BW124" s="225"/>
      <c r="BX124" s="249"/>
      <c r="BY124" s="255"/>
      <c r="BZ124" s="226"/>
      <c r="CA124" s="249"/>
      <c r="CB124" s="255"/>
      <c r="CC124" s="226"/>
      <c r="CD124" s="249"/>
      <c r="CE124" s="255"/>
      <c r="CF124" s="226"/>
      <c r="CG124" s="249"/>
      <c r="CH124" s="255"/>
      <c r="CI124" s="226"/>
      <c r="CJ124" s="249"/>
      <c r="CK124" s="255"/>
      <c r="CL124" s="226"/>
      <c r="CM124" s="249"/>
      <c r="CN124" s="255"/>
      <c r="CO124" s="226"/>
      <c r="CP124" s="249"/>
      <c r="CQ124" s="255"/>
      <c r="CR124" s="226"/>
      <c r="CS124" s="249"/>
      <c r="CT124" s="255"/>
      <c r="CU124" s="226"/>
      <c r="CV124" s="249"/>
      <c r="CW124" s="225"/>
      <c r="CX124" s="226"/>
      <c r="CY124" s="227"/>
    </row>
    <row r="125" spans="1:103" ht="13.5" customHeight="1">
      <c r="A125" s="83" t="str">
        <f t="shared" si="29"/>
        <v/>
      </c>
      <c r="B125" s="168" t="str">
        <f t="shared" si="30"/>
        <v/>
      </c>
      <c r="C125" s="151" t="str">
        <f t="shared" si="31"/>
        <v/>
      </c>
      <c r="D125" s="82" t="str">
        <f t="shared" si="32"/>
        <v/>
      </c>
      <c r="E125" s="188" t="str">
        <f>IF(ISERROR(SUM((B125/2),(C125/2),(D125/2))),IF(ISERROR(SUM((B125/2),(C125/2))),IF(ISERROR(SUM((B125/2),(D125/2))),IF(ISERROR(SUM((C125/2),(D125/2))),IF(ISERROR(B125/2),IF(ISERROR(C125/2),A123,C125),B125),SUM((C125*'Student List'!$D$34),(D125*'Student List'!$E$34))/'Student List'!$D$40),SUM((B125*'Student List'!$C$34),(D125*'Student List'!$E$34))/'Student List'!$E$40),SUM((B125*'Student List'!$C$34),(C125*'Student List'!$D$34))/'Student List'!$C$40),SUM((B125*'Student List'!$C$34),(C125*'Student List'!$D$34),(D125*'Student List'!$E$34))/'Student List'!$C$35)</f>
        <v/>
      </c>
      <c r="F125" s="84" t="str">
        <f t="shared" si="33"/>
        <v/>
      </c>
      <c r="G125" s="173" t="str">
        <f>IF(ISTEXT('Student List'!$C$21),('Student List'!$C$21),"")</f>
        <v/>
      </c>
      <c r="H125" s="85"/>
      <c r="I125" s="86"/>
      <c r="J125" s="87"/>
      <c r="K125" s="86"/>
      <c r="L125" s="88"/>
      <c r="M125" s="89"/>
      <c r="N125" s="86"/>
      <c r="O125" s="86"/>
      <c r="P125" s="228"/>
      <c r="Q125" s="148"/>
      <c r="R125" s="89"/>
      <c r="S125" s="86"/>
      <c r="T125" s="87"/>
      <c r="U125" s="86"/>
      <c r="V125" s="88"/>
      <c r="W125" s="89"/>
      <c r="X125" s="86"/>
      <c r="Y125" s="87"/>
      <c r="Z125" s="86"/>
      <c r="AA125" s="90"/>
      <c r="AB125" s="99"/>
      <c r="AC125" s="85"/>
      <c r="AD125" s="86"/>
      <c r="AE125" s="89"/>
      <c r="AF125" s="86"/>
      <c r="AG125" s="88"/>
      <c r="AH125" s="89"/>
      <c r="AI125" s="86"/>
      <c r="AJ125" s="87"/>
      <c r="AK125" s="86"/>
      <c r="AL125" s="88"/>
      <c r="AM125" s="89"/>
      <c r="AN125" s="86"/>
      <c r="AO125" s="87"/>
      <c r="AP125" s="86"/>
      <c r="AQ125" s="88"/>
      <c r="AR125" s="89"/>
      <c r="AS125" s="86"/>
      <c r="AT125" s="87"/>
      <c r="AU125" s="86"/>
      <c r="AV125" s="88"/>
      <c r="AW125" s="89"/>
      <c r="AX125" s="86"/>
      <c r="AY125" s="87"/>
      <c r="AZ125" s="86"/>
      <c r="BA125" s="88"/>
      <c r="BB125" s="89"/>
      <c r="BC125" s="86"/>
      <c r="BD125" s="86"/>
      <c r="BE125" s="86"/>
      <c r="BF125" s="89"/>
      <c r="BG125" s="91" t="str">
        <f t="shared" si="34"/>
        <v/>
      </c>
      <c r="BI125" s="92" t="str">
        <f t="shared" si="35"/>
        <v/>
      </c>
      <c r="BJ125" s="112"/>
      <c r="BK125" s="117"/>
      <c r="BL125" s="113"/>
      <c r="BM125" s="113"/>
      <c r="BN125" s="113"/>
      <c r="BO125" s="113"/>
      <c r="BP125" s="113"/>
      <c r="BQ125" s="113"/>
      <c r="BR125" s="113"/>
      <c r="BS125" s="114"/>
      <c r="BU125" s="171" t="str">
        <f t="shared" si="36"/>
        <v/>
      </c>
      <c r="BV125" s="161"/>
      <c r="BW125" s="162"/>
      <c r="BX125" s="250"/>
      <c r="BY125" s="256"/>
      <c r="BZ125" s="163"/>
      <c r="CA125" s="250"/>
      <c r="CB125" s="256"/>
      <c r="CC125" s="163"/>
      <c r="CD125" s="250"/>
      <c r="CE125" s="256"/>
      <c r="CF125" s="163"/>
      <c r="CG125" s="250"/>
      <c r="CH125" s="256"/>
      <c r="CI125" s="163"/>
      <c r="CJ125" s="250"/>
      <c r="CK125" s="256"/>
      <c r="CL125" s="163"/>
      <c r="CM125" s="250"/>
      <c r="CN125" s="256"/>
      <c r="CO125" s="163"/>
      <c r="CP125" s="250"/>
      <c r="CQ125" s="256"/>
      <c r="CR125" s="163"/>
      <c r="CS125" s="250"/>
      <c r="CT125" s="256"/>
      <c r="CU125" s="163"/>
      <c r="CV125" s="250"/>
      <c r="CW125" s="162"/>
      <c r="CX125" s="163"/>
      <c r="CY125" s="164"/>
    </row>
    <row r="126" spans="1:103" ht="13.5" customHeight="1">
      <c r="A126" s="83" t="str">
        <f t="shared" si="29"/>
        <v/>
      </c>
      <c r="B126" s="168" t="str">
        <f t="shared" si="30"/>
        <v/>
      </c>
      <c r="C126" s="151" t="str">
        <f t="shared" si="31"/>
        <v/>
      </c>
      <c r="D126" s="82" t="str">
        <f t="shared" si="32"/>
        <v/>
      </c>
      <c r="E126" s="188" t="str">
        <f>IF(ISERROR(SUM((B126/2),(C126/2),(D126/2))),IF(ISERROR(SUM((B126/2),(C126/2))),IF(ISERROR(SUM((B126/2),(D126/2))),IF(ISERROR(SUM((C126/2),(D126/2))),IF(ISERROR(B126/2),IF(ISERROR(C126/2),A124,C126),B126),SUM((C126*'Student List'!$D$34),(D126*'Student List'!$E$34))/'Student List'!$D$40),SUM((B126*'Student List'!$C$34),(D126*'Student List'!$E$34))/'Student List'!$E$40),SUM((B126*'Student List'!$C$34),(C126*'Student List'!$D$34))/'Student List'!$C$40),SUM((B126*'Student List'!$C$34),(C126*'Student List'!$D$34),(D126*'Student List'!$E$34))/'Student List'!$C$35)</f>
        <v/>
      </c>
      <c r="F126" s="84" t="str">
        <f t="shared" si="33"/>
        <v/>
      </c>
      <c r="G126" s="208" t="str">
        <f>IF(ISTEXT('Student List'!$C$22),('Student List'!$C$22),"")</f>
        <v/>
      </c>
      <c r="H126" s="209"/>
      <c r="I126" s="210"/>
      <c r="J126" s="211"/>
      <c r="K126" s="210"/>
      <c r="L126" s="212"/>
      <c r="M126" s="213"/>
      <c r="N126" s="210"/>
      <c r="O126" s="211"/>
      <c r="P126" s="210"/>
      <c r="Q126" s="212"/>
      <c r="R126" s="213"/>
      <c r="S126" s="210"/>
      <c r="T126" s="211"/>
      <c r="U126" s="210"/>
      <c r="V126" s="212"/>
      <c r="W126" s="213"/>
      <c r="X126" s="210"/>
      <c r="Y126" s="211"/>
      <c r="Z126" s="210"/>
      <c r="AA126" s="214"/>
      <c r="AB126" s="319"/>
      <c r="AC126" s="209"/>
      <c r="AD126" s="210"/>
      <c r="AE126" s="213"/>
      <c r="AF126" s="210"/>
      <c r="AG126" s="212"/>
      <c r="AH126" s="213"/>
      <c r="AI126" s="210"/>
      <c r="AJ126" s="211"/>
      <c r="AK126" s="210"/>
      <c r="AL126" s="212"/>
      <c r="AM126" s="213"/>
      <c r="AN126" s="210"/>
      <c r="AO126" s="211"/>
      <c r="AP126" s="210"/>
      <c r="AQ126" s="212"/>
      <c r="AR126" s="213"/>
      <c r="AS126" s="210"/>
      <c r="AT126" s="211"/>
      <c r="AU126" s="210"/>
      <c r="AV126" s="212"/>
      <c r="AW126" s="213"/>
      <c r="AX126" s="210"/>
      <c r="AY126" s="211"/>
      <c r="AZ126" s="210"/>
      <c r="BA126" s="212"/>
      <c r="BB126" s="213"/>
      <c r="BC126" s="210"/>
      <c r="BD126" s="210"/>
      <c r="BE126" s="210"/>
      <c r="BF126" s="213"/>
      <c r="BG126" s="216" t="str">
        <f t="shared" si="34"/>
        <v/>
      </c>
      <c r="BH126" s="217"/>
      <c r="BI126" s="218" t="str">
        <f t="shared" si="35"/>
        <v/>
      </c>
      <c r="BJ126" s="219"/>
      <c r="BK126" s="220"/>
      <c r="BL126" s="221"/>
      <c r="BM126" s="221"/>
      <c r="BN126" s="221"/>
      <c r="BO126" s="221"/>
      <c r="BP126" s="221"/>
      <c r="BQ126" s="221"/>
      <c r="BR126" s="221"/>
      <c r="BS126" s="222"/>
      <c r="BT126" s="217"/>
      <c r="BU126" s="223" t="str">
        <f t="shared" si="36"/>
        <v/>
      </c>
      <c r="BV126" s="224"/>
      <c r="BW126" s="225"/>
      <c r="BX126" s="249"/>
      <c r="BY126" s="255"/>
      <c r="BZ126" s="226"/>
      <c r="CA126" s="249"/>
      <c r="CB126" s="255"/>
      <c r="CC126" s="226"/>
      <c r="CD126" s="249"/>
      <c r="CE126" s="255"/>
      <c r="CF126" s="226"/>
      <c r="CG126" s="249"/>
      <c r="CH126" s="255"/>
      <c r="CI126" s="226"/>
      <c r="CJ126" s="249"/>
      <c r="CK126" s="255"/>
      <c r="CL126" s="226"/>
      <c r="CM126" s="249"/>
      <c r="CN126" s="255"/>
      <c r="CO126" s="226"/>
      <c r="CP126" s="249"/>
      <c r="CQ126" s="255"/>
      <c r="CR126" s="226"/>
      <c r="CS126" s="249"/>
      <c r="CT126" s="255"/>
      <c r="CU126" s="226"/>
      <c r="CV126" s="249"/>
      <c r="CW126" s="225"/>
      <c r="CX126" s="226"/>
      <c r="CY126" s="227"/>
    </row>
    <row r="127" spans="1:103" ht="13.5" customHeight="1">
      <c r="A127" s="83" t="str">
        <f t="shared" si="29"/>
        <v/>
      </c>
      <c r="B127" s="168" t="str">
        <f t="shared" si="30"/>
        <v/>
      </c>
      <c r="C127" s="151" t="str">
        <f t="shared" si="31"/>
        <v/>
      </c>
      <c r="D127" s="82" t="str">
        <f t="shared" si="32"/>
        <v/>
      </c>
      <c r="E127" s="188" t="str">
        <f>IF(ISERROR(SUM((B127/2),(C127/2),(D127/2))),IF(ISERROR(SUM((B127/2),(C127/2))),IF(ISERROR(SUM((B127/2),(D127/2))),IF(ISERROR(SUM((C127/2),(D127/2))),IF(ISERROR(B127/2),IF(ISERROR(C127/2),A125,C127),B127),SUM((C127*'Student List'!$D$34),(D127*'Student List'!$E$34))/'Student List'!$D$40),SUM((B127*'Student List'!$C$34),(D127*'Student List'!$E$34))/'Student List'!$E$40),SUM((B127*'Student List'!$C$34),(C127*'Student List'!$D$34))/'Student List'!$C$40),SUM((B127*'Student List'!$C$34),(C127*'Student List'!$D$34),(D127*'Student List'!$E$34))/'Student List'!$C$35)</f>
        <v/>
      </c>
      <c r="F127" s="84" t="str">
        <f t="shared" si="33"/>
        <v/>
      </c>
      <c r="G127" s="173" t="str">
        <f>IF(ISTEXT('Student List'!$C$23),('Student List'!$C$23),"")</f>
        <v/>
      </c>
      <c r="H127" s="85"/>
      <c r="I127" s="86"/>
      <c r="J127" s="87"/>
      <c r="K127" s="86"/>
      <c r="L127" s="88"/>
      <c r="M127" s="89"/>
      <c r="N127" s="86"/>
      <c r="O127" s="87"/>
      <c r="P127" s="86"/>
      <c r="Q127" s="88"/>
      <c r="R127" s="89"/>
      <c r="S127" s="86"/>
      <c r="T127" s="87"/>
      <c r="U127" s="86"/>
      <c r="V127" s="88"/>
      <c r="W127" s="89"/>
      <c r="X127" s="86"/>
      <c r="Y127" s="87"/>
      <c r="Z127" s="86"/>
      <c r="AA127" s="90"/>
      <c r="AB127" s="99"/>
      <c r="AC127" s="85"/>
      <c r="AD127" s="86"/>
      <c r="AE127" s="89"/>
      <c r="AF127" s="86"/>
      <c r="AG127" s="88"/>
      <c r="AH127" s="89"/>
      <c r="AI127" s="86"/>
      <c r="AJ127" s="87"/>
      <c r="AK127" s="86"/>
      <c r="AL127" s="88"/>
      <c r="AM127" s="89"/>
      <c r="AN127" s="86"/>
      <c r="AO127" s="87"/>
      <c r="AP127" s="86"/>
      <c r="AQ127" s="88"/>
      <c r="AR127" s="89"/>
      <c r="AS127" s="86"/>
      <c r="AT127" s="87"/>
      <c r="AU127" s="86"/>
      <c r="AV127" s="88"/>
      <c r="AW127" s="89"/>
      <c r="AX127" s="86"/>
      <c r="AY127" s="87"/>
      <c r="AZ127" s="86"/>
      <c r="BA127" s="88"/>
      <c r="BB127" s="89"/>
      <c r="BC127" s="86"/>
      <c r="BD127" s="86"/>
      <c r="BE127" s="86"/>
      <c r="BF127" s="89"/>
      <c r="BG127" s="91" t="str">
        <f t="shared" si="34"/>
        <v/>
      </c>
      <c r="BI127" s="92" t="str">
        <f t="shared" si="35"/>
        <v/>
      </c>
      <c r="BJ127" s="112"/>
      <c r="BK127" s="117"/>
      <c r="BL127" s="113"/>
      <c r="BM127" s="113"/>
      <c r="BN127" s="113"/>
      <c r="BO127" s="113"/>
      <c r="BP127" s="113"/>
      <c r="BQ127" s="113"/>
      <c r="BR127" s="113"/>
      <c r="BS127" s="114"/>
      <c r="BU127" s="171" t="str">
        <f t="shared" si="36"/>
        <v/>
      </c>
      <c r="BV127" s="161"/>
      <c r="BW127" s="162"/>
      <c r="BX127" s="250"/>
      <c r="BY127" s="256"/>
      <c r="BZ127" s="163"/>
      <c r="CA127" s="250"/>
      <c r="CB127" s="256"/>
      <c r="CC127" s="163"/>
      <c r="CD127" s="250"/>
      <c r="CE127" s="256"/>
      <c r="CF127" s="163"/>
      <c r="CG127" s="250"/>
      <c r="CH127" s="256"/>
      <c r="CI127" s="163"/>
      <c r="CJ127" s="250"/>
      <c r="CK127" s="256"/>
      <c r="CL127" s="163"/>
      <c r="CM127" s="250"/>
      <c r="CN127" s="256"/>
      <c r="CO127" s="163"/>
      <c r="CP127" s="250"/>
      <c r="CQ127" s="256"/>
      <c r="CR127" s="163"/>
      <c r="CS127" s="250"/>
      <c r="CT127" s="256"/>
      <c r="CU127" s="163"/>
      <c r="CV127" s="250"/>
      <c r="CW127" s="162"/>
      <c r="CX127" s="163"/>
      <c r="CY127" s="164"/>
    </row>
    <row r="128" spans="1:103" ht="13.5" customHeight="1">
      <c r="A128" s="83" t="str">
        <f t="shared" si="29"/>
        <v/>
      </c>
      <c r="B128" s="168" t="str">
        <f t="shared" si="30"/>
        <v/>
      </c>
      <c r="C128" s="151" t="str">
        <f t="shared" si="31"/>
        <v/>
      </c>
      <c r="D128" s="82" t="str">
        <f t="shared" si="32"/>
        <v/>
      </c>
      <c r="E128" s="188" t="str">
        <f>IF(ISERROR(SUM((B128/2),(C128/2),(D128/2))),IF(ISERROR(SUM((B128/2),(C128/2))),IF(ISERROR(SUM((B128/2),(D128/2))),IF(ISERROR(SUM((C128/2),(D128/2))),IF(ISERROR(B128/2),IF(ISERROR(C128/2),A126,C128),B128),SUM((C128*'Student List'!$D$34),(D128*'Student List'!$E$34))/'Student List'!$D$40),SUM((B128*'Student List'!$C$34),(D128*'Student List'!$E$34))/'Student List'!$E$40),SUM((B128*'Student List'!$C$34),(C128*'Student List'!$D$34))/'Student List'!$C$40),SUM((B128*'Student List'!$C$34),(C128*'Student List'!$D$34),(D128*'Student List'!$E$34))/'Student List'!$C$35)</f>
        <v/>
      </c>
      <c r="F128" s="84" t="str">
        <f t="shared" si="33"/>
        <v/>
      </c>
      <c r="G128" s="208" t="str">
        <f>IF(ISTEXT('Student List'!$C$24),('Student List'!$C$24),"")</f>
        <v/>
      </c>
      <c r="H128" s="209"/>
      <c r="I128" s="210"/>
      <c r="J128" s="211"/>
      <c r="K128" s="210"/>
      <c r="L128" s="212"/>
      <c r="M128" s="213"/>
      <c r="N128" s="210"/>
      <c r="O128" s="211"/>
      <c r="P128" s="210"/>
      <c r="Q128" s="212"/>
      <c r="R128" s="213"/>
      <c r="S128" s="210"/>
      <c r="T128" s="211"/>
      <c r="U128" s="210"/>
      <c r="V128" s="212"/>
      <c r="W128" s="213"/>
      <c r="X128" s="210"/>
      <c r="Y128" s="211"/>
      <c r="Z128" s="210"/>
      <c r="AA128" s="214"/>
      <c r="AB128" s="319"/>
      <c r="AC128" s="209"/>
      <c r="AD128" s="210"/>
      <c r="AE128" s="213"/>
      <c r="AF128" s="210"/>
      <c r="AG128" s="212"/>
      <c r="AH128" s="213"/>
      <c r="AI128" s="210"/>
      <c r="AJ128" s="211"/>
      <c r="AK128" s="210"/>
      <c r="AL128" s="212"/>
      <c r="AM128" s="213"/>
      <c r="AN128" s="210"/>
      <c r="AO128" s="211"/>
      <c r="AP128" s="210"/>
      <c r="AQ128" s="212"/>
      <c r="AR128" s="213"/>
      <c r="AS128" s="210"/>
      <c r="AT128" s="211"/>
      <c r="AU128" s="210"/>
      <c r="AV128" s="212"/>
      <c r="AW128" s="213"/>
      <c r="AX128" s="210"/>
      <c r="AY128" s="211"/>
      <c r="AZ128" s="210"/>
      <c r="BA128" s="212"/>
      <c r="BB128" s="213"/>
      <c r="BC128" s="210"/>
      <c r="BD128" s="210"/>
      <c r="BE128" s="210"/>
      <c r="BF128" s="213"/>
      <c r="BG128" s="216" t="str">
        <f t="shared" si="34"/>
        <v/>
      </c>
      <c r="BH128" s="217"/>
      <c r="BI128" s="218" t="str">
        <f t="shared" si="35"/>
        <v/>
      </c>
      <c r="BJ128" s="219"/>
      <c r="BK128" s="220"/>
      <c r="BL128" s="221"/>
      <c r="BM128" s="221"/>
      <c r="BN128" s="221"/>
      <c r="BO128" s="221"/>
      <c r="BP128" s="221"/>
      <c r="BQ128" s="221"/>
      <c r="BR128" s="221"/>
      <c r="BS128" s="222"/>
      <c r="BT128" s="217"/>
      <c r="BU128" s="223" t="str">
        <f t="shared" si="36"/>
        <v/>
      </c>
      <c r="BV128" s="224"/>
      <c r="BW128" s="225"/>
      <c r="BX128" s="249"/>
      <c r="BY128" s="255"/>
      <c r="BZ128" s="226"/>
      <c r="CA128" s="249"/>
      <c r="CB128" s="255"/>
      <c r="CC128" s="226"/>
      <c r="CD128" s="249"/>
      <c r="CE128" s="255"/>
      <c r="CF128" s="226"/>
      <c r="CG128" s="249"/>
      <c r="CH128" s="255"/>
      <c r="CI128" s="226"/>
      <c r="CJ128" s="249"/>
      <c r="CK128" s="255"/>
      <c r="CL128" s="226"/>
      <c r="CM128" s="249"/>
      <c r="CN128" s="255"/>
      <c r="CO128" s="226"/>
      <c r="CP128" s="249"/>
      <c r="CQ128" s="255"/>
      <c r="CR128" s="226"/>
      <c r="CS128" s="249"/>
      <c r="CT128" s="255"/>
      <c r="CU128" s="226"/>
      <c r="CV128" s="249"/>
      <c r="CW128" s="225"/>
      <c r="CX128" s="226"/>
      <c r="CY128" s="227"/>
    </row>
    <row r="129" spans="1:103" ht="13.5" customHeight="1">
      <c r="A129" s="83" t="str">
        <f t="shared" si="29"/>
        <v/>
      </c>
      <c r="B129" s="168" t="str">
        <f t="shared" si="30"/>
        <v/>
      </c>
      <c r="C129" s="151" t="str">
        <f t="shared" si="31"/>
        <v/>
      </c>
      <c r="D129" s="82" t="str">
        <f t="shared" si="32"/>
        <v/>
      </c>
      <c r="E129" s="188" t="str">
        <f>IF(ISERROR(SUM((B129/2),(C129/2),(D129/2))),IF(ISERROR(SUM((B129/2),(C129/2))),IF(ISERROR(SUM((B129/2),(D129/2))),IF(ISERROR(SUM((C129/2),(D129/2))),IF(ISERROR(B129/2),IF(ISERROR(C129/2),A127,C129),B129),SUM((C129*'Student List'!$D$34),(D129*'Student List'!$E$34))/'Student List'!$D$40),SUM((B129*'Student List'!$C$34),(D129*'Student List'!$E$34))/'Student List'!$E$40),SUM((B129*'Student List'!$C$34),(C129*'Student List'!$D$34))/'Student List'!$C$40),SUM((B129*'Student List'!$C$34),(C129*'Student List'!$D$34),(D129*'Student List'!$E$34))/'Student List'!$C$35)</f>
        <v/>
      </c>
      <c r="F129" s="84" t="str">
        <f t="shared" si="33"/>
        <v/>
      </c>
      <c r="G129" s="173" t="str">
        <f>IF(ISTEXT('Student List'!$C$25),('Student List'!$C$25),"")</f>
        <v/>
      </c>
      <c r="H129" s="85"/>
      <c r="I129" s="86"/>
      <c r="J129" s="87"/>
      <c r="K129" s="86"/>
      <c r="L129" s="88"/>
      <c r="M129" s="89"/>
      <c r="N129" s="86"/>
      <c r="O129" s="87"/>
      <c r="P129" s="86"/>
      <c r="Q129" s="88"/>
      <c r="R129" s="89"/>
      <c r="S129" s="86"/>
      <c r="T129" s="87"/>
      <c r="U129" s="86"/>
      <c r="V129" s="88"/>
      <c r="W129" s="89"/>
      <c r="X129" s="86"/>
      <c r="Y129" s="87"/>
      <c r="Z129" s="86"/>
      <c r="AA129" s="90"/>
      <c r="AB129" s="99"/>
      <c r="AC129" s="85"/>
      <c r="AD129" s="86"/>
      <c r="AE129" s="89"/>
      <c r="AF129" s="86"/>
      <c r="AG129" s="88"/>
      <c r="AH129" s="89"/>
      <c r="AI129" s="86"/>
      <c r="AJ129" s="87"/>
      <c r="AK129" s="86"/>
      <c r="AL129" s="88"/>
      <c r="AM129" s="89"/>
      <c r="AN129" s="86"/>
      <c r="AO129" s="87"/>
      <c r="AP129" s="86"/>
      <c r="AQ129" s="88"/>
      <c r="AR129" s="89"/>
      <c r="AS129" s="86"/>
      <c r="AT129" s="87"/>
      <c r="AU129" s="86"/>
      <c r="AV129" s="88"/>
      <c r="AW129" s="89"/>
      <c r="AX129" s="86"/>
      <c r="AY129" s="87"/>
      <c r="AZ129" s="86"/>
      <c r="BA129" s="88"/>
      <c r="BB129" s="89"/>
      <c r="BC129" s="86"/>
      <c r="BD129" s="86"/>
      <c r="BE129" s="86"/>
      <c r="BF129" s="89"/>
      <c r="BG129" s="91" t="str">
        <f t="shared" si="34"/>
        <v/>
      </c>
      <c r="BI129" s="92" t="str">
        <f t="shared" si="35"/>
        <v/>
      </c>
      <c r="BJ129" s="112"/>
      <c r="BK129" s="117"/>
      <c r="BL129" s="113"/>
      <c r="BM129" s="113"/>
      <c r="BN129" s="113"/>
      <c r="BO129" s="113"/>
      <c r="BP129" s="113"/>
      <c r="BQ129" s="113"/>
      <c r="BR129" s="113"/>
      <c r="BS129" s="114"/>
      <c r="BU129" s="171" t="str">
        <f t="shared" si="36"/>
        <v/>
      </c>
      <c r="BV129" s="161"/>
      <c r="BW129" s="162"/>
      <c r="BX129" s="250"/>
      <c r="BY129" s="256"/>
      <c r="BZ129" s="163"/>
      <c r="CA129" s="250"/>
      <c r="CB129" s="256"/>
      <c r="CC129" s="163"/>
      <c r="CD129" s="250"/>
      <c r="CE129" s="256"/>
      <c r="CF129" s="163"/>
      <c r="CG129" s="250"/>
      <c r="CH129" s="256"/>
      <c r="CI129" s="163"/>
      <c r="CJ129" s="250"/>
      <c r="CK129" s="256"/>
      <c r="CL129" s="163"/>
      <c r="CM129" s="250"/>
      <c r="CN129" s="256"/>
      <c r="CO129" s="163"/>
      <c r="CP129" s="250"/>
      <c r="CQ129" s="256"/>
      <c r="CR129" s="163"/>
      <c r="CS129" s="250"/>
      <c r="CT129" s="256"/>
      <c r="CU129" s="163"/>
      <c r="CV129" s="250"/>
      <c r="CW129" s="162"/>
      <c r="CX129" s="163"/>
      <c r="CY129" s="164"/>
    </row>
    <row r="130" spans="1:103" ht="13.5" customHeight="1">
      <c r="A130" s="83" t="str">
        <f t="shared" si="29"/>
        <v/>
      </c>
      <c r="B130" s="168" t="str">
        <f t="shared" si="30"/>
        <v/>
      </c>
      <c r="C130" s="151" t="str">
        <f t="shared" si="31"/>
        <v/>
      </c>
      <c r="D130" s="82" t="str">
        <f t="shared" si="32"/>
        <v/>
      </c>
      <c r="E130" s="188" t="str">
        <f>IF(ISERROR(SUM((B130/2),(C130/2),(D130/2))),IF(ISERROR(SUM((B130/2),(C130/2))),IF(ISERROR(SUM((B130/2),(D130/2))),IF(ISERROR(SUM((C130/2),(D130/2))),IF(ISERROR(B130/2),IF(ISERROR(C130/2),A128,C130),B130),SUM((C130*'Student List'!$D$34),(D130*'Student List'!$E$34))/'Student List'!$D$40),SUM((B130*'Student List'!$C$34),(D130*'Student List'!$E$34))/'Student List'!$E$40),SUM((B130*'Student List'!$C$34),(C130*'Student List'!$D$34))/'Student List'!$C$40),SUM((B130*'Student List'!$C$34),(C130*'Student List'!$D$34),(D130*'Student List'!$E$34))/'Student List'!$C$35)</f>
        <v/>
      </c>
      <c r="F130" s="84" t="str">
        <f t="shared" si="33"/>
        <v/>
      </c>
      <c r="G130" s="208" t="str">
        <f>IF(ISTEXT('Student List'!$C$26),('Student List'!$C$26),"")</f>
        <v/>
      </c>
      <c r="H130" s="209"/>
      <c r="I130" s="210"/>
      <c r="J130" s="211"/>
      <c r="K130" s="210"/>
      <c r="L130" s="212"/>
      <c r="M130" s="213"/>
      <c r="N130" s="210"/>
      <c r="O130" s="211"/>
      <c r="P130" s="210"/>
      <c r="Q130" s="212"/>
      <c r="R130" s="213"/>
      <c r="S130" s="210"/>
      <c r="T130" s="211"/>
      <c r="U130" s="210"/>
      <c r="V130" s="212"/>
      <c r="W130" s="213"/>
      <c r="X130" s="210"/>
      <c r="Y130" s="211"/>
      <c r="Z130" s="210"/>
      <c r="AA130" s="214"/>
      <c r="AB130" s="319"/>
      <c r="AC130" s="209"/>
      <c r="AD130" s="210"/>
      <c r="AE130" s="213"/>
      <c r="AF130" s="210"/>
      <c r="AG130" s="212"/>
      <c r="AH130" s="213"/>
      <c r="AI130" s="210"/>
      <c r="AJ130" s="211"/>
      <c r="AK130" s="210"/>
      <c r="AL130" s="212"/>
      <c r="AM130" s="213"/>
      <c r="AN130" s="210"/>
      <c r="AO130" s="211"/>
      <c r="AP130" s="210"/>
      <c r="AQ130" s="212"/>
      <c r="AR130" s="213"/>
      <c r="AS130" s="210"/>
      <c r="AT130" s="211"/>
      <c r="AU130" s="210"/>
      <c r="AV130" s="212"/>
      <c r="AW130" s="213"/>
      <c r="AX130" s="210"/>
      <c r="AY130" s="211"/>
      <c r="AZ130" s="210"/>
      <c r="BA130" s="212"/>
      <c r="BB130" s="213"/>
      <c r="BC130" s="210"/>
      <c r="BD130" s="210"/>
      <c r="BE130" s="210"/>
      <c r="BF130" s="213"/>
      <c r="BG130" s="216" t="str">
        <f t="shared" si="34"/>
        <v/>
      </c>
      <c r="BH130" s="217"/>
      <c r="BI130" s="218" t="str">
        <f t="shared" si="35"/>
        <v/>
      </c>
      <c r="BJ130" s="219"/>
      <c r="BK130" s="220"/>
      <c r="BL130" s="221"/>
      <c r="BM130" s="221"/>
      <c r="BN130" s="221"/>
      <c r="BO130" s="221"/>
      <c r="BP130" s="221"/>
      <c r="BQ130" s="221"/>
      <c r="BR130" s="221"/>
      <c r="BS130" s="222"/>
      <c r="BT130" s="217"/>
      <c r="BU130" s="223" t="str">
        <f t="shared" si="36"/>
        <v/>
      </c>
      <c r="BV130" s="224"/>
      <c r="BW130" s="225"/>
      <c r="BX130" s="249"/>
      <c r="BY130" s="255"/>
      <c r="BZ130" s="226"/>
      <c r="CA130" s="249"/>
      <c r="CB130" s="255"/>
      <c r="CC130" s="226"/>
      <c r="CD130" s="249"/>
      <c r="CE130" s="255"/>
      <c r="CF130" s="226"/>
      <c r="CG130" s="249"/>
      <c r="CH130" s="255"/>
      <c r="CI130" s="226"/>
      <c r="CJ130" s="249"/>
      <c r="CK130" s="255"/>
      <c r="CL130" s="226"/>
      <c r="CM130" s="249"/>
      <c r="CN130" s="255"/>
      <c r="CO130" s="226"/>
      <c r="CP130" s="249"/>
      <c r="CQ130" s="255"/>
      <c r="CR130" s="226"/>
      <c r="CS130" s="249"/>
      <c r="CT130" s="255"/>
      <c r="CU130" s="226"/>
      <c r="CV130" s="249"/>
      <c r="CW130" s="225"/>
      <c r="CX130" s="226"/>
      <c r="CY130" s="227"/>
    </row>
    <row r="131" spans="1:103" ht="13.5" customHeight="1">
      <c r="A131" s="83" t="str">
        <f t="shared" si="29"/>
        <v/>
      </c>
      <c r="B131" s="168" t="str">
        <f t="shared" si="30"/>
        <v/>
      </c>
      <c r="C131" s="151" t="str">
        <f t="shared" si="31"/>
        <v/>
      </c>
      <c r="D131" s="82" t="str">
        <f t="shared" si="32"/>
        <v/>
      </c>
      <c r="E131" s="188" t="str">
        <f>IF(ISERROR(SUM((B131/2),(C131/2),(D131/2))),IF(ISERROR(SUM((B131/2),(C131/2))),IF(ISERROR(SUM((B131/2),(D131/2))),IF(ISERROR(SUM((C131/2),(D131/2))),IF(ISERROR(B131/2),IF(ISERROR(C131/2),A129,C131),B131),SUM((C131*'Student List'!$D$34),(D131*'Student List'!$E$34))/'Student List'!$D$40),SUM((B131*'Student List'!$C$34),(D131*'Student List'!$E$34))/'Student List'!$E$40),SUM((B131*'Student List'!$C$34),(C131*'Student List'!$D$34))/'Student List'!$C$40),SUM((B131*'Student List'!$C$34),(C131*'Student List'!$D$34),(D131*'Student List'!$E$34))/'Student List'!$C$35)</f>
        <v/>
      </c>
      <c r="F131" s="84" t="str">
        <f t="shared" si="33"/>
        <v/>
      </c>
      <c r="G131" s="173" t="str">
        <f>IF(ISTEXT('Student List'!$C$27),('Student List'!$C$27),"")</f>
        <v/>
      </c>
      <c r="H131" s="85"/>
      <c r="I131" s="86"/>
      <c r="J131" s="87"/>
      <c r="K131" s="86"/>
      <c r="L131" s="88"/>
      <c r="M131" s="89"/>
      <c r="N131" s="86"/>
      <c r="O131" s="87"/>
      <c r="P131" s="86"/>
      <c r="Q131" s="88"/>
      <c r="R131" s="89"/>
      <c r="S131" s="86"/>
      <c r="T131" s="87"/>
      <c r="U131" s="86"/>
      <c r="V131" s="88"/>
      <c r="W131" s="89"/>
      <c r="X131" s="86"/>
      <c r="Y131" s="87"/>
      <c r="Z131" s="86"/>
      <c r="AA131" s="90"/>
      <c r="AB131" s="99"/>
      <c r="AC131" s="85"/>
      <c r="AD131" s="86"/>
      <c r="AE131" s="89"/>
      <c r="AF131" s="86"/>
      <c r="AG131" s="88"/>
      <c r="AH131" s="89"/>
      <c r="AI131" s="86"/>
      <c r="AJ131" s="87"/>
      <c r="AK131" s="86"/>
      <c r="AL131" s="88"/>
      <c r="AM131" s="89"/>
      <c r="AN131" s="86"/>
      <c r="AO131" s="87"/>
      <c r="AP131" s="86"/>
      <c r="AQ131" s="88"/>
      <c r="AR131" s="89"/>
      <c r="AS131" s="86"/>
      <c r="AT131" s="87"/>
      <c r="AU131" s="86"/>
      <c r="AV131" s="88"/>
      <c r="AW131" s="89"/>
      <c r="AX131" s="86"/>
      <c r="AY131" s="87"/>
      <c r="AZ131" s="86"/>
      <c r="BA131" s="88"/>
      <c r="BB131" s="89"/>
      <c r="BC131" s="86"/>
      <c r="BD131" s="86"/>
      <c r="BE131" s="86"/>
      <c r="BF131" s="89"/>
      <c r="BG131" s="91" t="str">
        <f t="shared" si="34"/>
        <v/>
      </c>
      <c r="BI131" s="95" t="str">
        <f t="shared" si="35"/>
        <v/>
      </c>
      <c r="BJ131" s="117"/>
      <c r="BK131" s="117"/>
      <c r="BL131" s="113"/>
      <c r="BM131" s="113"/>
      <c r="BN131" s="113"/>
      <c r="BO131" s="113"/>
      <c r="BP131" s="113"/>
      <c r="BQ131" s="113"/>
      <c r="BR131" s="113"/>
      <c r="BS131" s="114"/>
      <c r="BU131" s="171" t="str">
        <f t="shared" si="36"/>
        <v/>
      </c>
      <c r="BV131" s="161"/>
      <c r="BW131" s="162"/>
      <c r="BX131" s="250"/>
      <c r="BY131" s="256"/>
      <c r="BZ131" s="163"/>
      <c r="CA131" s="250"/>
      <c r="CB131" s="256"/>
      <c r="CC131" s="163"/>
      <c r="CD131" s="250"/>
      <c r="CE131" s="256"/>
      <c r="CF131" s="163"/>
      <c r="CG131" s="250"/>
      <c r="CH131" s="256"/>
      <c r="CI131" s="163"/>
      <c r="CJ131" s="250"/>
      <c r="CK131" s="256"/>
      <c r="CL131" s="163"/>
      <c r="CM131" s="250"/>
      <c r="CN131" s="256"/>
      <c r="CO131" s="163"/>
      <c r="CP131" s="250"/>
      <c r="CQ131" s="256"/>
      <c r="CR131" s="163"/>
      <c r="CS131" s="250"/>
      <c r="CT131" s="256"/>
      <c r="CU131" s="163"/>
      <c r="CV131" s="250"/>
      <c r="CW131" s="162"/>
      <c r="CX131" s="163"/>
      <c r="CY131" s="164"/>
    </row>
    <row r="132" spans="1:103" ht="13.5" customHeight="1">
      <c r="A132" s="83" t="str">
        <f t="shared" si="29"/>
        <v/>
      </c>
      <c r="B132" s="168" t="str">
        <f t="shared" si="30"/>
        <v/>
      </c>
      <c r="C132" s="151" t="str">
        <f t="shared" si="31"/>
        <v/>
      </c>
      <c r="D132" s="82" t="str">
        <f t="shared" si="32"/>
        <v/>
      </c>
      <c r="E132" s="188" t="str">
        <f>IF(ISERROR(SUM((B132/2),(C132/2),(D132/2))),IF(ISERROR(SUM((B132/2),(C132/2))),IF(ISERROR(SUM((B132/2),(D132/2))),IF(ISERROR(SUM((C132/2),(D132/2))),IF(ISERROR(B132/2),IF(ISERROR(C132/2),A130,C132),B132),SUM((C132*'Student List'!$D$34),(D132*'Student List'!$E$34))/'Student List'!$D$40),SUM((B132*'Student List'!$C$34),(D132*'Student List'!$E$34))/'Student List'!$E$40),SUM((B132*'Student List'!$C$34),(C132*'Student List'!$D$34))/'Student List'!$C$40),SUM((B132*'Student List'!$C$34),(C132*'Student List'!$D$34),(D132*'Student List'!$E$34))/'Student List'!$C$35)</f>
        <v/>
      </c>
      <c r="F132" s="84" t="str">
        <f t="shared" si="33"/>
        <v/>
      </c>
      <c r="G132" s="208" t="str">
        <f>IF(ISTEXT('Student List'!$C$28),('Student List'!$C$28),"")</f>
        <v/>
      </c>
      <c r="H132" s="209"/>
      <c r="I132" s="210"/>
      <c r="J132" s="211"/>
      <c r="K132" s="210"/>
      <c r="L132" s="212"/>
      <c r="M132" s="213"/>
      <c r="N132" s="210"/>
      <c r="O132" s="211"/>
      <c r="P132" s="210"/>
      <c r="Q132" s="212"/>
      <c r="R132" s="213"/>
      <c r="S132" s="210"/>
      <c r="T132" s="211"/>
      <c r="U132" s="210"/>
      <c r="V132" s="212"/>
      <c r="W132" s="213"/>
      <c r="X132" s="210"/>
      <c r="Y132" s="211"/>
      <c r="Z132" s="210"/>
      <c r="AA132" s="214"/>
      <c r="AB132" s="319"/>
      <c r="AC132" s="209"/>
      <c r="AD132" s="210"/>
      <c r="AE132" s="213"/>
      <c r="AF132" s="210"/>
      <c r="AG132" s="212"/>
      <c r="AH132" s="213"/>
      <c r="AI132" s="210"/>
      <c r="AJ132" s="211"/>
      <c r="AK132" s="210"/>
      <c r="AL132" s="212"/>
      <c r="AM132" s="213"/>
      <c r="AN132" s="210"/>
      <c r="AO132" s="211"/>
      <c r="AP132" s="210"/>
      <c r="AQ132" s="212"/>
      <c r="AR132" s="213"/>
      <c r="AS132" s="210"/>
      <c r="AT132" s="211"/>
      <c r="AU132" s="210"/>
      <c r="AV132" s="212"/>
      <c r="AW132" s="213"/>
      <c r="AX132" s="210"/>
      <c r="AY132" s="211"/>
      <c r="AZ132" s="210"/>
      <c r="BA132" s="212"/>
      <c r="BB132" s="213"/>
      <c r="BC132" s="210"/>
      <c r="BD132" s="210"/>
      <c r="BE132" s="210"/>
      <c r="BF132" s="213"/>
      <c r="BG132" s="216" t="str">
        <f t="shared" si="34"/>
        <v/>
      </c>
      <c r="BH132" s="217"/>
      <c r="BI132" s="218" t="str">
        <f t="shared" si="35"/>
        <v/>
      </c>
      <c r="BJ132" s="219"/>
      <c r="BK132" s="220"/>
      <c r="BL132" s="221"/>
      <c r="BM132" s="221"/>
      <c r="BN132" s="221"/>
      <c r="BO132" s="221"/>
      <c r="BP132" s="221"/>
      <c r="BQ132" s="221"/>
      <c r="BR132" s="221"/>
      <c r="BS132" s="222"/>
      <c r="BT132" s="217"/>
      <c r="BU132" s="223" t="str">
        <f t="shared" si="36"/>
        <v/>
      </c>
      <c r="BV132" s="224"/>
      <c r="BW132" s="225"/>
      <c r="BX132" s="249"/>
      <c r="BY132" s="255"/>
      <c r="BZ132" s="226"/>
      <c r="CA132" s="249"/>
      <c r="CB132" s="255"/>
      <c r="CC132" s="226"/>
      <c r="CD132" s="249"/>
      <c r="CE132" s="255"/>
      <c r="CF132" s="226"/>
      <c r="CG132" s="249"/>
      <c r="CH132" s="255"/>
      <c r="CI132" s="226"/>
      <c r="CJ132" s="249"/>
      <c r="CK132" s="255"/>
      <c r="CL132" s="226"/>
      <c r="CM132" s="249"/>
      <c r="CN132" s="255"/>
      <c r="CO132" s="226"/>
      <c r="CP132" s="249"/>
      <c r="CQ132" s="255"/>
      <c r="CR132" s="226"/>
      <c r="CS132" s="249"/>
      <c r="CT132" s="255"/>
      <c r="CU132" s="226"/>
      <c r="CV132" s="249"/>
      <c r="CW132" s="225"/>
      <c r="CX132" s="226"/>
      <c r="CY132" s="227"/>
    </row>
    <row r="133" spans="1:103" ht="13.5" customHeight="1">
      <c r="B133" s="168" t="str">
        <f t="shared" si="30"/>
        <v/>
      </c>
      <c r="C133" s="151" t="str">
        <f t="shared" si="31"/>
        <v/>
      </c>
      <c r="D133" s="82" t="str">
        <f t="shared" si="32"/>
        <v/>
      </c>
      <c r="E133" s="188" t="str">
        <f>IF(ISERROR(SUM((B133/2),(C133/2),(D133/2))),IF(ISERROR(SUM((B133/2),(C133/2))),IF(ISERROR(SUM((B133/2),(D133/2))),IF(ISERROR(SUM((C133/2),(D133/2))),IF(ISERROR(B133/2),IF(ISERROR(C133/2),A131,C133),B133),SUM((C133*'Student List'!$D$34),(D133*'Student List'!$E$34))/'Student List'!$D$40),SUM((B133*'Student List'!$C$34),(D133*'Student List'!$E$34))/'Student List'!$E$40),SUM((B133*'Student List'!$C$34),(C133*'Student List'!$D$34))/'Student List'!$C$40),SUM((B133*'Student List'!$C$34),(C133*'Student List'!$D$34),(D133*'Student List'!$E$34))/'Student List'!$C$35)</f>
        <v/>
      </c>
      <c r="F133" s="84" t="str">
        <f t="shared" si="33"/>
        <v/>
      </c>
      <c r="G133" s="173" t="str">
        <f>IF(ISTEXT('Student List'!$C$29),('Student List'!$C$29),"")</f>
        <v/>
      </c>
      <c r="H133" s="85"/>
      <c r="I133" s="86"/>
      <c r="J133" s="87"/>
      <c r="K133" s="86"/>
      <c r="L133" s="88"/>
      <c r="M133" s="89"/>
      <c r="N133" s="86"/>
      <c r="O133" s="87"/>
      <c r="P133" s="86"/>
      <c r="Q133" s="88"/>
      <c r="R133" s="89"/>
      <c r="S133" s="86"/>
      <c r="T133" s="87"/>
      <c r="U133" s="86"/>
      <c r="V133" s="88"/>
      <c r="W133" s="89"/>
      <c r="X133" s="86"/>
      <c r="Y133" s="87"/>
      <c r="Z133" s="86"/>
      <c r="AA133" s="90"/>
      <c r="AB133" s="99"/>
      <c r="AC133" s="85"/>
      <c r="AD133" s="86"/>
      <c r="AE133" s="89"/>
      <c r="AF133" s="86"/>
      <c r="AG133" s="88"/>
      <c r="AH133" s="89"/>
      <c r="AI133" s="86"/>
      <c r="AJ133" s="87"/>
      <c r="AK133" s="86"/>
      <c r="AL133" s="88"/>
      <c r="AM133" s="89"/>
      <c r="AN133" s="86"/>
      <c r="AO133" s="87"/>
      <c r="AP133" s="86"/>
      <c r="AQ133" s="88"/>
      <c r="AR133" s="89"/>
      <c r="AS133" s="86"/>
      <c r="AT133" s="87"/>
      <c r="AU133" s="86"/>
      <c r="AV133" s="88"/>
      <c r="AW133" s="89"/>
      <c r="AX133" s="86"/>
      <c r="AY133" s="87"/>
      <c r="AZ133" s="86"/>
      <c r="BA133" s="88"/>
      <c r="BB133" s="89"/>
      <c r="BC133" s="86"/>
      <c r="BD133" s="86"/>
      <c r="BE133" s="86"/>
      <c r="BF133" s="89"/>
      <c r="BG133" s="91" t="str">
        <f t="shared" si="34"/>
        <v/>
      </c>
      <c r="BI133" s="96" t="str">
        <f t="shared" si="35"/>
        <v/>
      </c>
      <c r="BJ133" s="115"/>
      <c r="BK133" s="113"/>
      <c r="BL133" s="113"/>
      <c r="BM133" s="113"/>
      <c r="BN133" s="113"/>
      <c r="BO133" s="113"/>
      <c r="BP133" s="113"/>
      <c r="BQ133" s="113"/>
      <c r="BR133" s="113"/>
      <c r="BS133" s="116"/>
      <c r="BU133" s="171" t="str">
        <f t="shared" si="36"/>
        <v/>
      </c>
      <c r="BV133" s="165"/>
      <c r="BW133" s="163"/>
      <c r="BX133" s="250"/>
      <c r="BY133" s="256"/>
      <c r="BZ133" s="163"/>
      <c r="CA133" s="250"/>
      <c r="CB133" s="256"/>
      <c r="CC133" s="163"/>
      <c r="CD133" s="250"/>
      <c r="CE133" s="256"/>
      <c r="CF133" s="163"/>
      <c r="CG133" s="250"/>
      <c r="CH133" s="256"/>
      <c r="CI133" s="163"/>
      <c r="CJ133" s="250"/>
      <c r="CK133" s="256"/>
      <c r="CL133" s="163"/>
      <c r="CM133" s="250"/>
      <c r="CN133" s="256"/>
      <c r="CO133" s="163"/>
      <c r="CP133" s="250"/>
      <c r="CQ133" s="256"/>
      <c r="CR133" s="163"/>
      <c r="CS133" s="250"/>
      <c r="CT133" s="256"/>
      <c r="CU133" s="163"/>
      <c r="CV133" s="250"/>
      <c r="CW133" s="162"/>
      <c r="CX133" s="163"/>
      <c r="CY133" s="166"/>
    </row>
    <row r="134" spans="1:103" ht="13.5" customHeight="1" thickBot="1">
      <c r="B134" s="169" t="str">
        <f t="shared" si="30"/>
        <v/>
      </c>
      <c r="C134" s="152" t="str">
        <f t="shared" si="31"/>
        <v/>
      </c>
      <c r="D134" s="97" t="str">
        <f t="shared" si="32"/>
        <v/>
      </c>
      <c r="E134" s="274" t="str">
        <f>IF(ISERROR(SUM((B134/2),(C134/2),(D134/2))),IF(ISERROR(SUM((B134/2),(C134/2))),IF(ISERROR(SUM((B134/2),(D134/2))),IF(ISERROR(SUM((C134/2),(D134/2))),IF(ISERROR(B134/2),IF(ISERROR(C134/2),A132,C134),B134),SUM((C134*'Student List'!$D$34),(D134*'Student List'!$E$34))/'Student List'!$D$40),SUM((B134*'Student List'!$C$34),(D134*'Student List'!$E$34))/'Student List'!$E$40),SUM((B134*'Student List'!$C$34),(C134*'Student List'!$D$34))/'Student List'!$C$40),SUM((B134*'Student List'!$C$34),(C134*'Student List'!$D$34),(D134*'Student List'!$E$34))/'Student List'!$C$35)</f>
        <v/>
      </c>
      <c r="F134" s="98" t="str">
        <f t="shared" si="33"/>
        <v/>
      </c>
      <c r="G134" s="229" t="str">
        <f>IF(ISTEXT('Student List'!$C$30),('Student List'!$C$30),"")</f>
        <v/>
      </c>
      <c r="H134" s="230"/>
      <c r="I134" s="231"/>
      <c r="J134" s="232"/>
      <c r="K134" s="231"/>
      <c r="L134" s="233"/>
      <c r="M134" s="234"/>
      <c r="N134" s="231"/>
      <c r="O134" s="232"/>
      <c r="P134" s="231"/>
      <c r="Q134" s="233"/>
      <c r="R134" s="234"/>
      <c r="S134" s="231"/>
      <c r="T134" s="232"/>
      <c r="U134" s="231"/>
      <c r="V134" s="233"/>
      <c r="W134" s="234"/>
      <c r="X134" s="231"/>
      <c r="Y134" s="232"/>
      <c r="Z134" s="231"/>
      <c r="AA134" s="235"/>
      <c r="AB134" s="319"/>
      <c r="AC134" s="230"/>
      <c r="AD134" s="231"/>
      <c r="AE134" s="234"/>
      <c r="AF134" s="231"/>
      <c r="AG134" s="233"/>
      <c r="AH134" s="234"/>
      <c r="AI134" s="231"/>
      <c r="AJ134" s="232"/>
      <c r="AK134" s="231"/>
      <c r="AL134" s="233"/>
      <c r="AM134" s="234"/>
      <c r="AN134" s="231"/>
      <c r="AO134" s="232"/>
      <c r="AP134" s="231"/>
      <c r="AQ134" s="233"/>
      <c r="AR134" s="234"/>
      <c r="AS134" s="231"/>
      <c r="AT134" s="232"/>
      <c r="AU134" s="231"/>
      <c r="AV134" s="233"/>
      <c r="AW134" s="234"/>
      <c r="AX134" s="231"/>
      <c r="AY134" s="232"/>
      <c r="AZ134" s="231"/>
      <c r="BA134" s="233"/>
      <c r="BB134" s="234"/>
      <c r="BC134" s="231"/>
      <c r="BD134" s="231"/>
      <c r="BE134" s="231"/>
      <c r="BF134" s="234"/>
      <c r="BG134" s="236" t="str">
        <f t="shared" si="34"/>
        <v/>
      </c>
      <c r="BH134" s="217"/>
      <c r="BI134" s="237" t="str">
        <f t="shared" si="35"/>
        <v/>
      </c>
      <c r="BJ134" s="238"/>
      <c r="BK134" s="239"/>
      <c r="BL134" s="240"/>
      <c r="BM134" s="240"/>
      <c r="BN134" s="240"/>
      <c r="BO134" s="240"/>
      <c r="BP134" s="240"/>
      <c r="BQ134" s="240"/>
      <c r="BR134" s="240"/>
      <c r="BS134" s="241"/>
      <c r="BT134" s="217"/>
      <c r="BU134" s="242" t="str">
        <f t="shared" si="36"/>
        <v/>
      </c>
      <c r="BV134" s="243"/>
      <c r="BW134" s="244"/>
      <c r="BX134" s="251"/>
      <c r="BY134" s="257"/>
      <c r="BZ134" s="245"/>
      <c r="CA134" s="251"/>
      <c r="CB134" s="257"/>
      <c r="CC134" s="245"/>
      <c r="CD134" s="251"/>
      <c r="CE134" s="257"/>
      <c r="CF134" s="245"/>
      <c r="CG134" s="251"/>
      <c r="CH134" s="257"/>
      <c r="CI134" s="245"/>
      <c r="CJ134" s="251"/>
      <c r="CK134" s="257"/>
      <c r="CL134" s="245"/>
      <c r="CM134" s="251"/>
      <c r="CN134" s="257"/>
      <c r="CO134" s="245"/>
      <c r="CP134" s="251"/>
      <c r="CQ134" s="257"/>
      <c r="CR134" s="245"/>
      <c r="CS134" s="251"/>
      <c r="CT134" s="257"/>
      <c r="CU134" s="245"/>
      <c r="CV134" s="251"/>
      <c r="CW134" s="244"/>
      <c r="CX134" s="245"/>
      <c r="CY134" s="246"/>
    </row>
    <row r="135" spans="1:103" ht="13.5" customHeight="1" thickBot="1">
      <c r="BS135" s="100"/>
      <c r="CY135" s="100"/>
    </row>
    <row r="136" spans="1:103" ht="28.5" customHeight="1" thickTop="1" thickBot="1">
      <c r="B136" s="364" t="str">
        <f>IF(ISTEXT('Student List'!I13),'Student List'!I13,"")</f>
        <v>Science</v>
      </c>
      <c r="C136" s="365"/>
      <c r="D136" s="365"/>
      <c r="E136" s="366"/>
      <c r="F136" s="367" t="str">
        <f>$F$28</f>
        <v>School Name Here</v>
      </c>
      <c r="G136" s="368"/>
      <c r="H136" s="368"/>
      <c r="I136" s="368"/>
      <c r="J136" s="369"/>
      <c r="K136" s="17" t="s">
        <v>5</v>
      </c>
      <c r="L136" s="18"/>
      <c r="M136" s="19"/>
      <c r="N136" s="19"/>
      <c r="O136" s="19"/>
      <c r="P136" s="20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2"/>
      <c r="AC136" s="24"/>
      <c r="AD136" s="25"/>
      <c r="AE136" s="25"/>
      <c r="AF136" s="26" t="str">
        <f>B136</f>
        <v>Science</v>
      </c>
      <c r="AG136" s="25" t="s">
        <v>6</v>
      </c>
      <c r="AH136" s="27"/>
      <c r="AI136" s="27"/>
      <c r="AJ136" s="27"/>
      <c r="AK136" s="27"/>
      <c r="AL136" s="28"/>
      <c r="AM136" s="17" t="str">
        <f>K136</f>
        <v>1ST NINE WEEKS</v>
      </c>
      <c r="AN136" s="19"/>
      <c r="AO136" s="19"/>
      <c r="AP136" s="19"/>
      <c r="AQ136" s="19"/>
      <c r="AR136" s="20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9"/>
      <c r="BI136" s="30" t="str">
        <f>B136</f>
        <v>Science</v>
      </c>
      <c r="BJ136" s="31"/>
      <c r="BK136" s="32"/>
      <c r="BL136" s="33" t="str">
        <f>K136</f>
        <v>1ST NINE WEEKS</v>
      </c>
      <c r="BM136" s="34"/>
      <c r="BN136" s="34"/>
      <c r="BO136" s="34"/>
      <c r="BP136" s="34"/>
      <c r="BQ136" s="35"/>
      <c r="BR136" s="35"/>
      <c r="BS136" s="36"/>
      <c r="BU136" s="30" t="str">
        <f>B136</f>
        <v>Science</v>
      </c>
      <c r="BV136" s="31"/>
      <c r="BW136" s="32"/>
      <c r="BX136" s="33" t="str">
        <f>K136</f>
        <v>1ST NINE WEEKS</v>
      </c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5"/>
      <c r="CY136" s="36"/>
    </row>
    <row r="137" spans="1:103" ht="13.5" customHeight="1" thickTop="1" thickBot="1">
      <c r="B137" s="37"/>
      <c r="C137" s="37"/>
      <c r="D137" s="38"/>
      <c r="E137" s="38"/>
      <c r="F137" s="38"/>
      <c r="G137" s="38"/>
      <c r="H137" s="39" t="s">
        <v>7</v>
      </c>
      <c r="I137" s="40"/>
      <c r="J137" s="40"/>
      <c r="K137" s="40"/>
      <c r="L137" s="41"/>
      <c r="M137" s="40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3"/>
      <c r="AC137" s="39" t="s">
        <v>7</v>
      </c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4"/>
      <c r="BI137" s="45"/>
      <c r="BJ137" s="46" t="s">
        <v>8</v>
      </c>
      <c r="BK137" s="40"/>
      <c r="BL137" s="40"/>
      <c r="BM137" s="40"/>
      <c r="BN137" s="40"/>
      <c r="BO137" s="40"/>
      <c r="BP137" s="40"/>
      <c r="BQ137" s="40"/>
      <c r="BR137" s="40"/>
      <c r="BS137" s="47"/>
      <c r="BU137" s="45"/>
      <c r="BV137" s="155" t="s">
        <v>59</v>
      </c>
      <c r="BW137" s="156"/>
      <c r="BX137" s="156"/>
      <c r="BY137" s="156"/>
      <c r="BZ137" s="156"/>
      <c r="CA137" s="156"/>
      <c r="CB137" s="156"/>
      <c r="CC137" s="156"/>
      <c r="CD137" s="156"/>
      <c r="CE137" s="156"/>
      <c r="CF137" s="156"/>
      <c r="CG137" s="156"/>
      <c r="CH137" s="156"/>
      <c r="CI137" s="156"/>
      <c r="CJ137" s="156"/>
      <c r="CK137" s="156"/>
      <c r="CL137" s="156"/>
      <c r="CM137" s="156"/>
      <c r="CN137" s="156"/>
      <c r="CO137" s="156"/>
      <c r="CP137" s="156"/>
      <c r="CQ137" s="156"/>
      <c r="CR137" s="156"/>
      <c r="CS137" s="156"/>
      <c r="CT137" s="156"/>
      <c r="CU137" s="156"/>
      <c r="CV137" s="156"/>
      <c r="CW137" s="156"/>
      <c r="CX137" s="156"/>
      <c r="CY137" s="157"/>
    </row>
    <row r="138" spans="1:103" ht="13.5" customHeight="1">
      <c r="A138" s="83" t="str">
        <f t="shared" ref="A138:A159" si="37">IF(ISERROR(D140/2),"",D140)</f>
        <v/>
      </c>
      <c r="B138" s="153" t="s">
        <v>58</v>
      </c>
      <c r="C138" s="149" t="s">
        <v>9</v>
      </c>
      <c r="D138" s="48" t="s">
        <v>10</v>
      </c>
      <c r="E138" s="49" t="s">
        <v>60</v>
      </c>
      <c r="F138" s="50"/>
      <c r="G138" s="51"/>
      <c r="H138" s="362" t="s">
        <v>11</v>
      </c>
      <c r="I138" s="355"/>
      <c r="J138" s="355"/>
      <c r="K138" s="355"/>
      <c r="L138" s="360"/>
      <c r="M138" s="354" t="s">
        <v>12</v>
      </c>
      <c r="N138" s="355"/>
      <c r="O138" s="355"/>
      <c r="P138" s="355"/>
      <c r="Q138" s="360"/>
      <c r="R138" s="354" t="s">
        <v>13</v>
      </c>
      <c r="S138" s="355"/>
      <c r="T138" s="355"/>
      <c r="U138" s="355"/>
      <c r="V138" s="360"/>
      <c r="W138" s="354" t="s">
        <v>14</v>
      </c>
      <c r="X138" s="355"/>
      <c r="Y138" s="355"/>
      <c r="Z138" s="355"/>
      <c r="AA138" s="356"/>
      <c r="AC138" s="362" t="s">
        <v>15</v>
      </c>
      <c r="AD138" s="355"/>
      <c r="AE138" s="355"/>
      <c r="AF138" s="355"/>
      <c r="AG138" s="360"/>
      <c r="AH138" s="354" t="s">
        <v>16</v>
      </c>
      <c r="AI138" s="355"/>
      <c r="AJ138" s="355"/>
      <c r="AK138" s="355"/>
      <c r="AL138" s="360"/>
      <c r="AM138" s="354" t="s">
        <v>17</v>
      </c>
      <c r="AN138" s="355"/>
      <c r="AO138" s="355"/>
      <c r="AP138" s="355"/>
      <c r="AQ138" s="360"/>
      <c r="AR138" s="354" t="s">
        <v>18</v>
      </c>
      <c r="AS138" s="355"/>
      <c r="AT138" s="355"/>
      <c r="AU138" s="355"/>
      <c r="AV138" s="360"/>
      <c r="AW138" s="354" t="s">
        <v>19</v>
      </c>
      <c r="AX138" s="355"/>
      <c r="AY138" s="355"/>
      <c r="AZ138" s="355"/>
      <c r="BA138" s="356"/>
      <c r="BB138" s="354" t="s">
        <v>120</v>
      </c>
      <c r="BC138" s="355"/>
      <c r="BD138" s="355"/>
      <c r="BE138" s="355"/>
      <c r="BF138" s="356"/>
      <c r="BG138" s="52"/>
      <c r="BI138" s="53"/>
      <c r="BJ138" s="54"/>
      <c r="BK138" s="54"/>
      <c r="BL138" s="54"/>
      <c r="BM138" s="54"/>
      <c r="BN138" s="54"/>
      <c r="BO138" s="54"/>
      <c r="BP138" s="54"/>
      <c r="BQ138" s="54"/>
      <c r="BR138" s="54"/>
      <c r="BS138" s="55"/>
      <c r="BU138" s="53"/>
      <c r="BV138" s="344" t="s">
        <v>11</v>
      </c>
      <c r="BW138" s="345"/>
      <c r="BX138" s="346"/>
      <c r="BY138" s="344" t="s">
        <v>12</v>
      </c>
      <c r="BZ138" s="345"/>
      <c r="CA138" s="346"/>
      <c r="CB138" s="344" t="s">
        <v>13</v>
      </c>
      <c r="CC138" s="345"/>
      <c r="CD138" s="346"/>
      <c r="CE138" s="344" t="s">
        <v>14</v>
      </c>
      <c r="CF138" s="345"/>
      <c r="CG138" s="346"/>
      <c r="CH138" s="344" t="s">
        <v>15</v>
      </c>
      <c r="CI138" s="345"/>
      <c r="CJ138" s="346"/>
      <c r="CK138" s="344" t="s">
        <v>16</v>
      </c>
      <c r="CL138" s="345"/>
      <c r="CM138" s="346"/>
      <c r="CN138" s="344" t="s">
        <v>17</v>
      </c>
      <c r="CO138" s="345"/>
      <c r="CP138" s="346"/>
      <c r="CQ138" s="344" t="s">
        <v>18</v>
      </c>
      <c r="CR138" s="345"/>
      <c r="CS138" s="346"/>
      <c r="CT138" s="344" t="s">
        <v>19</v>
      </c>
      <c r="CU138" s="345"/>
      <c r="CV138" s="346"/>
      <c r="CW138" s="350" t="s">
        <v>120</v>
      </c>
      <c r="CX138" s="345"/>
      <c r="CY138" s="351"/>
    </row>
    <row r="139" spans="1:103" ht="13.5" customHeight="1" thickBot="1">
      <c r="A139" s="83" t="str">
        <f t="shared" si="37"/>
        <v/>
      </c>
      <c r="B139" s="154" t="s">
        <v>24</v>
      </c>
      <c r="C139" s="283" t="s">
        <v>24</v>
      </c>
      <c r="D139" s="59" t="s">
        <v>24</v>
      </c>
      <c r="E139" s="60" t="s">
        <v>24</v>
      </c>
      <c r="F139" s="61" t="s">
        <v>25</v>
      </c>
      <c r="G139" s="62" t="s">
        <v>26</v>
      </c>
      <c r="H139" s="363"/>
      <c r="I139" s="358"/>
      <c r="J139" s="358"/>
      <c r="K139" s="358"/>
      <c r="L139" s="361"/>
      <c r="M139" s="357"/>
      <c r="N139" s="358"/>
      <c r="O139" s="358"/>
      <c r="P139" s="358"/>
      <c r="Q139" s="361"/>
      <c r="R139" s="357"/>
      <c r="S139" s="358"/>
      <c r="T139" s="358"/>
      <c r="U139" s="358"/>
      <c r="V139" s="361"/>
      <c r="W139" s="357"/>
      <c r="X139" s="358"/>
      <c r="Y139" s="358"/>
      <c r="Z139" s="358"/>
      <c r="AA139" s="359"/>
      <c r="AC139" s="363"/>
      <c r="AD139" s="358"/>
      <c r="AE139" s="358"/>
      <c r="AF139" s="358"/>
      <c r="AG139" s="361"/>
      <c r="AH139" s="357"/>
      <c r="AI139" s="358"/>
      <c r="AJ139" s="358"/>
      <c r="AK139" s="358"/>
      <c r="AL139" s="361"/>
      <c r="AM139" s="357"/>
      <c r="AN139" s="358"/>
      <c r="AO139" s="358"/>
      <c r="AP139" s="358"/>
      <c r="AQ139" s="361"/>
      <c r="AR139" s="357"/>
      <c r="AS139" s="358"/>
      <c r="AT139" s="358"/>
      <c r="AU139" s="358"/>
      <c r="AV139" s="361"/>
      <c r="AW139" s="357"/>
      <c r="AX139" s="358"/>
      <c r="AY139" s="358"/>
      <c r="AZ139" s="358"/>
      <c r="BA139" s="359"/>
      <c r="BB139" s="357"/>
      <c r="BC139" s="358"/>
      <c r="BD139" s="358"/>
      <c r="BE139" s="358"/>
      <c r="BF139" s="359"/>
      <c r="BG139" s="63" t="s">
        <v>26</v>
      </c>
      <c r="BI139" s="64" t="s">
        <v>26</v>
      </c>
      <c r="BJ139" s="65">
        <v>1</v>
      </c>
      <c r="BK139" s="66">
        <v>2</v>
      </c>
      <c r="BL139" s="65">
        <v>3</v>
      </c>
      <c r="BM139" s="66">
        <v>4</v>
      </c>
      <c r="BN139" s="65">
        <v>5</v>
      </c>
      <c r="BO139" s="66">
        <v>6</v>
      </c>
      <c r="BP139" s="65">
        <v>7</v>
      </c>
      <c r="BQ139" s="66">
        <v>8</v>
      </c>
      <c r="BR139" s="66">
        <v>9</v>
      </c>
      <c r="BS139" s="67">
        <v>10</v>
      </c>
      <c r="BU139" s="64" t="s">
        <v>26</v>
      </c>
      <c r="BV139" s="347"/>
      <c r="BW139" s="348"/>
      <c r="BX139" s="349"/>
      <c r="BY139" s="347"/>
      <c r="BZ139" s="348"/>
      <c r="CA139" s="349"/>
      <c r="CB139" s="347"/>
      <c r="CC139" s="348"/>
      <c r="CD139" s="349"/>
      <c r="CE139" s="347"/>
      <c r="CF139" s="348"/>
      <c r="CG139" s="349"/>
      <c r="CH139" s="347"/>
      <c r="CI139" s="348"/>
      <c r="CJ139" s="349"/>
      <c r="CK139" s="347"/>
      <c r="CL139" s="348"/>
      <c r="CM139" s="349"/>
      <c r="CN139" s="347"/>
      <c r="CO139" s="348"/>
      <c r="CP139" s="349"/>
      <c r="CQ139" s="347"/>
      <c r="CR139" s="348"/>
      <c r="CS139" s="349"/>
      <c r="CT139" s="347"/>
      <c r="CU139" s="348"/>
      <c r="CV139" s="349"/>
      <c r="CW139" s="352"/>
      <c r="CX139" s="348"/>
      <c r="CY139" s="353"/>
    </row>
    <row r="140" spans="1:103" ht="13.5" customHeight="1">
      <c r="A140" s="83" t="str">
        <f t="shared" si="37"/>
        <v/>
      </c>
      <c r="B140" s="167" t="str">
        <f t="shared" ref="B140:B161" si="38">IF(SUM(BV140:CY140),AVERAGE(BV140:CY140),"")</f>
        <v/>
      </c>
      <c r="C140" s="150" t="str">
        <f t="shared" ref="C140:C161" si="39">IF(SUM(H140:BF140),AVERAGE(H140:BF140),"")</f>
        <v/>
      </c>
      <c r="D140" s="70" t="str">
        <f t="shared" ref="D140:D161" si="40">IF(SUM(BJ140:BS140),AVERAGE(BJ140:BS140),"")</f>
        <v/>
      </c>
      <c r="E140" s="187" t="str">
        <f>IF(ISERROR(SUM((B140/2),(C140/2),(D140/2))),IF(ISERROR(SUM((B140/2),(C140/2))),IF(ISERROR(SUM((B140/2),(D140/2))),IF(ISERROR(SUM((C140/2),(D140/2))),IF(ISERROR(B140/2),IF(ISERROR(C140/2),A138,C140),B140),SUM((C140*'Student List'!$D$34),(D140*'Student List'!$E$34))/'Student List'!$D$40),SUM((B140*'Student List'!$C$34),(D140*'Student List'!$E$34))/'Student List'!$E$40),SUM((B140*'Student List'!$C$34),(C140*'Student List'!$D$34))/'Student List'!$C$40),SUM((B140*'Student List'!$C$34),(C140*'Student List'!$D$34),(D140*'Student List'!$E$34))/'Student List'!$C$35)</f>
        <v/>
      </c>
      <c r="F140" s="84" t="str">
        <f t="shared" ref="F140:F161" si="41">IF(ISERROR(IF(E140,HLOOKUP(E140,$B$354:$N$355,2),"")),"",(IF(E140,HLOOKUP(E140,$B$354:$N$355,2),"")))</f>
        <v/>
      </c>
      <c r="G140" s="172" t="str">
        <f>IF(ISTEXT('Student List'!$C$9),('Student List'!$C$9),"")</f>
        <v/>
      </c>
      <c r="H140" s="71"/>
      <c r="I140" s="72"/>
      <c r="J140" s="73"/>
      <c r="K140" s="72"/>
      <c r="L140" s="74"/>
      <c r="M140" s="75"/>
      <c r="N140" s="72"/>
      <c r="O140" s="73"/>
      <c r="P140" s="72"/>
      <c r="Q140" s="74"/>
      <c r="R140" s="75"/>
      <c r="S140" s="72"/>
      <c r="T140" s="73"/>
      <c r="U140" s="72"/>
      <c r="V140" s="74"/>
      <c r="W140" s="75"/>
      <c r="X140" s="72"/>
      <c r="Y140" s="73"/>
      <c r="Z140" s="72"/>
      <c r="AA140" s="76"/>
      <c r="AB140" s="99"/>
      <c r="AC140" s="71"/>
      <c r="AD140" s="72"/>
      <c r="AE140" s="75"/>
      <c r="AF140" s="72"/>
      <c r="AG140" s="74"/>
      <c r="AH140" s="75"/>
      <c r="AI140" s="72"/>
      <c r="AJ140" s="73"/>
      <c r="AK140" s="72"/>
      <c r="AL140" s="74"/>
      <c r="AM140" s="75"/>
      <c r="AN140" s="72"/>
      <c r="AO140" s="73"/>
      <c r="AP140" s="72"/>
      <c r="AQ140" s="77"/>
      <c r="AR140" s="75"/>
      <c r="AS140" s="72"/>
      <c r="AT140" s="73"/>
      <c r="AU140" s="72"/>
      <c r="AV140" s="74"/>
      <c r="AW140" s="75"/>
      <c r="AX140" s="72"/>
      <c r="AY140" s="73"/>
      <c r="AZ140" s="72"/>
      <c r="BA140" s="74"/>
      <c r="BB140" s="75"/>
      <c r="BC140" s="72"/>
      <c r="BD140" s="72"/>
      <c r="BE140" s="72"/>
      <c r="BF140" s="75"/>
      <c r="BG140" s="78" t="str">
        <f t="shared" ref="BG140:BG161" si="42">G140</f>
        <v/>
      </c>
      <c r="BI140" s="79" t="str">
        <f t="shared" ref="BI140:BI161" si="43">G140</f>
        <v/>
      </c>
      <c r="BJ140" s="109"/>
      <c r="BK140" s="110"/>
      <c r="BL140" s="110"/>
      <c r="BM140" s="110"/>
      <c r="BN140" s="110"/>
      <c r="BO140" s="110"/>
      <c r="BP140" s="110"/>
      <c r="BQ140" s="110"/>
      <c r="BR140" s="110"/>
      <c r="BS140" s="111"/>
      <c r="BU140" s="170" t="str">
        <f t="shared" ref="BU140:BU161" si="44">G140</f>
        <v/>
      </c>
      <c r="BV140" s="158"/>
      <c r="BW140" s="159"/>
      <c r="BX140" s="248"/>
      <c r="BY140" s="252"/>
      <c r="BZ140" s="253"/>
      <c r="CA140" s="254"/>
      <c r="CB140" s="252"/>
      <c r="CC140" s="253"/>
      <c r="CD140" s="254"/>
      <c r="CE140" s="252"/>
      <c r="CF140" s="253"/>
      <c r="CG140" s="254"/>
      <c r="CH140" s="252"/>
      <c r="CI140" s="253"/>
      <c r="CJ140" s="254"/>
      <c r="CK140" s="252"/>
      <c r="CL140" s="253"/>
      <c r="CM140" s="254"/>
      <c r="CN140" s="252"/>
      <c r="CO140" s="253"/>
      <c r="CP140" s="254"/>
      <c r="CQ140" s="252"/>
      <c r="CR140" s="253"/>
      <c r="CS140" s="254"/>
      <c r="CT140" s="252"/>
      <c r="CU140" s="253"/>
      <c r="CV140" s="254"/>
      <c r="CW140" s="247"/>
      <c r="CX140" s="159"/>
      <c r="CY140" s="160"/>
    </row>
    <row r="141" spans="1:103" ht="13.5" customHeight="1">
      <c r="A141" s="83" t="str">
        <f t="shared" si="37"/>
        <v/>
      </c>
      <c r="B141" s="168" t="str">
        <f t="shared" si="38"/>
        <v/>
      </c>
      <c r="C141" s="151" t="str">
        <f t="shared" si="39"/>
        <v/>
      </c>
      <c r="D141" s="82" t="str">
        <f t="shared" si="40"/>
        <v/>
      </c>
      <c r="E141" s="188" t="str">
        <f>IF(ISERROR(SUM((B141/2),(C141/2),(D141/2))),IF(ISERROR(SUM((B141/2),(C141/2))),IF(ISERROR(SUM((B141/2),(D141/2))),IF(ISERROR(SUM((C141/2),(D141/2))),IF(ISERROR(B141/2),IF(ISERROR(C141/2),A139,C141),B141),SUM((C141*'Student List'!$D$34),(D141*'Student List'!$E$34))/'Student List'!$D$40),SUM((B141*'Student List'!$C$34),(D141*'Student List'!$E$34))/'Student List'!$E$40),SUM((B141*'Student List'!$C$34),(C141*'Student List'!$D$34))/'Student List'!$C$40),SUM((B141*'Student List'!$C$34),(C141*'Student List'!$D$34),(D141*'Student List'!$E$34))/'Student List'!$C$35)</f>
        <v/>
      </c>
      <c r="F141" s="84" t="str">
        <f t="shared" si="41"/>
        <v/>
      </c>
      <c r="G141" s="208" t="str">
        <f>IF(ISTEXT('Student List'!$C$10),('Student List'!$C$10),"")</f>
        <v/>
      </c>
      <c r="H141" s="209"/>
      <c r="I141" s="210"/>
      <c r="J141" s="211"/>
      <c r="K141" s="210"/>
      <c r="L141" s="212"/>
      <c r="M141" s="213"/>
      <c r="N141" s="210"/>
      <c r="O141" s="211"/>
      <c r="P141" s="210"/>
      <c r="Q141" s="212"/>
      <c r="R141" s="213"/>
      <c r="S141" s="210"/>
      <c r="T141" s="211"/>
      <c r="U141" s="210"/>
      <c r="V141" s="212"/>
      <c r="W141" s="213"/>
      <c r="X141" s="210"/>
      <c r="Y141" s="211"/>
      <c r="Z141" s="210"/>
      <c r="AA141" s="214"/>
      <c r="AB141" s="319"/>
      <c r="AC141" s="209"/>
      <c r="AD141" s="210"/>
      <c r="AE141" s="213"/>
      <c r="AF141" s="210"/>
      <c r="AG141" s="212"/>
      <c r="AH141" s="213"/>
      <c r="AI141" s="210"/>
      <c r="AJ141" s="211"/>
      <c r="AK141" s="210"/>
      <c r="AL141" s="212"/>
      <c r="AM141" s="213"/>
      <c r="AN141" s="210"/>
      <c r="AO141" s="211"/>
      <c r="AP141" s="210"/>
      <c r="AQ141" s="212"/>
      <c r="AR141" s="213"/>
      <c r="AS141" s="210"/>
      <c r="AT141" s="211"/>
      <c r="AU141" s="210"/>
      <c r="AV141" s="212"/>
      <c r="AW141" s="213"/>
      <c r="AX141" s="210"/>
      <c r="AY141" s="211"/>
      <c r="AZ141" s="210"/>
      <c r="BA141" s="212"/>
      <c r="BB141" s="213"/>
      <c r="BC141" s="210"/>
      <c r="BD141" s="210"/>
      <c r="BE141" s="210"/>
      <c r="BF141" s="213"/>
      <c r="BG141" s="216" t="str">
        <f t="shared" si="42"/>
        <v/>
      </c>
      <c r="BH141" s="217"/>
      <c r="BI141" s="218" t="str">
        <f t="shared" si="43"/>
        <v/>
      </c>
      <c r="BJ141" s="219"/>
      <c r="BK141" s="220"/>
      <c r="BL141" s="221"/>
      <c r="BM141" s="221"/>
      <c r="BN141" s="221"/>
      <c r="BO141" s="221"/>
      <c r="BP141" s="221"/>
      <c r="BQ141" s="221"/>
      <c r="BR141" s="221"/>
      <c r="BS141" s="222"/>
      <c r="BT141" s="217"/>
      <c r="BU141" s="223" t="str">
        <f t="shared" si="44"/>
        <v/>
      </c>
      <c r="BV141" s="224"/>
      <c r="BW141" s="225"/>
      <c r="BX141" s="249"/>
      <c r="BY141" s="255"/>
      <c r="BZ141" s="226"/>
      <c r="CA141" s="249"/>
      <c r="CB141" s="255"/>
      <c r="CC141" s="226"/>
      <c r="CD141" s="249"/>
      <c r="CE141" s="255"/>
      <c r="CF141" s="226"/>
      <c r="CG141" s="249"/>
      <c r="CH141" s="255"/>
      <c r="CI141" s="226"/>
      <c r="CJ141" s="249"/>
      <c r="CK141" s="255"/>
      <c r="CL141" s="226"/>
      <c r="CM141" s="249"/>
      <c r="CN141" s="255"/>
      <c r="CO141" s="226"/>
      <c r="CP141" s="249"/>
      <c r="CQ141" s="255"/>
      <c r="CR141" s="226"/>
      <c r="CS141" s="249"/>
      <c r="CT141" s="255"/>
      <c r="CU141" s="226"/>
      <c r="CV141" s="249"/>
      <c r="CW141" s="225"/>
      <c r="CX141" s="226"/>
      <c r="CY141" s="227"/>
    </row>
    <row r="142" spans="1:103" ht="13.5" customHeight="1">
      <c r="A142" s="83" t="str">
        <f t="shared" si="37"/>
        <v/>
      </c>
      <c r="B142" s="168" t="str">
        <f t="shared" si="38"/>
        <v/>
      </c>
      <c r="C142" s="151" t="str">
        <f t="shared" si="39"/>
        <v/>
      </c>
      <c r="D142" s="82" t="str">
        <f t="shared" si="40"/>
        <v/>
      </c>
      <c r="E142" s="188" t="str">
        <f>IF(ISERROR(SUM((B142/2),(C142/2),(D142/2))),IF(ISERROR(SUM((B142/2),(C142/2))),IF(ISERROR(SUM((B142/2),(D142/2))),IF(ISERROR(SUM((C142/2),(D142/2))),IF(ISERROR(B142/2),IF(ISERROR(C142/2),A140,C142),B142),SUM((C142*'Student List'!$D$34),(D142*'Student List'!$E$34))/'Student List'!$D$40),SUM((B142*'Student List'!$C$34),(D142*'Student List'!$E$34))/'Student List'!$E$40),SUM((B142*'Student List'!$C$34),(C142*'Student List'!$D$34))/'Student List'!$C$40),SUM((B142*'Student List'!$C$34),(C142*'Student List'!$D$34),(D142*'Student List'!$E$34))/'Student List'!$C$35)</f>
        <v/>
      </c>
      <c r="F142" s="84" t="str">
        <f t="shared" si="41"/>
        <v/>
      </c>
      <c r="G142" s="173" t="str">
        <f>IF(ISTEXT('Student List'!$C$11),('Student List'!$C$11),"")</f>
        <v/>
      </c>
      <c r="H142" s="85"/>
      <c r="I142" s="86"/>
      <c r="J142" s="87"/>
      <c r="K142" s="86"/>
      <c r="L142" s="88"/>
      <c r="M142" s="89"/>
      <c r="N142" s="86"/>
      <c r="O142" s="87"/>
      <c r="P142" s="86"/>
      <c r="Q142" s="88"/>
      <c r="R142" s="89"/>
      <c r="S142" s="86"/>
      <c r="T142" s="87"/>
      <c r="U142" s="86"/>
      <c r="V142" s="88"/>
      <c r="W142" s="89"/>
      <c r="X142" s="86"/>
      <c r="Y142" s="87"/>
      <c r="Z142" s="86"/>
      <c r="AA142" s="90"/>
      <c r="AB142" s="99"/>
      <c r="AC142" s="85"/>
      <c r="AD142" s="86"/>
      <c r="AE142" s="89"/>
      <c r="AF142" s="86"/>
      <c r="AG142" s="88"/>
      <c r="AH142" s="89"/>
      <c r="AI142" s="86"/>
      <c r="AJ142" s="87"/>
      <c r="AK142" s="86"/>
      <c r="AL142" s="88"/>
      <c r="AM142" s="89"/>
      <c r="AN142" s="86"/>
      <c r="AO142" s="87"/>
      <c r="AP142" s="86"/>
      <c r="AQ142" s="88"/>
      <c r="AR142" s="89"/>
      <c r="AS142" s="86"/>
      <c r="AT142" s="87"/>
      <c r="AU142" s="86"/>
      <c r="AV142" s="88"/>
      <c r="AW142" s="89"/>
      <c r="AX142" s="86"/>
      <c r="AY142" s="87"/>
      <c r="AZ142" s="86"/>
      <c r="BA142" s="88"/>
      <c r="BB142" s="89"/>
      <c r="BC142" s="86"/>
      <c r="BD142" s="86"/>
      <c r="BE142" s="86"/>
      <c r="BF142" s="89"/>
      <c r="BG142" s="91" t="str">
        <f t="shared" si="42"/>
        <v/>
      </c>
      <c r="BI142" s="92" t="str">
        <f t="shared" si="43"/>
        <v/>
      </c>
      <c r="BJ142" s="112"/>
      <c r="BK142" s="117"/>
      <c r="BL142" s="113"/>
      <c r="BM142" s="113"/>
      <c r="BN142" s="113"/>
      <c r="BO142" s="113"/>
      <c r="BP142" s="113"/>
      <c r="BQ142" s="113"/>
      <c r="BR142" s="113"/>
      <c r="BS142" s="114"/>
      <c r="BU142" s="171" t="str">
        <f t="shared" si="44"/>
        <v/>
      </c>
      <c r="BV142" s="161"/>
      <c r="BW142" s="162"/>
      <c r="BX142" s="250"/>
      <c r="BY142" s="256"/>
      <c r="BZ142" s="163"/>
      <c r="CA142" s="250"/>
      <c r="CB142" s="256"/>
      <c r="CC142" s="163"/>
      <c r="CD142" s="250"/>
      <c r="CE142" s="256"/>
      <c r="CF142" s="163"/>
      <c r="CG142" s="250"/>
      <c r="CH142" s="256"/>
      <c r="CI142" s="163"/>
      <c r="CJ142" s="250"/>
      <c r="CK142" s="256"/>
      <c r="CL142" s="163"/>
      <c r="CM142" s="250"/>
      <c r="CN142" s="256"/>
      <c r="CO142" s="163"/>
      <c r="CP142" s="250"/>
      <c r="CQ142" s="256"/>
      <c r="CR142" s="163"/>
      <c r="CS142" s="250"/>
      <c r="CT142" s="256"/>
      <c r="CU142" s="163"/>
      <c r="CV142" s="250"/>
      <c r="CW142" s="162"/>
      <c r="CX142" s="163"/>
      <c r="CY142" s="164"/>
    </row>
    <row r="143" spans="1:103" ht="13.5" customHeight="1">
      <c r="A143" s="83" t="str">
        <f t="shared" si="37"/>
        <v/>
      </c>
      <c r="B143" s="168" t="str">
        <f t="shared" si="38"/>
        <v/>
      </c>
      <c r="C143" s="151" t="str">
        <f t="shared" si="39"/>
        <v/>
      </c>
      <c r="D143" s="82" t="str">
        <f t="shared" si="40"/>
        <v/>
      </c>
      <c r="E143" s="188" t="str">
        <f>IF(ISERROR(SUM((B143/2),(C143/2),(D143/2))),IF(ISERROR(SUM((B143/2),(C143/2))),IF(ISERROR(SUM((B143/2),(D143/2))),IF(ISERROR(SUM((C143/2),(D143/2))),IF(ISERROR(B143/2),IF(ISERROR(C143/2),A141,C143),B143),SUM((C143*'Student List'!$D$34),(D143*'Student List'!$E$34))/'Student List'!$D$40),SUM((B143*'Student List'!$C$34),(D143*'Student List'!$E$34))/'Student List'!$E$40),SUM((B143*'Student List'!$C$34),(C143*'Student List'!$D$34))/'Student List'!$C$40),SUM((B143*'Student List'!$C$34),(C143*'Student List'!$D$34),(D143*'Student List'!$E$34))/'Student List'!$C$35)</f>
        <v/>
      </c>
      <c r="F143" s="84" t="str">
        <f t="shared" si="41"/>
        <v/>
      </c>
      <c r="G143" s="208" t="str">
        <f>IF(ISTEXT('Student List'!$C$12),('Student List'!$C$12),"")</f>
        <v/>
      </c>
      <c r="H143" s="209"/>
      <c r="I143" s="210"/>
      <c r="J143" s="211"/>
      <c r="K143" s="210"/>
      <c r="L143" s="212"/>
      <c r="M143" s="213"/>
      <c r="N143" s="210"/>
      <c r="O143" s="211"/>
      <c r="P143" s="210"/>
      <c r="Q143" s="212"/>
      <c r="R143" s="213"/>
      <c r="S143" s="210"/>
      <c r="T143" s="211"/>
      <c r="U143" s="210"/>
      <c r="V143" s="212"/>
      <c r="W143" s="213"/>
      <c r="X143" s="210"/>
      <c r="Y143" s="211"/>
      <c r="Z143" s="210"/>
      <c r="AA143" s="214"/>
      <c r="AB143" s="319"/>
      <c r="AC143" s="209"/>
      <c r="AD143" s="210"/>
      <c r="AE143" s="213"/>
      <c r="AF143" s="210"/>
      <c r="AG143" s="212"/>
      <c r="AH143" s="213"/>
      <c r="AI143" s="210"/>
      <c r="AJ143" s="211"/>
      <c r="AK143" s="210"/>
      <c r="AL143" s="212"/>
      <c r="AM143" s="213"/>
      <c r="AN143" s="210"/>
      <c r="AO143" s="211"/>
      <c r="AP143" s="210"/>
      <c r="AQ143" s="212"/>
      <c r="AR143" s="213"/>
      <c r="AS143" s="210"/>
      <c r="AT143" s="211"/>
      <c r="AU143" s="210"/>
      <c r="AV143" s="212"/>
      <c r="AW143" s="213"/>
      <c r="AX143" s="210"/>
      <c r="AY143" s="211"/>
      <c r="AZ143" s="210"/>
      <c r="BA143" s="212"/>
      <c r="BB143" s="213"/>
      <c r="BC143" s="210"/>
      <c r="BD143" s="210"/>
      <c r="BE143" s="210"/>
      <c r="BF143" s="213"/>
      <c r="BG143" s="216" t="str">
        <f t="shared" si="42"/>
        <v/>
      </c>
      <c r="BH143" s="217"/>
      <c r="BI143" s="218" t="str">
        <f t="shared" si="43"/>
        <v/>
      </c>
      <c r="BJ143" s="219"/>
      <c r="BK143" s="220"/>
      <c r="BL143" s="221"/>
      <c r="BM143" s="221"/>
      <c r="BN143" s="221"/>
      <c r="BO143" s="221"/>
      <c r="BP143" s="221"/>
      <c r="BQ143" s="221"/>
      <c r="BR143" s="221"/>
      <c r="BS143" s="222"/>
      <c r="BT143" s="217"/>
      <c r="BU143" s="223" t="str">
        <f t="shared" si="44"/>
        <v/>
      </c>
      <c r="BV143" s="224"/>
      <c r="BW143" s="225"/>
      <c r="BX143" s="249"/>
      <c r="BY143" s="255"/>
      <c r="BZ143" s="226"/>
      <c r="CA143" s="249"/>
      <c r="CB143" s="255"/>
      <c r="CC143" s="226"/>
      <c r="CD143" s="249"/>
      <c r="CE143" s="255"/>
      <c r="CF143" s="226"/>
      <c r="CG143" s="249"/>
      <c r="CH143" s="255"/>
      <c r="CI143" s="226"/>
      <c r="CJ143" s="249"/>
      <c r="CK143" s="255"/>
      <c r="CL143" s="226"/>
      <c r="CM143" s="249"/>
      <c r="CN143" s="255"/>
      <c r="CO143" s="226"/>
      <c r="CP143" s="249"/>
      <c r="CQ143" s="255"/>
      <c r="CR143" s="226"/>
      <c r="CS143" s="249"/>
      <c r="CT143" s="255"/>
      <c r="CU143" s="226"/>
      <c r="CV143" s="249"/>
      <c r="CW143" s="225"/>
      <c r="CX143" s="226"/>
      <c r="CY143" s="227"/>
    </row>
    <row r="144" spans="1:103" ht="13.5" customHeight="1">
      <c r="A144" s="83" t="str">
        <f t="shared" si="37"/>
        <v/>
      </c>
      <c r="B144" s="168" t="str">
        <f t="shared" si="38"/>
        <v/>
      </c>
      <c r="C144" s="151" t="str">
        <f t="shared" si="39"/>
        <v/>
      </c>
      <c r="D144" s="82" t="str">
        <f t="shared" si="40"/>
        <v/>
      </c>
      <c r="E144" s="188" t="str">
        <f>IF(ISERROR(SUM((B144/2),(C144/2),(D144/2))),IF(ISERROR(SUM((B144/2),(C144/2))),IF(ISERROR(SUM((B144/2),(D144/2))),IF(ISERROR(SUM((C144/2),(D144/2))),IF(ISERROR(B144/2),IF(ISERROR(C144/2),A142,C144),B144),SUM((C144*'Student List'!$D$34),(D144*'Student List'!$E$34))/'Student List'!$D$40),SUM((B144*'Student List'!$C$34),(D144*'Student List'!$E$34))/'Student List'!$E$40),SUM((B144*'Student List'!$C$34),(C144*'Student List'!$D$34))/'Student List'!$C$40),SUM((B144*'Student List'!$C$34),(C144*'Student List'!$D$34),(D144*'Student List'!$E$34))/'Student List'!$C$35)</f>
        <v/>
      </c>
      <c r="F144" s="84" t="str">
        <f t="shared" si="41"/>
        <v/>
      </c>
      <c r="G144" s="173" t="str">
        <f>IF(ISTEXT('Student List'!$C$13),('Student List'!$C$13),"")</f>
        <v/>
      </c>
      <c r="H144" s="85"/>
      <c r="I144" s="86"/>
      <c r="J144" s="87"/>
      <c r="K144" s="86"/>
      <c r="L144" s="88"/>
      <c r="M144" s="89"/>
      <c r="N144" s="86"/>
      <c r="O144" s="87"/>
      <c r="P144" s="86"/>
      <c r="Q144" s="88"/>
      <c r="R144" s="89"/>
      <c r="S144" s="86"/>
      <c r="T144" s="87"/>
      <c r="U144" s="86"/>
      <c r="V144" s="88"/>
      <c r="W144" s="89"/>
      <c r="X144" s="86"/>
      <c r="Y144" s="87"/>
      <c r="Z144" s="86"/>
      <c r="AA144" s="90"/>
      <c r="AB144" s="99"/>
      <c r="AC144" s="85"/>
      <c r="AD144" s="86"/>
      <c r="AE144" s="89"/>
      <c r="AF144" s="86"/>
      <c r="AG144" s="88"/>
      <c r="AH144" s="89"/>
      <c r="AI144" s="86"/>
      <c r="AJ144" s="87"/>
      <c r="AK144" s="86"/>
      <c r="AL144" s="88"/>
      <c r="AM144" s="89"/>
      <c r="AN144" s="86"/>
      <c r="AO144" s="87"/>
      <c r="AP144" s="86"/>
      <c r="AQ144" s="88"/>
      <c r="AR144" s="89"/>
      <c r="AS144" s="86"/>
      <c r="AT144" s="87"/>
      <c r="AU144" s="86"/>
      <c r="AV144" s="88"/>
      <c r="AW144" s="89"/>
      <c r="AX144" s="86"/>
      <c r="AY144" s="87"/>
      <c r="AZ144" s="86"/>
      <c r="BA144" s="88"/>
      <c r="BB144" s="89"/>
      <c r="BC144" s="86"/>
      <c r="BD144" s="86"/>
      <c r="BE144" s="86"/>
      <c r="BF144" s="89"/>
      <c r="BG144" s="91" t="str">
        <f t="shared" si="42"/>
        <v/>
      </c>
      <c r="BI144" s="92" t="str">
        <f t="shared" si="43"/>
        <v/>
      </c>
      <c r="BJ144" s="112"/>
      <c r="BK144" s="117"/>
      <c r="BL144" s="113"/>
      <c r="BM144" s="113"/>
      <c r="BN144" s="113"/>
      <c r="BO144" s="113"/>
      <c r="BP144" s="113"/>
      <c r="BQ144" s="113"/>
      <c r="BR144" s="113"/>
      <c r="BS144" s="114"/>
      <c r="BU144" s="171" t="str">
        <f t="shared" si="44"/>
        <v/>
      </c>
      <c r="BV144" s="161"/>
      <c r="BW144" s="162"/>
      <c r="BX144" s="250"/>
      <c r="BY144" s="256"/>
      <c r="BZ144" s="163"/>
      <c r="CA144" s="250"/>
      <c r="CB144" s="256"/>
      <c r="CC144" s="163"/>
      <c r="CD144" s="250"/>
      <c r="CE144" s="256"/>
      <c r="CF144" s="163"/>
      <c r="CG144" s="250"/>
      <c r="CH144" s="256"/>
      <c r="CI144" s="163"/>
      <c r="CJ144" s="250"/>
      <c r="CK144" s="256"/>
      <c r="CL144" s="163"/>
      <c r="CM144" s="250"/>
      <c r="CN144" s="256"/>
      <c r="CO144" s="163"/>
      <c r="CP144" s="250"/>
      <c r="CQ144" s="256"/>
      <c r="CR144" s="163"/>
      <c r="CS144" s="250"/>
      <c r="CT144" s="256"/>
      <c r="CU144" s="163"/>
      <c r="CV144" s="250"/>
      <c r="CW144" s="162"/>
      <c r="CX144" s="163"/>
      <c r="CY144" s="164"/>
    </row>
    <row r="145" spans="1:103" ht="13.5" customHeight="1">
      <c r="A145" s="83" t="str">
        <f t="shared" si="37"/>
        <v/>
      </c>
      <c r="B145" s="168" t="str">
        <f t="shared" si="38"/>
        <v/>
      </c>
      <c r="C145" s="151" t="str">
        <f t="shared" si="39"/>
        <v/>
      </c>
      <c r="D145" s="82" t="str">
        <f t="shared" si="40"/>
        <v/>
      </c>
      <c r="E145" s="188" t="str">
        <f>IF(ISERROR(SUM((B145/2),(C145/2),(D145/2))),IF(ISERROR(SUM((B145/2),(C145/2))),IF(ISERROR(SUM((B145/2),(D145/2))),IF(ISERROR(SUM((C145/2),(D145/2))),IF(ISERROR(B145/2),IF(ISERROR(C145/2),A143,C145),B145),SUM((C145*'Student List'!$D$34),(D145*'Student List'!$E$34))/'Student List'!$D$40),SUM((B145*'Student List'!$C$34),(D145*'Student List'!$E$34))/'Student List'!$E$40),SUM((B145*'Student List'!$C$34),(C145*'Student List'!$D$34))/'Student List'!$C$40),SUM((B145*'Student List'!$C$34),(C145*'Student List'!$D$34),(D145*'Student List'!$E$34))/'Student List'!$C$35)</f>
        <v/>
      </c>
      <c r="F145" s="84" t="str">
        <f t="shared" si="41"/>
        <v/>
      </c>
      <c r="G145" s="208" t="str">
        <f>IF(ISTEXT('Student List'!$C$14),('Student List'!$C$14),"")</f>
        <v/>
      </c>
      <c r="H145" s="209"/>
      <c r="I145" s="210"/>
      <c r="J145" s="211"/>
      <c r="K145" s="210"/>
      <c r="L145" s="212"/>
      <c r="M145" s="213"/>
      <c r="N145" s="210"/>
      <c r="O145" s="211"/>
      <c r="P145" s="210"/>
      <c r="Q145" s="212"/>
      <c r="R145" s="213"/>
      <c r="S145" s="210"/>
      <c r="T145" s="211"/>
      <c r="U145" s="210"/>
      <c r="V145" s="212"/>
      <c r="W145" s="213"/>
      <c r="X145" s="210"/>
      <c r="Y145" s="211"/>
      <c r="Z145" s="210"/>
      <c r="AA145" s="214"/>
      <c r="AB145" s="319"/>
      <c r="AC145" s="209"/>
      <c r="AD145" s="210"/>
      <c r="AE145" s="213"/>
      <c r="AF145" s="210"/>
      <c r="AG145" s="212"/>
      <c r="AH145" s="213"/>
      <c r="AI145" s="210"/>
      <c r="AJ145" s="211"/>
      <c r="AK145" s="210"/>
      <c r="AL145" s="212"/>
      <c r="AM145" s="213"/>
      <c r="AN145" s="210"/>
      <c r="AO145" s="211"/>
      <c r="AP145" s="210"/>
      <c r="AQ145" s="212"/>
      <c r="AR145" s="213"/>
      <c r="AS145" s="210"/>
      <c r="AT145" s="211"/>
      <c r="AU145" s="210"/>
      <c r="AV145" s="212"/>
      <c r="AW145" s="213"/>
      <c r="AX145" s="210"/>
      <c r="AY145" s="211"/>
      <c r="AZ145" s="210"/>
      <c r="BA145" s="212"/>
      <c r="BB145" s="213"/>
      <c r="BC145" s="210"/>
      <c r="BD145" s="210"/>
      <c r="BE145" s="210"/>
      <c r="BF145" s="213"/>
      <c r="BG145" s="216" t="str">
        <f t="shared" si="42"/>
        <v/>
      </c>
      <c r="BH145" s="217"/>
      <c r="BI145" s="218" t="str">
        <f t="shared" si="43"/>
        <v/>
      </c>
      <c r="BJ145" s="219"/>
      <c r="BK145" s="220"/>
      <c r="BL145" s="221"/>
      <c r="BM145" s="221"/>
      <c r="BN145" s="221"/>
      <c r="BO145" s="221"/>
      <c r="BP145" s="221"/>
      <c r="BQ145" s="221"/>
      <c r="BR145" s="221"/>
      <c r="BS145" s="222"/>
      <c r="BT145" s="217"/>
      <c r="BU145" s="223" t="str">
        <f t="shared" si="44"/>
        <v/>
      </c>
      <c r="BV145" s="224"/>
      <c r="BW145" s="225"/>
      <c r="BX145" s="249"/>
      <c r="BY145" s="255"/>
      <c r="BZ145" s="226"/>
      <c r="CA145" s="249"/>
      <c r="CB145" s="255"/>
      <c r="CC145" s="226"/>
      <c r="CD145" s="249"/>
      <c r="CE145" s="255"/>
      <c r="CF145" s="226"/>
      <c r="CG145" s="249"/>
      <c r="CH145" s="255"/>
      <c r="CI145" s="226"/>
      <c r="CJ145" s="249"/>
      <c r="CK145" s="255"/>
      <c r="CL145" s="226"/>
      <c r="CM145" s="249"/>
      <c r="CN145" s="255"/>
      <c r="CO145" s="226"/>
      <c r="CP145" s="249"/>
      <c r="CQ145" s="255"/>
      <c r="CR145" s="226"/>
      <c r="CS145" s="249"/>
      <c r="CT145" s="255"/>
      <c r="CU145" s="226"/>
      <c r="CV145" s="249"/>
      <c r="CW145" s="225"/>
      <c r="CX145" s="226"/>
      <c r="CY145" s="227"/>
    </row>
    <row r="146" spans="1:103" ht="13.5" customHeight="1">
      <c r="A146" s="83" t="str">
        <f t="shared" si="37"/>
        <v/>
      </c>
      <c r="B146" s="168" t="str">
        <f t="shared" si="38"/>
        <v/>
      </c>
      <c r="C146" s="151" t="str">
        <f t="shared" si="39"/>
        <v/>
      </c>
      <c r="D146" s="82" t="str">
        <f t="shared" si="40"/>
        <v/>
      </c>
      <c r="E146" s="188" t="str">
        <f>IF(ISERROR(SUM((B146/2),(C146/2),(D146/2))),IF(ISERROR(SUM((B146/2),(C146/2))),IF(ISERROR(SUM((B146/2),(D146/2))),IF(ISERROR(SUM((C146/2),(D146/2))),IF(ISERROR(B146/2),IF(ISERROR(C146/2),A144,C146),B146),SUM((C146*'Student List'!$D$34),(D146*'Student List'!$E$34))/'Student List'!$D$40),SUM((B146*'Student List'!$C$34),(D146*'Student List'!$E$34))/'Student List'!$E$40),SUM((B146*'Student List'!$C$34),(C146*'Student List'!$D$34))/'Student List'!$C$40),SUM((B146*'Student List'!$C$34),(C146*'Student List'!$D$34),(D146*'Student List'!$E$34))/'Student List'!$C$35)</f>
        <v/>
      </c>
      <c r="F146" s="84" t="str">
        <f t="shared" si="41"/>
        <v/>
      </c>
      <c r="G146" s="173" t="str">
        <f>IF(ISTEXT('Student List'!$C$15),('Student List'!$C$15),"")</f>
        <v/>
      </c>
      <c r="H146" s="85"/>
      <c r="I146" s="86"/>
      <c r="J146" s="87"/>
      <c r="K146" s="86"/>
      <c r="L146" s="88"/>
      <c r="M146" s="89"/>
      <c r="N146" s="86"/>
      <c r="O146" s="87"/>
      <c r="P146" s="86"/>
      <c r="Q146" s="88"/>
      <c r="R146" s="89"/>
      <c r="S146" s="86"/>
      <c r="T146" s="87"/>
      <c r="U146" s="86"/>
      <c r="V146" s="88"/>
      <c r="W146" s="89"/>
      <c r="X146" s="86"/>
      <c r="Y146" s="87"/>
      <c r="Z146" s="86"/>
      <c r="AA146" s="90"/>
      <c r="AB146" s="99"/>
      <c r="AC146" s="85"/>
      <c r="AD146" s="86"/>
      <c r="AE146" s="89"/>
      <c r="AF146" s="86"/>
      <c r="AG146" s="88"/>
      <c r="AH146" s="89"/>
      <c r="AI146" s="86"/>
      <c r="AJ146" s="87"/>
      <c r="AK146" s="86"/>
      <c r="AL146" s="88"/>
      <c r="AM146" s="89"/>
      <c r="AN146" s="86"/>
      <c r="AO146" s="87"/>
      <c r="AP146" s="86"/>
      <c r="AQ146" s="88"/>
      <c r="AR146" s="89"/>
      <c r="AS146" s="86"/>
      <c r="AT146" s="87"/>
      <c r="AU146" s="86"/>
      <c r="AV146" s="88"/>
      <c r="AW146" s="89"/>
      <c r="AX146" s="86"/>
      <c r="AY146" s="87"/>
      <c r="AZ146" s="86"/>
      <c r="BA146" s="88"/>
      <c r="BB146" s="89"/>
      <c r="BC146" s="86"/>
      <c r="BD146" s="86"/>
      <c r="BE146" s="86"/>
      <c r="BF146" s="89"/>
      <c r="BG146" s="91" t="str">
        <f t="shared" si="42"/>
        <v/>
      </c>
      <c r="BI146" s="92" t="str">
        <f t="shared" si="43"/>
        <v/>
      </c>
      <c r="BJ146" s="112"/>
      <c r="BK146" s="117"/>
      <c r="BL146" s="113"/>
      <c r="BM146" s="113"/>
      <c r="BN146" s="113"/>
      <c r="BO146" s="113"/>
      <c r="BP146" s="113"/>
      <c r="BQ146" s="113"/>
      <c r="BR146" s="113"/>
      <c r="BS146" s="114"/>
      <c r="BU146" s="171" t="str">
        <f t="shared" si="44"/>
        <v/>
      </c>
      <c r="BV146" s="161"/>
      <c r="BW146" s="162"/>
      <c r="BX146" s="250"/>
      <c r="BY146" s="256"/>
      <c r="BZ146" s="163"/>
      <c r="CA146" s="250"/>
      <c r="CB146" s="256"/>
      <c r="CC146" s="163"/>
      <c r="CD146" s="250"/>
      <c r="CE146" s="256"/>
      <c r="CF146" s="163"/>
      <c r="CG146" s="250"/>
      <c r="CH146" s="256"/>
      <c r="CI146" s="163"/>
      <c r="CJ146" s="250"/>
      <c r="CK146" s="256"/>
      <c r="CL146" s="163"/>
      <c r="CM146" s="250"/>
      <c r="CN146" s="256"/>
      <c r="CO146" s="163"/>
      <c r="CP146" s="250"/>
      <c r="CQ146" s="256"/>
      <c r="CR146" s="163"/>
      <c r="CS146" s="250"/>
      <c r="CT146" s="256"/>
      <c r="CU146" s="163"/>
      <c r="CV146" s="250"/>
      <c r="CW146" s="162"/>
      <c r="CX146" s="163"/>
      <c r="CY146" s="164"/>
    </row>
    <row r="147" spans="1:103" ht="13.5" customHeight="1">
      <c r="A147" s="83" t="str">
        <f t="shared" si="37"/>
        <v/>
      </c>
      <c r="B147" s="168" t="str">
        <f t="shared" si="38"/>
        <v/>
      </c>
      <c r="C147" s="151" t="str">
        <f t="shared" si="39"/>
        <v/>
      </c>
      <c r="D147" s="82" t="str">
        <f t="shared" si="40"/>
        <v/>
      </c>
      <c r="E147" s="188" t="str">
        <f>IF(ISERROR(SUM((B147/2),(C147/2),(D147/2))),IF(ISERROR(SUM((B147/2),(C147/2))),IF(ISERROR(SUM((B147/2),(D147/2))),IF(ISERROR(SUM((C147/2),(D147/2))),IF(ISERROR(B147/2),IF(ISERROR(C147/2),A145,C147),B147),SUM((C147*'Student List'!$D$34),(D147*'Student List'!$E$34))/'Student List'!$D$40),SUM((B147*'Student List'!$C$34),(D147*'Student List'!$E$34))/'Student List'!$E$40),SUM((B147*'Student List'!$C$34),(C147*'Student List'!$D$34))/'Student List'!$C$40),SUM((B147*'Student List'!$C$34),(C147*'Student List'!$D$34),(D147*'Student List'!$E$34))/'Student List'!$C$35)</f>
        <v/>
      </c>
      <c r="F147" s="84" t="str">
        <f t="shared" si="41"/>
        <v/>
      </c>
      <c r="G147" s="208" t="str">
        <f>IF(ISTEXT('Student List'!$C$16),('Student List'!$C$16),"")</f>
        <v/>
      </c>
      <c r="H147" s="209"/>
      <c r="I147" s="210"/>
      <c r="J147" s="211"/>
      <c r="K147" s="210"/>
      <c r="L147" s="212"/>
      <c r="M147" s="213"/>
      <c r="N147" s="210"/>
      <c r="O147" s="211"/>
      <c r="P147" s="210"/>
      <c r="Q147" s="212"/>
      <c r="R147" s="213"/>
      <c r="S147" s="210"/>
      <c r="T147" s="211"/>
      <c r="U147" s="210"/>
      <c r="V147" s="212"/>
      <c r="W147" s="213"/>
      <c r="X147" s="210"/>
      <c r="Y147" s="211"/>
      <c r="Z147" s="210"/>
      <c r="AA147" s="214"/>
      <c r="AB147" s="319"/>
      <c r="AC147" s="209"/>
      <c r="AD147" s="210"/>
      <c r="AE147" s="213"/>
      <c r="AF147" s="210"/>
      <c r="AG147" s="212"/>
      <c r="AH147" s="213"/>
      <c r="AI147" s="210"/>
      <c r="AJ147" s="211"/>
      <c r="AK147" s="210"/>
      <c r="AL147" s="212"/>
      <c r="AM147" s="213"/>
      <c r="AN147" s="210"/>
      <c r="AO147" s="211"/>
      <c r="AP147" s="210"/>
      <c r="AQ147" s="212"/>
      <c r="AR147" s="213"/>
      <c r="AS147" s="210"/>
      <c r="AT147" s="211"/>
      <c r="AU147" s="210"/>
      <c r="AV147" s="212"/>
      <c r="AW147" s="213"/>
      <c r="AX147" s="210"/>
      <c r="AY147" s="211"/>
      <c r="AZ147" s="210"/>
      <c r="BA147" s="212"/>
      <c r="BB147" s="213"/>
      <c r="BC147" s="210"/>
      <c r="BD147" s="210"/>
      <c r="BE147" s="210"/>
      <c r="BF147" s="213"/>
      <c r="BG147" s="216" t="str">
        <f t="shared" si="42"/>
        <v/>
      </c>
      <c r="BH147" s="217"/>
      <c r="BI147" s="218" t="str">
        <f t="shared" si="43"/>
        <v/>
      </c>
      <c r="BJ147" s="219"/>
      <c r="BK147" s="220"/>
      <c r="BL147" s="221"/>
      <c r="BM147" s="221"/>
      <c r="BN147" s="221"/>
      <c r="BO147" s="221"/>
      <c r="BP147" s="221"/>
      <c r="BQ147" s="221"/>
      <c r="BR147" s="221"/>
      <c r="BS147" s="222"/>
      <c r="BT147" s="217"/>
      <c r="BU147" s="223" t="str">
        <f t="shared" si="44"/>
        <v/>
      </c>
      <c r="BV147" s="224"/>
      <c r="BW147" s="225"/>
      <c r="BX147" s="249"/>
      <c r="BY147" s="255"/>
      <c r="BZ147" s="226"/>
      <c r="CA147" s="249"/>
      <c r="CB147" s="255"/>
      <c r="CC147" s="226"/>
      <c r="CD147" s="249"/>
      <c r="CE147" s="255"/>
      <c r="CF147" s="226"/>
      <c r="CG147" s="249"/>
      <c r="CH147" s="255"/>
      <c r="CI147" s="226"/>
      <c r="CJ147" s="249"/>
      <c r="CK147" s="255"/>
      <c r="CL147" s="226"/>
      <c r="CM147" s="249"/>
      <c r="CN147" s="255"/>
      <c r="CO147" s="226"/>
      <c r="CP147" s="249"/>
      <c r="CQ147" s="255"/>
      <c r="CR147" s="226"/>
      <c r="CS147" s="249"/>
      <c r="CT147" s="255"/>
      <c r="CU147" s="226"/>
      <c r="CV147" s="249"/>
      <c r="CW147" s="225"/>
      <c r="CX147" s="226"/>
      <c r="CY147" s="227"/>
    </row>
    <row r="148" spans="1:103" ht="13.5" customHeight="1">
      <c r="A148" s="83" t="str">
        <f t="shared" si="37"/>
        <v/>
      </c>
      <c r="B148" s="168" t="str">
        <f t="shared" si="38"/>
        <v/>
      </c>
      <c r="C148" s="151" t="str">
        <f t="shared" si="39"/>
        <v/>
      </c>
      <c r="D148" s="82" t="str">
        <f t="shared" si="40"/>
        <v/>
      </c>
      <c r="E148" s="188" t="str">
        <f>IF(ISERROR(SUM((B148/2),(C148/2),(D148/2))),IF(ISERROR(SUM((B148/2),(C148/2))),IF(ISERROR(SUM((B148/2),(D148/2))),IF(ISERROR(SUM((C148/2),(D148/2))),IF(ISERROR(B148/2),IF(ISERROR(C148/2),A146,C148),B148),SUM((C148*'Student List'!$D$34),(D148*'Student List'!$E$34))/'Student List'!$D$40),SUM((B148*'Student List'!$C$34),(D148*'Student List'!$E$34))/'Student List'!$E$40),SUM((B148*'Student List'!$C$34),(C148*'Student List'!$D$34))/'Student List'!$C$40),SUM((B148*'Student List'!$C$34),(C148*'Student List'!$D$34),(D148*'Student List'!$E$34))/'Student List'!$C$35)</f>
        <v/>
      </c>
      <c r="F148" s="84" t="str">
        <f t="shared" si="41"/>
        <v/>
      </c>
      <c r="G148" s="173" t="str">
        <f>IF(ISTEXT('Student List'!$C$17),('Student List'!$C$17),"")</f>
        <v/>
      </c>
      <c r="H148" s="85"/>
      <c r="I148" s="86"/>
      <c r="J148" s="87"/>
      <c r="K148" s="86"/>
      <c r="L148" s="88"/>
      <c r="M148" s="89"/>
      <c r="N148" s="86"/>
      <c r="O148" s="87"/>
      <c r="P148" s="86"/>
      <c r="Q148" s="88"/>
      <c r="R148" s="89"/>
      <c r="S148" s="86"/>
      <c r="T148" s="87"/>
      <c r="U148" s="86"/>
      <c r="V148" s="88"/>
      <c r="W148" s="89"/>
      <c r="X148" s="86"/>
      <c r="Y148" s="87"/>
      <c r="Z148" s="86"/>
      <c r="AA148" s="90"/>
      <c r="AB148" s="99"/>
      <c r="AC148" s="85"/>
      <c r="AD148" s="86"/>
      <c r="AE148" s="89"/>
      <c r="AF148" s="86"/>
      <c r="AG148" s="88"/>
      <c r="AH148" s="89"/>
      <c r="AI148" s="86"/>
      <c r="AJ148" s="87"/>
      <c r="AK148" s="86"/>
      <c r="AL148" s="88"/>
      <c r="AM148" s="89"/>
      <c r="AN148" s="86"/>
      <c r="AO148" s="87"/>
      <c r="AP148" s="86"/>
      <c r="AQ148" s="88"/>
      <c r="AR148" s="89"/>
      <c r="AS148" s="86"/>
      <c r="AT148" s="87"/>
      <c r="AU148" s="86"/>
      <c r="AV148" s="88"/>
      <c r="AW148" s="89"/>
      <c r="AX148" s="86"/>
      <c r="AY148" s="87"/>
      <c r="AZ148" s="86"/>
      <c r="BA148" s="88"/>
      <c r="BB148" s="89"/>
      <c r="BC148" s="86"/>
      <c r="BD148" s="86"/>
      <c r="BE148" s="86"/>
      <c r="BF148" s="89"/>
      <c r="BG148" s="91" t="str">
        <f t="shared" si="42"/>
        <v/>
      </c>
      <c r="BI148" s="92" t="str">
        <f t="shared" si="43"/>
        <v/>
      </c>
      <c r="BJ148" s="112"/>
      <c r="BK148" s="117"/>
      <c r="BL148" s="113"/>
      <c r="BM148" s="113"/>
      <c r="BN148" s="113"/>
      <c r="BO148" s="113"/>
      <c r="BP148" s="113"/>
      <c r="BQ148" s="113"/>
      <c r="BR148" s="113"/>
      <c r="BS148" s="114"/>
      <c r="BU148" s="171" t="str">
        <f t="shared" si="44"/>
        <v/>
      </c>
      <c r="BV148" s="161"/>
      <c r="BW148" s="162"/>
      <c r="BX148" s="250"/>
      <c r="BY148" s="256"/>
      <c r="BZ148" s="163"/>
      <c r="CA148" s="250"/>
      <c r="CB148" s="256"/>
      <c r="CC148" s="163"/>
      <c r="CD148" s="250"/>
      <c r="CE148" s="256"/>
      <c r="CF148" s="163"/>
      <c r="CG148" s="250"/>
      <c r="CH148" s="256"/>
      <c r="CI148" s="163"/>
      <c r="CJ148" s="250"/>
      <c r="CK148" s="256"/>
      <c r="CL148" s="163"/>
      <c r="CM148" s="250"/>
      <c r="CN148" s="256"/>
      <c r="CO148" s="163"/>
      <c r="CP148" s="250"/>
      <c r="CQ148" s="256"/>
      <c r="CR148" s="163"/>
      <c r="CS148" s="250"/>
      <c r="CT148" s="256"/>
      <c r="CU148" s="163"/>
      <c r="CV148" s="250"/>
      <c r="CW148" s="162"/>
      <c r="CX148" s="163"/>
      <c r="CY148" s="164"/>
    </row>
    <row r="149" spans="1:103" ht="13.5" customHeight="1">
      <c r="A149" s="83" t="str">
        <f t="shared" si="37"/>
        <v/>
      </c>
      <c r="B149" s="168" t="str">
        <f t="shared" si="38"/>
        <v/>
      </c>
      <c r="C149" s="151" t="str">
        <f t="shared" si="39"/>
        <v/>
      </c>
      <c r="D149" s="82" t="str">
        <f t="shared" si="40"/>
        <v/>
      </c>
      <c r="E149" s="188" t="str">
        <f>IF(ISERROR(SUM((B149/2),(C149/2),(D149/2))),IF(ISERROR(SUM((B149/2),(C149/2))),IF(ISERROR(SUM((B149/2),(D149/2))),IF(ISERROR(SUM((C149/2),(D149/2))),IF(ISERROR(B149/2),IF(ISERROR(C149/2),A147,C149),B149),SUM((C149*'Student List'!$D$34),(D149*'Student List'!$E$34))/'Student List'!$D$40),SUM((B149*'Student List'!$C$34),(D149*'Student List'!$E$34))/'Student List'!$E$40),SUM((B149*'Student List'!$C$34),(C149*'Student List'!$D$34))/'Student List'!$C$40),SUM((B149*'Student List'!$C$34),(C149*'Student List'!$D$34),(D149*'Student List'!$E$34))/'Student List'!$C$35)</f>
        <v/>
      </c>
      <c r="F149" s="84" t="str">
        <f t="shared" si="41"/>
        <v/>
      </c>
      <c r="G149" s="208" t="str">
        <f>IF(ISTEXT('Student List'!$C$18),('Student List'!$C$18),"")</f>
        <v/>
      </c>
      <c r="H149" s="209"/>
      <c r="I149" s="210"/>
      <c r="J149" s="211"/>
      <c r="K149" s="210"/>
      <c r="L149" s="212"/>
      <c r="M149" s="213"/>
      <c r="N149" s="210"/>
      <c r="O149" s="211"/>
      <c r="P149" s="210"/>
      <c r="Q149" s="212"/>
      <c r="R149" s="213"/>
      <c r="S149" s="210"/>
      <c r="T149" s="211"/>
      <c r="U149" s="210"/>
      <c r="V149" s="212"/>
      <c r="W149" s="213"/>
      <c r="X149" s="210"/>
      <c r="Y149" s="211"/>
      <c r="Z149" s="210"/>
      <c r="AA149" s="214"/>
      <c r="AB149" s="319"/>
      <c r="AC149" s="209"/>
      <c r="AD149" s="210"/>
      <c r="AE149" s="213"/>
      <c r="AF149" s="210"/>
      <c r="AG149" s="212"/>
      <c r="AH149" s="213"/>
      <c r="AI149" s="210"/>
      <c r="AJ149" s="211"/>
      <c r="AK149" s="210"/>
      <c r="AL149" s="212"/>
      <c r="AM149" s="213"/>
      <c r="AN149" s="210"/>
      <c r="AO149" s="211"/>
      <c r="AP149" s="210"/>
      <c r="AQ149" s="212"/>
      <c r="AR149" s="213"/>
      <c r="AS149" s="210"/>
      <c r="AT149" s="211"/>
      <c r="AU149" s="210"/>
      <c r="AV149" s="212"/>
      <c r="AW149" s="213"/>
      <c r="AX149" s="210"/>
      <c r="AY149" s="211"/>
      <c r="AZ149" s="210"/>
      <c r="BA149" s="212"/>
      <c r="BB149" s="213"/>
      <c r="BC149" s="210"/>
      <c r="BD149" s="210"/>
      <c r="BE149" s="210"/>
      <c r="BF149" s="213"/>
      <c r="BG149" s="216" t="str">
        <f t="shared" si="42"/>
        <v/>
      </c>
      <c r="BH149" s="217"/>
      <c r="BI149" s="218" t="str">
        <f t="shared" si="43"/>
        <v/>
      </c>
      <c r="BJ149" s="219"/>
      <c r="BK149" s="220"/>
      <c r="BL149" s="221"/>
      <c r="BM149" s="221"/>
      <c r="BN149" s="221"/>
      <c r="BO149" s="221"/>
      <c r="BP149" s="221"/>
      <c r="BQ149" s="221"/>
      <c r="BR149" s="221"/>
      <c r="BS149" s="222"/>
      <c r="BT149" s="217"/>
      <c r="BU149" s="223" t="str">
        <f t="shared" si="44"/>
        <v/>
      </c>
      <c r="BV149" s="224"/>
      <c r="BW149" s="225"/>
      <c r="BX149" s="249"/>
      <c r="BY149" s="255"/>
      <c r="BZ149" s="226"/>
      <c r="CA149" s="249"/>
      <c r="CB149" s="255"/>
      <c r="CC149" s="226"/>
      <c r="CD149" s="249"/>
      <c r="CE149" s="255"/>
      <c r="CF149" s="226"/>
      <c r="CG149" s="249"/>
      <c r="CH149" s="255"/>
      <c r="CI149" s="226"/>
      <c r="CJ149" s="249"/>
      <c r="CK149" s="255"/>
      <c r="CL149" s="226"/>
      <c r="CM149" s="249"/>
      <c r="CN149" s="255"/>
      <c r="CO149" s="226"/>
      <c r="CP149" s="249"/>
      <c r="CQ149" s="255"/>
      <c r="CR149" s="226"/>
      <c r="CS149" s="249"/>
      <c r="CT149" s="255"/>
      <c r="CU149" s="226"/>
      <c r="CV149" s="249"/>
      <c r="CW149" s="225"/>
      <c r="CX149" s="226"/>
      <c r="CY149" s="227"/>
    </row>
    <row r="150" spans="1:103" ht="13.5" customHeight="1">
      <c r="A150" s="83" t="str">
        <f t="shared" si="37"/>
        <v/>
      </c>
      <c r="B150" s="168" t="str">
        <f t="shared" si="38"/>
        <v/>
      </c>
      <c r="C150" s="151" t="str">
        <f t="shared" si="39"/>
        <v/>
      </c>
      <c r="D150" s="82" t="str">
        <f t="shared" si="40"/>
        <v/>
      </c>
      <c r="E150" s="188" t="str">
        <f>IF(ISERROR(SUM((B150/2),(C150/2),(D150/2))),IF(ISERROR(SUM((B150/2),(C150/2))),IF(ISERROR(SUM((B150/2),(D150/2))),IF(ISERROR(SUM((C150/2),(D150/2))),IF(ISERROR(B150/2),IF(ISERROR(C150/2),A148,C150),B150),SUM((C150*'Student List'!$D$34),(D150*'Student List'!$E$34))/'Student List'!$D$40),SUM((B150*'Student List'!$C$34),(D150*'Student List'!$E$34))/'Student List'!$E$40),SUM((B150*'Student List'!$C$34),(C150*'Student List'!$D$34))/'Student List'!$C$40),SUM((B150*'Student List'!$C$34),(C150*'Student List'!$D$34),(D150*'Student List'!$E$34))/'Student List'!$C$35)</f>
        <v/>
      </c>
      <c r="F150" s="84" t="str">
        <f t="shared" si="41"/>
        <v/>
      </c>
      <c r="G150" s="173" t="str">
        <f>IF(ISTEXT('Student List'!$C$19),('Student List'!$C$19),"")</f>
        <v/>
      </c>
      <c r="H150" s="85"/>
      <c r="I150" s="86"/>
      <c r="J150" s="87"/>
      <c r="K150" s="86"/>
      <c r="L150" s="88"/>
      <c r="M150" s="89"/>
      <c r="N150" s="86"/>
      <c r="O150" s="87"/>
      <c r="P150" s="86"/>
      <c r="Q150" s="88"/>
      <c r="R150" s="89"/>
      <c r="S150" s="86"/>
      <c r="T150" s="87"/>
      <c r="U150" s="86"/>
      <c r="V150" s="88"/>
      <c r="W150" s="89"/>
      <c r="X150" s="86"/>
      <c r="Y150" s="87"/>
      <c r="Z150" s="86"/>
      <c r="AA150" s="90"/>
      <c r="AB150" s="99"/>
      <c r="AC150" s="85"/>
      <c r="AD150" s="86"/>
      <c r="AE150" s="89"/>
      <c r="AF150" s="86"/>
      <c r="AG150" s="88"/>
      <c r="AH150" s="89"/>
      <c r="AI150" s="86"/>
      <c r="AJ150" s="87"/>
      <c r="AK150" s="86"/>
      <c r="AL150" s="88"/>
      <c r="AM150" s="89"/>
      <c r="AN150" s="86"/>
      <c r="AO150" s="87"/>
      <c r="AP150" s="86"/>
      <c r="AQ150" s="88"/>
      <c r="AR150" s="89"/>
      <c r="AS150" s="86"/>
      <c r="AT150" s="87"/>
      <c r="AU150" s="86"/>
      <c r="AV150" s="88"/>
      <c r="AW150" s="89"/>
      <c r="AX150" s="86"/>
      <c r="AY150" s="87"/>
      <c r="AZ150" s="86"/>
      <c r="BA150" s="88"/>
      <c r="BB150" s="89"/>
      <c r="BC150" s="86"/>
      <c r="BD150" s="86"/>
      <c r="BE150" s="86"/>
      <c r="BF150" s="89"/>
      <c r="BG150" s="91" t="str">
        <f t="shared" si="42"/>
        <v/>
      </c>
      <c r="BI150" s="92" t="str">
        <f t="shared" si="43"/>
        <v/>
      </c>
      <c r="BJ150" s="112"/>
      <c r="BK150" s="117"/>
      <c r="BL150" s="113"/>
      <c r="BM150" s="113"/>
      <c r="BN150" s="113"/>
      <c r="BO150" s="113"/>
      <c r="BP150" s="113"/>
      <c r="BQ150" s="113"/>
      <c r="BR150" s="113"/>
      <c r="BS150" s="114"/>
      <c r="BU150" s="171" t="str">
        <f t="shared" si="44"/>
        <v/>
      </c>
      <c r="BV150" s="161"/>
      <c r="BW150" s="162"/>
      <c r="BX150" s="250"/>
      <c r="BY150" s="256"/>
      <c r="BZ150" s="163"/>
      <c r="CA150" s="250"/>
      <c r="CB150" s="256"/>
      <c r="CC150" s="163"/>
      <c r="CD150" s="250"/>
      <c r="CE150" s="256"/>
      <c r="CF150" s="163"/>
      <c r="CG150" s="250"/>
      <c r="CH150" s="256"/>
      <c r="CI150" s="163"/>
      <c r="CJ150" s="250"/>
      <c r="CK150" s="256"/>
      <c r="CL150" s="163"/>
      <c r="CM150" s="250"/>
      <c r="CN150" s="256"/>
      <c r="CO150" s="163"/>
      <c r="CP150" s="250"/>
      <c r="CQ150" s="256"/>
      <c r="CR150" s="163"/>
      <c r="CS150" s="250"/>
      <c r="CT150" s="256"/>
      <c r="CU150" s="163"/>
      <c r="CV150" s="250"/>
      <c r="CW150" s="162"/>
      <c r="CX150" s="163"/>
      <c r="CY150" s="164"/>
    </row>
    <row r="151" spans="1:103" ht="13.5" customHeight="1">
      <c r="A151" s="83" t="str">
        <f t="shared" si="37"/>
        <v/>
      </c>
      <c r="B151" s="168" t="str">
        <f t="shared" si="38"/>
        <v/>
      </c>
      <c r="C151" s="151" t="str">
        <f t="shared" si="39"/>
        <v/>
      </c>
      <c r="D151" s="82" t="str">
        <f t="shared" si="40"/>
        <v/>
      </c>
      <c r="E151" s="188" t="str">
        <f>IF(ISERROR(SUM((B151/2),(C151/2),(D151/2))),IF(ISERROR(SUM((B151/2),(C151/2))),IF(ISERROR(SUM((B151/2),(D151/2))),IF(ISERROR(SUM((C151/2),(D151/2))),IF(ISERROR(B151/2),IF(ISERROR(C151/2),A149,C151),B151),SUM((C151*'Student List'!$D$34),(D151*'Student List'!$E$34))/'Student List'!$D$40),SUM((B151*'Student List'!$C$34),(D151*'Student List'!$E$34))/'Student List'!$E$40),SUM((B151*'Student List'!$C$34),(C151*'Student List'!$D$34))/'Student List'!$C$40),SUM((B151*'Student List'!$C$34),(C151*'Student List'!$D$34),(D151*'Student List'!$E$34))/'Student List'!$C$35)</f>
        <v/>
      </c>
      <c r="F151" s="84" t="str">
        <f t="shared" si="41"/>
        <v/>
      </c>
      <c r="G151" s="208" t="str">
        <f>IF(ISTEXT('Student List'!$C$20),('Student List'!$C$20),"")</f>
        <v/>
      </c>
      <c r="H151" s="209"/>
      <c r="I151" s="210"/>
      <c r="J151" s="211"/>
      <c r="K151" s="210"/>
      <c r="L151" s="212"/>
      <c r="M151" s="213"/>
      <c r="N151" s="210"/>
      <c r="O151" s="211"/>
      <c r="P151" s="210"/>
      <c r="Q151" s="212"/>
      <c r="R151" s="213"/>
      <c r="S151" s="210"/>
      <c r="T151" s="211"/>
      <c r="U151" s="210"/>
      <c r="V151" s="212"/>
      <c r="W151" s="213"/>
      <c r="X151" s="210"/>
      <c r="Y151" s="211"/>
      <c r="Z151" s="210"/>
      <c r="AA151" s="214"/>
      <c r="AB151" s="319"/>
      <c r="AC151" s="209"/>
      <c r="AD151" s="210"/>
      <c r="AE151" s="213"/>
      <c r="AF151" s="210"/>
      <c r="AG151" s="212"/>
      <c r="AH151" s="213"/>
      <c r="AI151" s="210"/>
      <c r="AJ151" s="211"/>
      <c r="AK151" s="210"/>
      <c r="AL151" s="212"/>
      <c r="AM151" s="213"/>
      <c r="AN151" s="210"/>
      <c r="AO151" s="211"/>
      <c r="AP151" s="210"/>
      <c r="AQ151" s="212"/>
      <c r="AR151" s="213"/>
      <c r="AS151" s="210"/>
      <c r="AT151" s="211"/>
      <c r="AU151" s="210"/>
      <c r="AV151" s="212"/>
      <c r="AW151" s="213"/>
      <c r="AX151" s="210"/>
      <c r="AY151" s="211"/>
      <c r="AZ151" s="210"/>
      <c r="BA151" s="212"/>
      <c r="BB151" s="213"/>
      <c r="BC151" s="210"/>
      <c r="BD151" s="210"/>
      <c r="BE151" s="210"/>
      <c r="BF151" s="213"/>
      <c r="BG151" s="216" t="str">
        <f t="shared" si="42"/>
        <v/>
      </c>
      <c r="BH151" s="217"/>
      <c r="BI151" s="218" t="str">
        <f t="shared" si="43"/>
        <v/>
      </c>
      <c r="BJ151" s="219"/>
      <c r="BK151" s="220"/>
      <c r="BL151" s="221"/>
      <c r="BM151" s="221"/>
      <c r="BN151" s="221"/>
      <c r="BO151" s="221"/>
      <c r="BP151" s="221"/>
      <c r="BQ151" s="221"/>
      <c r="BR151" s="221"/>
      <c r="BS151" s="222"/>
      <c r="BT151" s="217"/>
      <c r="BU151" s="223" t="str">
        <f t="shared" si="44"/>
        <v/>
      </c>
      <c r="BV151" s="224"/>
      <c r="BW151" s="225"/>
      <c r="BX151" s="249"/>
      <c r="BY151" s="255"/>
      <c r="BZ151" s="226"/>
      <c r="CA151" s="249"/>
      <c r="CB151" s="255"/>
      <c r="CC151" s="226"/>
      <c r="CD151" s="249"/>
      <c r="CE151" s="255"/>
      <c r="CF151" s="226"/>
      <c r="CG151" s="249"/>
      <c r="CH151" s="255"/>
      <c r="CI151" s="226"/>
      <c r="CJ151" s="249"/>
      <c r="CK151" s="255"/>
      <c r="CL151" s="226"/>
      <c r="CM151" s="249"/>
      <c r="CN151" s="255"/>
      <c r="CO151" s="226"/>
      <c r="CP151" s="249"/>
      <c r="CQ151" s="255"/>
      <c r="CR151" s="226"/>
      <c r="CS151" s="249"/>
      <c r="CT151" s="255"/>
      <c r="CU151" s="226"/>
      <c r="CV151" s="249"/>
      <c r="CW151" s="225"/>
      <c r="CX151" s="226"/>
      <c r="CY151" s="227"/>
    </row>
    <row r="152" spans="1:103" ht="13.5" customHeight="1">
      <c r="A152" s="83" t="str">
        <f t="shared" si="37"/>
        <v/>
      </c>
      <c r="B152" s="168" t="str">
        <f t="shared" si="38"/>
        <v/>
      </c>
      <c r="C152" s="151" t="str">
        <f t="shared" si="39"/>
        <v/>
      </c>
      <c r="D152" s="82" t="str">
        <f t="shared" si="40"/>
        <v/>
      </c>
      <c r="E152" s="188" t="str">
        <f>IF(ISERROR(SUM((B152/2),(C152/2),(D152/2))),IF(ISERROR(SUM((B152/2),(C152/2))),IF(ISERROR(SUM((B152/2),(D152/2))),IF(ISERROR(SUM((C152/2),(D152/2))),IF(ISERROR(B152/2),IF(ISERROR(C152/2),A150,C152),B152),SUM((C152*'Student List'!$D$34),(D152*'Student List'!$E$34))/'Student List'!$D$40),SUM((B152*'Student List'!$C$34),(D152*'Student List'!$E$34))/'Student List'!$E$40),SUM((B152*'Student List'!$C$34),(C152*'Student List'!$D$34))/'Student List'!$C$40),SUM((B152*'Student List'!$C$34),(C152*'Student List'!$D$34),(D152*'Student List'!$E$34))/'Student List'!$C$35)</f>
        <v/>
      </c>
      <c r="F152" s="84" t="str">
        <f t="shared" si="41"/>
        <v/>
      </c>
      <c r="G152" s="173" t="str">
        <f>IF(ISTEXT('Student List'!$C$21),('Student List'!$C$21),"")</f>
        <v/>
      </c>
      <c r="H152" s="85"/>
      <c r="I152" s="86"/>
      <c r="J152" s="87"/>
      <c r="K152" s="86"/>
      <c r="L152" s="88"/>
      <c r="M152" s="89"/>
      <c r="N152" s="86"/>
      <c r="O152" s="86"/>
      <c r="P152" s="228"/>
      <c r="Q152" s="148"/>
      <c r="R152" s="89"/>
      <c r="S152" s="86"/>
      <c r="T152" s="87"/>
      <c r="U152" s="86"/>
      <c r="V152" s="88"/>
      <c r="W152" s="89"/>
      <c r="X152" s="86"/>
      <c r="Y152" s="87"/>
      <c r="Z152" s="86"/>
      <c r="AA152" s="90"/>
      <c r="AB152" s="99"/>
      <c r="AC152" s="85"/>
      <c r="AD152" s="86"/>
      <c r="AE152" s="89"/>
      <c r="AF152" s="86"/>
      <c r="AG152" s="88"/>
      <c r="AH152" s="89"/>
      <c r="AI152" s="86"/>
      <c r="AJ152" s="87"/>
      <c r="AK152" s="86"/>
      <c r="AL152" s="88"/>
      <c r="AM152" s="89"/>
      <c r="AN152" s="86"/>
      <c r="AO152" s="87"/>
      <c r="AP152" s="86"/>
      <c r="AQ152" s="88"/>
      <c r="AR152" s="89"/>
      <c r="AS152" s="86"/>
      <c r="AT152" s="87"/>
      <c r="AU152" s="86"/>
      <c r="AV152" s="88"/>
      <c r="AW152" s="89"/>
      <c r="AX152" s="86"/>
      <c r="AY152" s="87"/>
      <c r="AZ152" s="86"/>
      <c r="BA152" s="88"/>
      <c r="BB152" s="89"/>
      <c r="BC152" s="86"/>
      <c r="BD152" s="86"/>
      <c r="BE152" s="86"/>
      <c r="BF152" s="89"/>
      <c r="BG152" s="91" t="str">
        <f t="shared" si="42"/>
        <v/>
      </c>
      <c r="BI152" s="92" t="str">
        <f t="shared" si="43"/>
        <v/>
      </c>
      <c r="BJ152" s="112"/>
      <c r="BK152" s="117"/>
      <c r="BL152" s="113"/>
      <c r="BM152" s="113"/>
      <c r="BN152" s="113"/>
      <c r="BO152" s="113"/>
      <c r="BP152" s="113"/>
      <c r="BQ152" s="113"/>
      <c r="BR152" s="113"/>
      <c r="BS152" s="114"/>
      <c r="BU152" s="171" t="str">
        <f t="shared" si="44"/>
        <v/>
      </c>
      <c r="BV152" s="161"/>
      <c r="BW152" s="162"/>
      <c r="BX152" s="250"/>
      <c r="BY152" s="256"/>
      <c r="BZ152" s="163"/>
      <c r="CA152" s="250"/>
      <c r="CB152" s="256"/>
      <c r="CC152" s="163"/>
      <c r="CD152" s="250"/>
      <c r="CE152" s="256"/>
      <c r="CF152" s="163"/>
      <c r="CG152" s="250"/>
      <c r="CH152" s="256"/>
      <c r="CI152" s="163"/>
      <c r="CJ152" s="250"/>
      <c r="CK152" s="256"/>
      <c r="CL152" s="163"/>
      <c r="CM152" s="250"/>
      <c r="CN152" s="256"/>
      <c r="CO152" s="163"/>
      <c r="CP152" s="250"/>
      <c r="CQ152" s="256"/>
      <c r="CR152" s="163"/>
      <c r="CS152" s="250"/>
      <c r="CT152" s="256"/>
      <c r="CU152" s="163"/>
      <c r="CV152" s="250"/>
      <c r="CW152" s="162"/>
      <c r="CX152" s="163"/>
      <c r="CY152" s="164"/>
    </row>
    <row r="153" spans="1:103" ht="13.5" customHeight="1">
      <c r="A153" s="83" t="str">
        <f t="shared" si="37"/>
        <v/>
      </c>
      <c r="B153" s="168" t="str">
        <f t="shared" si="38"/>
        <v/>
      </c>
      <c r="C153" s="151" t="str">
        <f t="shared" si="39"/>
        <v/>
      </c>
      <c r="D153" s="82" t="str">
        <f t="shared" si="40"/>
        <v/>
      </c>
      <c r="E153" s="188" t="str">
        <f>IF(ISERROR(SUM((B153/2),(C153/2),(D153/2))),IF(ISERROR(SUM((B153/2),(C153/2))),IF(ISERROR(SUM((B153/2),(D153/2))),IF(ISERROR(SUM((C153/2),(D153/2))),IF(ISERROR(B153/2),IF(ISERROR(C153/2),A151,C153),B153),SUM((C153*'Student List'!$D$34),(D153*'Student List'!$E$34))/'Student List'!$D$40),SUM((B153*'Student List'!$C$34),(D153*'Student List'!$E$34))/'Student List'!$E$40),SUM((B153*'Student List'!$C$34),(C153*'Student List'!$D$34))/'Student List'!$C$40),SUM((B153*'Student List'!$C$34),(C153*'Student List'!$D$34),(D153*'Student List'!$E$34))/'Student List'!$C$35)</f>
        <v/>
      </c>
      <c r="F153" s="84" t="str">
        <f t="shared" si="41"/>
        <v/>
      </c>
      <c r="G153" s="208" t="str">
        <f>IF(ISTEXT('Student List'!$C$22),('Student List'!$C$22),"")</f>
        <v/>
      </c>
      <c r="H153" s="209"/>
      <c r="I153" s="210"/>
      <c r="J153" s="211"/>
      <c r="K153" s="210"/>
      <c r="L153" s="212"/>
      <c r="M153" s="213"/>
      <c r="N153" s="210"/>
      <c r="O153" s="211"/>
      <c r="P153" s="210"/>
      <c r="Q153" s="212"/>
      <c r="R153" s="213"/>
      <c r="S153" s="210"/>
      <c r="T153" s="211"/>
      <c r="U153" s="210"/>
      <c r="V153" s="212"/>
      <c r="W153" s="213"/>
      <c r="X153" s="210"/>
      <c r="Y153" s="211"/>
      <c r="Z153" s="210"/>
      <c r="AA153" s="214"/>
      <c r="AB153" s="319"/>
      <c r="AC153" s="209"/>
      <c r="AD153" s="210"/>
      <c r="AE153" s="213"/>
      <c r="AF153" s="210"/>
      <c r="AG153" s="212"/>
      <c r="AH153" s="213"/>
      <c r="AI153" s="210"/>
      <c r="AJ153" s="211"/>
      <c r="AK153" s="210"/>
      <c r="AL153" s="212"/>
      <c r="AM153" s="213"/>
      <c r="AN153" s="210"/>
      <c r="AO153" s="211"/>
      <c r="AP153" s="210"/>
      <c r="AQ153" s="212"/>
      <c r="AR153" s="213"/>
      <c r="AS153" s="210"/>
      <c r="AT153" s="211"/>
      <c r="AU153" s="210"/>
      <c r="AV153" s="212"/>
      <c r="AW153" s="213"/>
      <c r="AX153" s="210"/>
      <c r="AY153" s="211"/>
      <c r="AZ153" s="210"/>
      <c r="BA153" s="212"/>
      <c r="BB153" s="213"/>
      <c r="BC153" s="210"/>
      <c r="BD153" s="210"/>
      <c r="BE153" s="210"/>
      <c r="BF153" s="213"/>
      <c r="BG153" s="216" t="str">
        <f t="shared" si="42"/>
        <v/>
      </c>
      <c r="BH153" s="217"/>
      <c r="BI153" s="218" t="str">
        <f t="shared" si="43"/>
        <v/>
      </c>
      <c r="BJ153" s="219"/>
      <c r="BK153" s="220"/>
      <c r="BL153" s="221"/>
      <c r="BM153" s="221"/>
      <c r="BN153" s="221"/>
      <c r="BO153" s="221"/>
      <c r="BP153" s="221"/>
      <c r="BQ153" s="221"/>
      <c r="BR153" s="221"/>
      <c r="BS153" s="222"/>
      <c r="BT153" s="217"/>
      <c r="BU153" s="223" t="str">
        <f t="shared" si="44"/>
        <v/>
      </c>
      <c r="BV153" s="224"/>
      <c r="BW153" s="225"/>
      <c r="BX153" s="249"/>
      <c r="BY153" s="255"/>
      <c r="BZ153" s="226"/>
      <c r="CA153" s="249"/>
      <c r="CB153" s="255"/>
      <c r="CC153" s="226"/>
      <c r="CD153" s="249"/>
      <c r="CE153" s="255"/>
      <c r="CF153" s="226"/>
      <c r="CG153" s="249"/>
      <c r="CH153" s="255"/>
      <c r="CI153" s="226"/>
      <c r="CJ153" s="249"/>
      <c r="CK153" s="255"/>
      <c r="CL153" s="226"/>
      <c r="CM153" s="249"/>
      <c r="CN153" s="255"/>
      <c r="CO153" s="226"/>
      <c r="CP153" s="249"/>
      <c r="CQ153" s="255"/>
      <c r="CR153" s="226"/>
      <c r="CS153" s="249"/>
      <c r="CT153" s="255"/>
      <c r="CU153" s="226"/>
      <c r="CV153" s="249"/>
      <c r="CW153" s="225"/>
      <c r="CX153" s="226"/>
      <c r="CY153" s="227"/>
    </row>
    <row r="154" spans="1:103" ht="13.5" customHeight="1">
      <c r="A154" s="83" t="str">
        <f t="shared" si="37"/>
        <v/>
      </c>
      <c r="B154" s="168" t="str">
        <f t="shared" si="38"/>
        <v/>
      </c>
      <c r="C154" s="151" t="str">
        <f t="shared" si="39"/>
        <v/>
      </c>
      <c r="D154" s="82" t="str">
        <f t="shared" si="40"/>
        <v/>
      </c>
      <c r="E154" s="188" t="str">
        <f>IF(ISERROR(SUM((B154/2),(C154/2),(D154/2))),IF(ISERROR(SUM((B154/2),(C154/2))),IF(ISERROR(SUM((B154/2),(D154/2))),IF(ISERROR(SUM((C154/2),(D154/2))),IF(ISERROR(B154/2),IF(ISERROR(C154/2),A152,C154),B154),SUM((C154*'Student List'!$D$34),(D154*'Student List'!$E$34))/'Student List'!$D$40),SUM((B154*'Student List'!$C$34),(D154*'Student List'!$E$34))/'Student List'!$E$40),SUM((B154*'Student List'!$C$34),(C154*'Student List'!$D$34))/'Student List'!$C$40),SUM((B154*'Student List'!$C$34),(C154*'Student List'!$D$34),(D154*'Student List'!$E$34))/'Student List'!$C$35)</f>
        <v/>
      </c>
      <c r="F154" s="84" t="str">
        <f t="shared" si="41"/>
        <v/>
      </c>
      <c r="G154" s="173" t="str">
        <f>IF(ISTEXT('Student List'!$C$23),('Student List'!$C$23),"")</f>
        <v/>
      </c>
      <c r="H154" s="85"/>
      <c r="I154" s="86"/>
      <c r="J154" s="87"/>
      <c r="K154" s="86"/>
      <c r="L154" s="88"/>
      <c r="M154" s="89"/>
      <c r="N154" s="86"/>
      <c r="O154" s="87"/>
      <c r="P154" s="86"/>
      <c r="Q154" s="88"/>
      <c r="R154" s="89"/>
      <c r="S154" s="86"/>
      <c r="T154" s="87"/>
      <c r="U154" s="86"/>
      <c r="V154" s="88"/>
      <c r="W154" s="89"/>
      <c r="X154" s="86"/>
      <c r="Y154" s="87"/>
      <c r="Z154" s="86"/>
      <c r="AA154" s="90"/>
      <c r="AB154" s="99"/>
      <c r="AC154" s="85"/>
      <c r="AD154" s="86"/>
      <c r="AE154" s="89"/>
      <c r="AF154" s="86"/>
      <c r="AG154" s="88"/>
      <c r="AH154" s="89"/>
      <c r="AI154" s="86"/>
      <c r="AJ154" s="87"/>
      <c r="AK154" s="86"/>
      <c r="AL154" s="88"/>
      <c r="AM154" s="89"/>
      <c r="AN154" s="86"/>
      <c r="AO154" s="87"/>
      <c r="AP154" s="86"/>
      <c r="AQ154" s="88"/>
      <c r="AR154" s="89"/>
      <c r="AS154" s="86"/>
      <c r="AT154" s="87"/>
      <c r="AU154" s="86"/>
      <c r="AV154" s="88"/>
      <c r="AW154" s="89"/>
      <c r="AX154" s="86"/>
      <c r="AY154" s="87"/>
      <c r="AZ154" s="86"/>
      <c r="BA154" s="88"/>
      <c r="BB154" s="89"/>
      <c r="BC154" s="86"/>
      <c r="BD154" s="86"/>
      <c r="BE154" s="86"/>
      <c r="BF154" s="89"/>
      <c r="BG154" s="91" t="str">
        <f t="shared" si="42"/>
        <v/>
      </c>
      <c r="BI154" s="92" t="str">
        <f t="shared" si="43"/>
        <v/>
      </c>
      <c r="BJ154" s="112"/>
      <c r="BK154" s="117"/>
      <c r="BL154" s="113"/>
      <c r="BM154" s="113"/>
      <c r="BN154" s="113"/>
      <c r="BO154" s="113"/>
      <c r="BP154" s="113"/>
      <c r="BQ154" s="113"/>
      <c r="BR154" s="113"/>
      <c r="BS154" s="114"/>
      <c r="BU154" s="171" t="str">
        <f t="shared" si="44"/>
        <v/>
      </c>
      <c r="BV154" s="161"/>
      <c r="BW154" s="162"/>
      <c r="BX154" s="250"/>
      <c r="BY154" s="256"/>
      <c r="BZ154" s="163"/>
      <c r="CA154" s="250"/>
      <c r="CB154" s="256"/>
      <c r="CC154" s="163"/>
      <c r="CD154" s="250"/>
      <c r="CE154" s="256"/>
      <c r="CF154" s="163"/>
      <c r="CG154" s="250"/>
      <c r="CH154" s="256"/>
      <c r="CI154" s="163"/>
      <c r="CJ154" s="250"/>
      <c r="CK154" s="256"/>
      <c r="CL154" s="163"/>
      <c r="CM154" s="250"/>
      <c r="CN154" s="256"/>
      <c r="CO154" s="163"/>
      <c r="CP154" s="250"/>
      <c r="CQ154" s="256"/>
      <c r="CR154" s="163"/>
      <c r="CS154" s="250"/>
      <c r="CT154" s="256"/>
      <c r="CU154" s="163"/>
      <c r="CV154" s="250"/>
      <c r="CW154" s="162"/>
      <c r="CX154" s="163"/>
      <c r="CY154" s="164"/>
    </row>
    <row r="155" spans="1:103" ht="13.5" customHeight="1">
      <c r="A155" s="83" t="str">
        <f t="shared" si="37"/>
        <v/>
      </c>
      <c r="B155" s="168" t="str">
        <f t="shared" si="38"/>
        <v/>
      </c>
      <c r="C155" s="151" t="str">
        <f t="shared" si="39"/>
        <v/>
      </c>
      <c r="D155" s="82" t="str">
        <f t="shared" si="40"/>
        <v/>
      </c>
      <c r="E155" s="188" t="str">
        <f>IF(ISERROR(SUM((B155/2),(C155/2),(D155/2))),IF(ISERROR(SUM((B155/2),(C155/2))),IF(ISERROR(SUM((B155/2),(D155/2))),IF(ISERROR(SUM((C155/2),(D155/2))),IF(ISERROR(B155/2),IF(ISERROR(C155/2),A153,C155),B155),SUM((C155*'Student List'!$D$34),(D155*'Student List'!$E$34))/'Student List'!$D$40),SUM((B155*'Student List'!$C$34),(D155*'Student List'!$E$34))/'Student List'!$E$40),SUM((B155*'Student List'!$C$34),(C155*'Student List'!$D$34))/'Student List'!$C$40),SUM((B155*'Student List'!$C$34),(C155*'Student List'!$D$34),(D155*'Student List'!$E$34))/'Student List'!$C$35)</f>
        <v/>
      </c>
      <c r="F155" s="84" t="str">
        <f t="shared" si="41"/>
        <v/>
      </c>
      <c r="G155" s="208" t="str">
        <f>IF(ISTEXT('Student List'!$C$24),('Student List'!$C$24),"")</f>
        <v/>
      </c>
      <c r="H155" s="209"/>
      <c r="I155" s="210"/>
      <c r="J155" s="211"/>
      <c r="K155" s="210"/>
      <c r="L155" s="212"/>
      <c r="M155" s="213"/>
      <c r="N155" s="210"/>
      <c r="O155" s="211"/>
      <c r="P155" s="210"/>
      <c r="Q155" s="212"/>
      <c r="R155" s="213"/>
      <c r="S155" s="210"/>
      <c r="T155" s="211"/>
      <c r="U155" s="210"/>
      <c r="V155" s="212"/>
      <c r="W155" s="213"/>
      <c r="X155" s="210"/>
      <c r="Y155" s="211"/>
      <c r="Z155" s="210"/>
      <c r="AA155" s="214"/>
      <c r="AB155" s="319"/>
      <c r="AC155" s="209"/>
      <c r="AD155" s="210"/>
      <c r="AE155" s="213"/>
      <c r="AF155" s="210"/>
      <c r="AG155" s="212"/>
      <c r="AH155" s="213"/>
      <c r="AI155" s="210"/>
      <c r="AJ155" s="211"/>
      <c r="AK155" s="210"/>
      <c r="AL155" s="212"/>
      <c r="AM155" s="213"/>
      <c r="AN155" s="210"/>
      <c r="AO155" s="211"/>
      <c r="AP155" s="210"/>
      <c r="AQ155" s="212"/>
      <c r="AR155" s="213"/>
      <c r="AS155" s="210"/>
      <c r="AT155" s="211"/>
      <c r="AU155" s="210"/>
      <c r="AV155" s="212"/>
      <c r="AW155" s="213"/>
      <c r="AX155" s="210"/>
      <c r="AY155" s="211"/>
      <c r="AZ155" s="210"/>
      <c r="BA155" s="212"/>
      <c r="BB155" s="213"/>
      <c r="BC155" s="210"/>
      <c r="BD155" s="210"/>
      <c r="BE155" s="210"/>
      <c r="BF155" s="213"/>
      <c r="BG155" s="216" t="str">
        <f t="shared" si="42"/>
        <v/>
      </c>
      <c r="BH155" s="217"/>
      <c r="BI155" s="218" t="str">
        <f t="shared" si="43"/>
        <v/>
      </c>
      <c r="BJ155" s="219"/>
      <c r="BK155" s="220"/>
      <c r="BL155" s="221"/>
      <c r="BM155" s="221"/>
      <c r="BN155" s="221"/>
      <c r="BO155" s="221"/>
      <c r="BP155" s="221"/>
      <c r="BQ155" s="221"/>
      <c r="BR155" s="221"/>
      <c r="BS155" s="222"/>
      <c r="BT155" s="217"/>
      <c r="BU155" s="223" t="str">
        <f t="shared" si="44"/>
        <v/>
      </c>
      <c r="BV155" s="224"/>
      <c r="BW155" s="225"/>
      <c r="BX155" s="249"/>
      <c r="BY155" s="255"/>
      <c r="BZ155" s="226"/>
      <c r="CA155" s="249"/>
      <c r="CB155" s="255"/>
      <c r="CC155" s="226"/>
      <c r="CD155" s="249"/>
      <c r="CE155" s="255"/>
      <c r="CF155" s="226"/>
      <c r="CG155" s="249"/>
      <c r="CH155" s="255"/>
      <c r="CI155" s="226"/>
      <c r="CJ155" s="249"/>
      <c r="CK155" s="255"/>
      <c r="CL155" s="226"/>
      <c r="CM155" s="249"/>
      <c r="CN155" s="255"/>
      <c r="CO155" s="226"/>
      <c r="CP155" s="249"/>
      <c r="CQ155" s="255"/>
      <c r="CR155" s="226"/>
      <c r="CS155" s="249"/>
      <c r="CT155" s="255"/>
      <c r="CU155" s="226"/>
      <c r="CV155" s="249"/>
      <c r="CW155" s="225"/>
      <c r="CX155" s="226"/>
      <c r="CY155" s="227"/>
    </row>
    <row r="156" spans="1:103" ht="13.5" customHeight="1">
      <c r="A156" s="83" t="str">
        <f t="shared" si="37"/>
        <v/>
      </c>
      <c r="B156" s="168" t="str">
        <f t="shared" si="38"/>
        <v/>
      </c>
      <c r="C156" s="151" t="str">
        <f t="shared" si="39"/>
        <v/>
      </c>
      <c r="D156" s="82" t="str">
        <f t="shared" si="40"/>
        <v/>
      </c>
      <c r="E156" s="188" t="str">
        <f>IF(ISERROR(SUM((B156/2),(C156/2),(D156/2))),IF(ISERROR(SUM((B156/2),(C156/2))),IF(ISERROR(SUM((B156/2),(D156/2))),IF(ISERROR(SUM((C156/2),(D156/2))),IF(ISERROR(B156/2),IF(ISERROR(C156/2),A154,C156),B156),SUM((C156*'Student List'!$D$34),(D156*'Student List'!$E$34))/'Student List'!$D$40),SUM((B156*'Student List'!$C$34),(D156*'Student List'!$E$34))/'Student List'!$E$40),SUM((B156*'Student List'!$C$34),(C156*'Student List'!$D$34))/'Student List'!$C$40),SUM((B156*'Student List'!$C$34),(C156*'Student List'!$D$34),(D156*'Student List'!$E$34))/'Student List'!$C$35)</f>
        <v/>
      </c>
      <c r="F156" s="84" t="str">
        <f t="shared" si="41"/>
        <v/>
      </c>
      <c r="G156" s="173" t="str">
        <f>IF(ISTEXT('Student List'!$C$25),('Student List'!$C$25),"")</f>
        <v/>
      </c>
      <c r="H156" s="85"/>
      <c r="I156" s="86"/>
      <c r="J156" s="87"/>
      <c r="K156" s="86"/>
      <c r="L156" s="88"/>
      <c r="M156" s="89"/>
      <c r="N156" s="86"/>
      <c r="O156" s="87"/>
      <c r="P156" s="86"/>
      <c r="Q156" s="88"/>
      <c r="R156" s="89"/>
      <c r="S156" s="86"/>
      <c r="T156" s="87"/>
      <c r="U156" s="86"/>
      <c r="V156" s="88"/>
      <c r="W156" s="89"/>
      <c r="X156" s="86"/>
      <c r="Y156" s="87"/>
      <c r="Z156" s="86"/>
      <c r="AA156" s="90"/>
      <c r="AB156" s="99"/>
      <c r="AC156" s="85"/>
      <c r="AD156" s="86"/>
      <c r="AE156" s="89"/>
      <c r="AF156" s="86"/>
      <c r="AG156" s="88"/>
      <c r="AH156" s="89"/>
      <c r="AI156" s="86"/>
      <c r="AJ156" s="87"/>
      <c r="AK156" s="86"/>
      <c r="AL156" s="88"/>
      <c r="AM156" s="89"/>
      <c r="AN156" s="86"/>
      <c r="AO156" s="87"/>
      <c r="AP156" s="86"/>
      <c r="AQ156" s="88"/>
      <c r="AR156" s="89"/>
      <c r="AS156" s="86"/>
      <c r="AT156" s="87"/>
      <c r="AU156" s="86"/>
      <c r="AV156" s="88"/>
      <c r="AW156" s="89"/>
      <c r="AX156" s="86"/>
      <c r="AY156" s="87"/>
      <c r="AZ156" s="86"/>
      <c r="BA156" s="88"/>
      <c r="BB156" s="89"/>
      <c r="BC156" s="86"/>
      <c r="BD156" s="86"/>
      <c r="BE156" s="86"/>
      <c r="BF156" s="89"/>
      <c r="BG156" s="91" t="str">
        <f t="shared" si="42"/>
        <v/>
      </c>
      <c r="BI156" s="92" t="str">
        <f t="shared" si="43"/>
        <v/>
      </c>
      <c r="BJ156" s="112"/>
      <c r="BK156" s="117"/>
      <c r="BL156" s="113"/>
      <c r="BM156" s="113"/>
      <c r="BN156" s="113"/>
      <c r="BO156" s="113"/>
      <c r="BP156" s="113"/>
      <c r="BQ156" s="113"/>
      <c r="BR156" s="113"/>
      <c r="BS156" s="114"/>
      <c r="BU156" s="171" t="str">
        <f t="shared" si="44"/>
        <v/>
      </c>
      <c r="BV156" s="161"/>
      <c r="BW156" s="162"/>
      <c r="BX156" s="250"/>
      <c r="BY156" s="256"/>
      <c r="BZ156" s="163"/>
      <c r="CA156" s="250"/>
      <c r="CB156" s="256"/>
      <c r="CC156" s="163"/>
      <c r="CD156" s="250"/>
      <c r="CE156" s="256"/>
      <c r="CF156" s="163"/>
      <c r="CG156" s="250"/>
      <c r="CH156" s="256"/>
      <c r="CI156" s="163"/>
      <c r="CJ156" s="250"/>
      <c r="CK156" s="256"/>
      <c r="CL156" s="163"/>
      <c r="CM156" s="250"/>
      <c r="CN156" s="256"/>
      <c r="CO156" s="163"/>
      <c r="CP156" s="250"/>
      <c r="CQ156" s="256"/>
      <c r="CR156" s="163"/>
      <c r="CS156" s="250"/>
      <c r="CT156" s="256"/>
      <c r="CU156" s="163"/>
      <c r="CV156" s="250"/>
      <c r="CW156" s="162"/>
      <c r="CX156" s="163"/>
      <c r="CY156" s="164"/>
    </row>
    <row r="157" spans="1:103" ht="13.5" customHeight="1">
      <c r="A157" s="83" t="str">
        <f t="shared" si="37"/>
        <v/>
      </c>
      <c r="B157" s="168" t="str">
        <f t="shared" si="38"/>
        <v/>
      </c>
      <c r="C157" s="151" t="str">
        <f t="shared" si="39"/>
        <v/>
      </c>
      <c r="D157" s="82" t="str">
        <f t="shared" si="40"/>
        <v/>
      </c>
      <c r="E157" s="188" t="str">
        <f>IF(ISERROR(SUM((B157/2),(C157/2),(D157/2))),IF(ISERROR(SUM((B157/2),(C157/2))),IF(ISERROR(SUM((B157/2),(D157/2))),IF(ISERROR(SUM((C157/2),(D157/2))),IF(ISERROR(B157/2),IF(ISERROR(C157/2),A155,C157),B157),SUM((C157*'Student List'!$D$34),(D157*'Student List'!$E$34))/'Student List'!$D$40),SUM((B157*'Student List'!$C$34),(D157*'Student List'!$E$34))/'Student List'!$E$40),SUM((B157*'Student List'!$C$34),(C157*'Student List'!$D$34))/'Student List'!$C$40),SUM((B157*'Student List'!$C$34),(C157*'Student List'!$D$34),(D157*'Student List'!$E$34))/'Student List'!$C$35)</f>
        <v/>
      </c>
      <c r="F157" s="84" t="str">
        <f t="shared" si="41"/>
        <v/>
      </c>
      <c r="G157" s="208" t="str">
        <f>IF(ISTEXT('Student List'!$C$26),('Student List'!$C$26),"")</f>
        <v/>
      </c>
      <c r="H157" s="209"/>
      <c r="I157" s="210"/>
      <c r="J157" s="211"/>
      <c r="K157" s="210"/>
      <c r="L157" s="212"/>
      <c r="M157" s="213"/>
      <c r="N157" s="210"/>
      <c r="O157" s="211"/>
      <c r="P157" s="210"/>
      <c r="Q157" s="212"/>
      <c r="R157" s="213"/>
      <c r="S157" s="210"/>
      <c r="T157" s="211"/>
      <c r="U157" s="210"/>
      <c r="V157" s="212"/>
      <c r="W157" s="213"/>
      <c r="X157" s="210"/>
      <c r="Y157" s="211"/>
      <c r="Z157" s="210"/>
      <c r="AA157" s="214"/>
      <c r="AB157" s="319"/>
      <c r="AC157" s="209"/>
      <c r="AD157" s="210"/>
      <c r="AE157" s="213"/>
      <c r="AF157" s="210"/>
      <c r="AG157" s="212"/>
      <c r="AH157" s="213"/>
      <c r="AI157" s="210"/>
      <c r="AJ157" s="211"/>
      <c r="AK157" s="210"/>
      <c r="AL157" s="212"/>
      <c r="AM157" s="213"/>
      <c r="AN157" s="210"/>
      <c r="AO157" s="211"/>
      <c r="AP157" s="210"/>
      <c r="AQ157" s="212"/>
      <c r="AR157" s="213"/>
      <c r="AS157" s="210"/>
      <c r="AT157" s="211"/>
      <c r="AU157" s="210"/>
      <c r="AV157" s="212"/>
      <c r="AW157" s="213"/>
      <c r="AX157" s="210"/>
      <c r="AY157" s="211"/>
      <c r="AZ157" s="210"/>
      <c r="BA157" s="212"/>
      <c r="BB157" s="213"/>
      <c r="BC157" s="210"/>
      <c r="BD157" s="210"/>
      <c r="BE157" s="210"/>
      <c r="BF157" s="213"/>
      <c r="BG157" s="216" t="str">
        <f t="shared" si="42"/>
        <v/>
      </c>
      <c r="BH157" s="217"/>
      <c r="BI157" s="218" t="str">
        <f t="shared" si="43"/>
        <v/>
      </c>
      <c r="BJ157" s="219"/>
      <c r="BK157" s="220"/>
      <c r="BL157" s="221"/>
      <c r="BM157" s="221"/>
      <c r="BN157" s="221"/>
      <c r="BO157" s="221"/>
      <c r="BP157" s="221"/>
      <c r="BQ157" s="221"/>
      <c r="BR157" s="221"/>
      <c r="BS157" s="222"/>
      <c r="BT157" s="217"/>
      <c r="BU157" s="223" t="str">
        <f t="shared" si="44"/>
        <v/>
      </c>
      <c r="BV157" s="224"/>
      <c r="BW157" s="225"/>
      <c r="BX157" s="249"/>
      <c r="BY157" s="255"/>
      <c r="BZ157" s="226"/>
      <c r="CA157" s="249"/>
      <c r="CB157" s="255"/>
      <c r="CC157" s="226"/>
      <c r="CD157" s="249"/>
      <c r="CE157" s="255"/>
      <c r="CF157" s="226"/>
      <c r="CG157" s="249"/>
      <c r="CH157" s="255"/>
      <c r="CI157" s="226"/>
      <c r="CJ157" s="249"/>
      <c r="CK157" s="255"/>
      <c r="CL157" s="226"/>
      <c r="CM157" s="249"/>
      <c r="CN157" s="255"/>
      <c r="CO157" s="226"/>
      <c r="CP157" s="249"/>
      <c r="CQ157" s="255"/>
      <c r="CR157" s="226"/>
      <c r="CS157" s="249"/>
      <c r="CT157" s="255"/>
      <c r="CU157" s="226"/>
      <c r="CV157" s="249"/>
      <c r="CW157" s="225"/>
      <c r="CX157" s="226"/>
      <c r="CY157" s="227"/>
    </row>
    <row r="158" spans="1:103" ht="13.5" customHeight="1">
      <c r="A158" s="83" t="str">
        <f t="shared" si="37"/>
        <v/>
      </c>
      <c r="B158" s="168" t="str">
        <f t="shared" si="38"/>
        <v/>
      </c>
      <c r="C158" s="151" t="str">
        <f t="shared" si="39"/>
        <v/>
      </c>
      <c r="D158" s="82" t="str">
        <f t="shared" si="40"/>
        <v/>
      </c>
      <c r="E158" s="188" t="str">
        <f>IF(ISERROR(SUM((B158/2),(C158/2),(D158/2))),IF(ISERROR(SUM((B158/2),(C158/2))),IF(ISERROR(SUM((B158/2),(D158/2))),IF(ISERROR(SUM((C158/2),(D158/2))),IF(ISERROR(B158/2),IF(ISERROR(C158/2),A156,C158),B158),SUM((C158*'Student List'!$D$34),(D158*'Student List'!$E$34))/'Student List'!$D$40),SUM((B158*'Student List'!$C$34),(D158*'Student List'!$E$34))/'Student List'!$E$40),SUM((B158*'Student List'!$C$34),(C158*'Student List'!$D$34))/'Student List'!$C$40),SUM((B158*'Student List'!$C$34),(C158*'Student List'!$D$34),(D158*'Student List'!$E$34))/'Student List'!$C$35)</f>
        <v/>
      </c>
      <c r="F158" s="84" t="str">
        <f t="shared" si="41"/>
        <v/>
      </c>
      <c r="G158" s="173" t="str">
        <f>IF(ISTEXT('Student List'!$C$27),('Student List'!$C$27),"")</f>
        <v/>
      </c>
      <c r="H158" s="85"/>
      <c r="I158" s="86"/>
      <c r="J158" s="87"/>
      <c r="K158" s="86"/>
      <c r="L158" s="88"/>
      <c r="M158" s="89"/>
      <c r="N158" s="86"/>
      <c r="O158" s="87"/>
      <c r="P158" s="86"/>
      <c r="Q158" s="88"/>
      <c r="R158" s="89"/>
      <c r="S158" s="86"/>
      <c r="T158" s="87"/>
      <c r="U158" s="86"/>
      <c r="V158" s="88"/>
      <c r="W158" s="89"/>
      <c r="X158" s="86"/>
      <c r="Y158" s="87"/>
      <c r="Z158" s="86"/>
      <c r="AA158" s="90"/>
      <c r="AB158" s="99"/>
      <c r="AC158" s="85"/>
      <c r="AD158" s="86"/>
      <c r="AE158" s="89"/>
      <c r="AF158" s="86"/>
      <c r="AG158" s="88"/>
      <c r="AH158" s="89"/>
      <c r="AI158" s="86"/>
      <c r="AJ158" s="87"/>
      <c r="AK158" s="86"/>
      <c r="AL158" s="88"/>
      <c r="AM158" s="89"/>
      <c r="AN158" s="86"/>
      <c r="AO158" s="87"/>
      <c r="AP158" s="86"/>
      <c r="AQ158" s="88"/>
      <c r="AR158" s="89"/>
      <c r="AS158" s="86"/>
      <c r="AT158" s="87"/>
      <c r="AU158" s="86"/>
      <c r="AV158" s="88"/>
      <c r="AW158" s="89"/>
      <c r="AX158" s="86"/>
      <c r="AY158" s="87"/>
      <c r="AZ158" s="86"/>
      <c r="BA158" s="88"/>
      <c r="BB158" s="89"/>
      <c r="BC158" s="86"/>
      <c r="BD158" s="86"/>
      <c r="BE158" s="86"/>
      <c r="BF158" s="89"/>
      <c r="BG158" s="91" t="str">
        <f t="shared" si="42"/>
        <v/>
      </c>
      <c r="BI158" s="95" t="str">
        <f t="shared" si="43"/>
        <v/>
      </c>
      <c r="BJ158" s="117"/>
      <c r="BK158" s="117"/>
      <c r="BL158" s="113"/>
      <c r="BM158" s="113"/>
      <c r="BN158" s="113"/>
      <c r="BO158" s="113"/>
      <c r="BP158" s="113"/>
      <c r="BQ158" s="113"/>
      <c r="BR158" s="113"/>
      <c r="BS158" s="114"/>
      <c r="BU158" s="171" t="str">
        <f t="shared" si="44"/>
        <v/>
      </c>
      <c r="BV158" s="161"/>
      <c r="BW158" s="162"/>
      <c r="BX158" s="250"/>
      <c r="BY158" s="256"/>
      <c r="BZ158" s="163"/>
      <c r="CA158" s="250"/>
      <c r="CB158" s="256"/>
      <c r="CC158" s="163"/>
      <c r="CD158" s="250"/>
      <c r="CE158" s="256"/>
      <c r="CF158" s="163"/>
      <c r="CG158" s="250"/>
      <c r="CH158" s="256"/>
      <c r="CI158" s="163"/>
      <c r="CJ158" s="250"/>
      <c r="CK158" s="256"/>
      <c r="CL158" s="163"/>
      <c r="CM158" s="250"/>
      <c r="CN158" s="256"/>
      <c r="CO158" s="163"/>
      <c r="CP158" s="250"/>
      <c r="CQ158" s="256"/>
      <c r="CR158" s="163"/>
      <c r="CS158" s="250"/>
      <c r="CT158" s="256"/>
      <c r="CU158" s="163"/>
      <c r="CV158" s="250"/>
      <c r="CW158" s="162"/>
      <c r="CX158" s="163"/>
      <c r="CY158" s="164"/>
    </row>
    <row r="159" spans="1:103" ht="13.5" customHeight="1">
      <c r="A159" s="83" t="str">
        <f t="shared" si="37"/>
        <v/>
      </c>
      <c r="B159" s="168" t="str">
        <f t="shared" si="38"/>
        <v/>
      </c>
      <c r="C159" s="151" t="str">
        <f t="shared" si="39"/>
        <v/>
      </c>
      <c r="D159" s="82" t="str">
        <f t="shared" si="40"/>
        <v/>
      </c>
      <c r="E159" s="188" t="str">
        <f>IF(ISERROR(SUM((B159/2),(C159/2),(D159/2))),IF(ISERROR(SUM((B159/2),(C159/2))),IF(ISERROR(SUM((B159/2),(D159/2))),IF(ISERROR(SUM((C159/2),(D159/2))),IF(ISERROR(B159/2),IF(ISERROR(C159/2),A157,C159),B159),SUM((C159*'Student List'!$D$34),(D159*'Student List'!$E$34))/'Student List'!$D$40),SUM((B159*'Student List'!$C$34),(D159*'Student List'!$E$34))/'Student List'!$E$40),SUM((B159*'Student List'!$C$34),(C159*'Student List'!$D$34))/'Student List'!$C$40),SUM((B159*'Student List'!$C$34),(C159*'Student List'!$D$34),(D159*'Student List'!$E$34))/'Student List'!$C$35)</f>
        <v/>
      </c>
      <c r="F159" s="84" t="str">
        <f t="shared" si="41"/>
        <v/>
      </c>
      <c r="G159" s="208" t="str">
        <f>IF(ISTEXT('Student List'!$C$28),('Student List'!$C$28),"")</f>
        <v/>
      </c>
      <c r="H159" s="209"/>
      <c r="I159" s="210"/>
      <c r="J159" s="211"/>
      <c r="K159" s="210"/>
      <c r="L159" s="212"/>
      <c r="M159" s="213"/>
      <c r="N159" s="210"/>
      <c r="O159" s="211"/>
      <c r="P159" s="210"/>
      <c r="Q159" s="212"/>
      <c r="R159" s="213"/>
      <c r="S159" s="210"/>
      <c r="T159" s="211"/>
      <c r="U159" s="210"/>
      <c r="V159" s="212"/>
      <c r="W159" s="213"/>
      <c r="X159" s="210"/>
      <c r="Y159" s="211"/>
      <c r="Z159" s="210"/>
      <c r="AA159" s="214"/>
      <c r="AB159" s="319"/>
      <c r="AC159" s="209"/>
      <c r="AD159" s="210"/>
      <c r="AE159" s="213"/>
      <c r="AF159" s="210"/>
      <c r="AG159" s="212"/>
      <c r="AH159" s="213"/>
      <c r="AI159" s="210"/>
      <c r="AJ159" s="211"/>
      <c r="AK159" s="210"/>
      <c r="AL159" s="212"/>
      <c r="AM159" s="213"/>
      <c r="AN159" s="210"/>
      <c r="AO159" s="211"/>
      <c r="AP159" s="210"/>
      <c r="AQ159" s="212"/>
      <c r="AR159" s="213"/>
      <c r="AS159" s="210"/>
      <c r="AT159" s="211"/>
      <c r="AU159" s="210"/>
      <c r="AV159" s="212"/>
      <c r="AW159" s="213"/>
      <c r="AX159" s="210"/>
      <c r="AY159" s="211"/>
      <c r="AZ159" s="210"/>
      <c r="BA159" s="212"/>
      <c r="BB159" s="213"/>
      <c r="BC159" s="210"/>
      <c r="BD159" s="210"/>
      <c r="BE159" s="210"/>
      <c r="BF159" s="213"/>
      <c r="BG159" s="216" t="str">
        <f t="shared" si="42"/>
        <v/>
      </c>
      <c r="BH159" s="217"/>
      <c r="BI159" s="218" t="str">
        <f t="shared" si="43"/>
        <v/>
      </c>
      <c r="BJ159" s="219"/>
      <c r="BK159" s="220"/>
      <c r="BL159" s="221"/>
      <c r="BM159" s="221"/>
      <c r="BN159" s="221"/>
      <c r="BO159" s="221"/>
      <c r="BP159" s="221"/>
      <c r="BQ159" s="221"/>
      <c r="BR159" s="221"/>
      <c r="BS159" s="222"/>
      <c r="BT159" s="217"/>
      <c r="BU159" s="223" t="str">
        <f t="shared" si="44"/>
        <v/>
      </c>
      <c r="BV159" s="224"/>
      <c r="BW159" s="225"/>
      <c r="BX159" s="249"/>
      <c r="BY159" s="255"/>
      <c r="BZ159" s="226"/>
      <c r="CA159" s="249"/>
      <c r="CB159" s="255"/>
      <c r="CC159" s="226"/>
      <c r="CD159" s="249"/>
      <c r="CE159" s="255"/>
      <c r="CF159" s="226"/>
      <c r="CG159" s="249"/>
      <c r="CH159" s="255"/>
      <c r="CI159" s="226"/>
      <c r="CJ159" s="249"/>
      <c r="CK159" s="255"/>
      <c r="CL159" s="226"/>
      <c r="CM159" s="249"/>
      <c r="CN159" s="255"/>
      <c r="CO159" s="226"/>
      <c r="CP159" s="249"/>
      <c r="CQ159" s="255"/>
      <c r="CR159" s="226"/>
      <c r="CS159" s="249"/>
      <c r="CT159" s="255"/>
      <c r="CU159" s="226"/>
      <c r="CV159" s="249"/>
      <c r="CW159" s="225"/>
      <c r="CX159" s="226"/>
      <c r="CY159" s="227"/>
    </row>
    <row r="160" spans="1:103" ht="13.5" customHeight="1">
      <c r="B160" s="168" t="str">
        <f t="shared" si="38"/>
        <v/>
      </c>
      <c r="C160" s="151" t="str">
        <f t="shared" si="39"/>
        <v/>
      </c>
      <c r="D160" s="82" t="str">
        <f t="shared" si="40"/>
        <v/>
      </c>
      <c r="E160" s="188" t="str">
        <f>IF(ISERROR(SUM((B160/2),(C160/2),(D160/2))),IF(ISERROR(SUM((B160/2),(C160/2))),IF(ISERROR(SUM((B160/2),(D160/2))),IF(ISERROR(SUM((C160/2),(D160/2))),IF(ISERROR(B160/2),IF(ISERROR(C160/2),A158,C160),B160),SUM((C160*'Student List'!$D$34),(D160*'Student List'!$E$34))/'Student List'!$D$40),SUM((B160*'Student List'!$C$34),(D160*'Student List'!$E$34))/'Student List'!$E$40),SUM((B160*'Student List'!$C$34),(C160*'Student List'!$D$34))/'Student List'!$C$40),SUM((B160*'Student List'!$C$34),(C160*'Student List'!$D$34),(D160*'Student List'!$E$34))/'Student List'!$C$35)</f>
        <v/>
      </c>
      <c r="F160" s="84" t="str">
        <f t="shared" si="41"/>
        <v/>
      </c>
      <c r="G160" s="173" t="str">
        <f>IF(ISTEXT('Student List'!$C$29),('Student List'!$C$29),"")</f>
        <v/>
      </c>
      <c r="H160" s="85"/>
      <c r="I160" s="86"/>
      <c r="J160" s="87"/>
      <c r="K160" s="86"/>
      <c r="L160" s="88"/>
      <c r="M160" s="89"/>
      <c r="N160" s="86"/>
      <c r="O160" s="87"/>
      <c r="P160" s="86"/>
      <c r="Q160" s="88"/>
      <c r="R160" s="89"/>
      <c r="S160" s="86"/>
      <c r="T160" s="87"/>
      <c r="U160" s="86"/>
      <c r="V160" s="88"/>
      <c r="W160" s="89"/>
      <c r="X160" s="86"/>
      <c r="Y160" s="87"/>
      <c r="Z160" s="86"/>
      <c r="AA160" s="90"/>
      <c r="AB160" s="99"/>
      <c r="AC160" s="85"/>
      <c r="AD160" s="86"/>
      <c r="AE160" s="89"/>
      <c r="AF160" s="86"/>
      <c r="AG160" s="88"/>
      <c r="AH160" s="89"/>
      <c r="AI160" s="86"/>
      <c r="AJ160" s="87"/>
      <c r="AK160" s="86"/>
      <c r="AL160" s="88"/>
      <c r="AM160" s="89"/>
      <c r="AN160" s="86"/>
      <c r="AO160" s="87"/>
      <c r="AP160" s="86"/>
      <c r="AQ160" s="88"/>
      <c r="AR160" s="89"/>
      <c r="AS160" s="86"/>
      <c r="AT160" s="87"/>
      <c r="AU160" s="86"/>
      <c r="AV160" s="88"/>
      <c r="AW160" s="89"/>
      <c r="AX160" s="86"/>
      <c r="AY160" s="87"/>
      <c r="AZ160" s="86"/>
      <c r="BA160" s="88"/>
      <c r="BB160" s="89"/>
      <c r="BC160" s="86"/>
      <c r="BD160" s="86"/>
      <c r="BE160" s="86"/>
      <c r="BF160" s="89"/>
      <c r="BG160" s="91" t="str">
        <f t="shared" si="42"/>
        <v/>
      </c>
      <c r="BI160" s="96" t="str">
        <f t="shared" si="43"/>
        <v/>
      </c>
      <c r="BJ160" s="115"/>
      <c r="BK160" s="113"/>
      <c r="BL160" s="113"/>
      <c r="BM160" s="113"/>
      <c r="BN160" s="113"/>
      <c r="BO160" s="113"/>
      <c r="BP160" s="113"/>
      <c r="BQ160" s="113"/>
      <c r="BR160" s="113"/>
      <c r="BS160" s="116"/>
      <c r="BU160" s="171" t="str">
        <f t="shared" si="44"/>
        <v/>
      </c>
      <c r="BV160" s="165"/>
      <c r="BW160" s="163"/>
      <c r="BX160" s="250"/>
      <c r="BY160" s="256"/>
      <c r="BZ160" s="163"/>
      <c r="CA160" s="250"/>
      <c r="CB160" s="256"/>
      <c r="CC160" s="163"/>
      <c r="CD160" s="250"/>
      <c r="CE160" s="256"/>
      <c r="CF160" s="163"/>
      <c r="CG160" s="250"/>
      <c r="CH160" s="256"/>
      <c r="CI160" s="163"/>
      <c r="CJ160" s="250"/>
      <c r="CK160" s="256"/>
      <c r="CL160" s="163"/>
      <c r="CM160" s="250"/>
      <c r="CN160" s="256"/>
      <c r="CO160" s="163"/>
      <c r="CP160" s="250"/>
      <c r="CQ160" s="256"/>
      <c r="CR160" s="163"/>
      <c r="CS160" s="250"/>
      <c r="CT160" s="256"/>
      <c r="CU160" s="163"/>
      <c r="CV160" s="250"/>
      <c r="CW160" s="162"/>
      <c r="CX160" s="163"/>
      <c r="CY160" s="166"/>
    </row>
    <row r="161" spans="1:103" ht="13.5" customHeight="1" thickBot="1">
      <c r="B161" s="169" t="str">
        <f t="shared" si="38"/>
        <v/>
      </c>
      <c r="C161" s="152" t="str">
        <f t="shared" si="39"/>
        <v/>
      </c>
      <c r="D161" s="97" t="str">
        <f t="shared" si="40"/>
        <v/>
      </c>
      <c r="E161" s="274" t="str">
        <f>IF(ISERROR(SUM((B161/2),(C161/2),(D161/2))),IF(ISERROR(SUM((B161/2),(C161/2))),IF(ISERROR(SUM((B161/2),(D161/2))),IF(ISERROR(SUM((C161/2),(D161/2))),IF(ISERROR(B161/2),IF(ISERROR(C161/2),A159,C161),B161),SUM((C161*'Student List'!$D$34),(D161*'Student List'!$E$34))/'Student List'!$D$40),SUM((B161*'Student List'!$C$34),(D161*'Student List'!$E$34))/'Student List'!$E$40),SUM((B161*'Student List'!$C$34),(C161*'Student List'!$D$34))/'Student List'!$C$40),SUM((B161*'Student List'!$C$34),(C161*'Student List'!$D$34),(D161*'Student List'!$E$34))/'Student List'!$C$35)</f>
        <v/>
      </c>
      <c r="F161" s="98" t="str">
        <f t="shared" si="41"/>
        <v/>
      </c>
      <c r="G161" s="229" t="str">
        <f>IF(ISTEXT('Student List'!$C$30),('Student List'!$C$30),"")</f>
        <v/>
      </c>
      <c r="H161" s="230"/>
      <c r="I161" s="231"/>
      <c r="J161" s="232"/>
      <c r="K161" s="231"/>
      <c r="L161" s="233"/>
      <c r="M161" s="234"/>
      <c r="N161" s="231"/>
      <c r="O161" s="232"/>
      <c r="P161" s="231"/>
      <c r="Q161" s="233"/>
      <c r="R161" s="234"/>
      <c r="S161" s="231"/>
      <c r="T161" s="232"/>
      <c r="U161" s="231"/>
      <c r="V161" s="233"/>
      <c r="W161" s="234"/>
      <c r="X161" s="231"/>
      <c r="Y161" s="232"/>
      <c r="Z161" s="231"/>
      <c r="AA161" s="235"/>
      <c r="AB161" s="319"/>
      <c r="AC161" s="230"/>
      <c r="AD161" s="231"/>
      <c r="AE161" s="234"/>
      <c r="AF161" s="231"/>
      <c r="AG161" s="233"/>
      <c r="AH161" s="234"/>
      <c r="AI161" s="231"/>
      <c r="AJ161" s="232"/>
      <c r="AK161" s="231"/>
      <c r="AL161" s="233"/>
      <c r="AM161" s="234"/>
      <c r="AN161" s="231"/>
      <c r="AO161" s="232"/>
      <c r="AP161" s="231"/>
      <c r="AQ161" s="233"/>
      <c r="AR161" s="234"/>
      <c r="AS161" s="231"/>
      <c r="AT161" s="232"/>
      <c r="AU161" s="231"/>
      <c r="AV161" s="233"/>
      <c r="AW161" s="234"/>
      <c r="AX161" s="231"/>
      <c r="AY161" s="232"/>
      <c r="AZ161" s="231"/>
      <c r="BA161" s="233"/>
      <c r="BB161" s="234"/>
      <c r="BC161" s="231"/>
      <c r="BD161" s="231"/>
      <c r="BE161" s="231"/>
      <c r="BF161" s="234"/>
      <c r="BG161" s="236" t="str">
        <f t="shared" si="42"/>
        <v/>
      </c>
      <c r="BH161" s="217"/>
      <c r="BI161" s="237" t="str">
        <f t="shared" si="43"/>
        <v/>
      </c>
      <c r="BJ161" s="238"/>
      <c r="BK161" s="239"/>
      <c r="BL161" s="240"/>
      <c r="BM161" s="240"/>
      <c r="BN161" s="240"/>
      <c r="BO161" s="240"/>
      <c r="BP161" s="240"/>
      <c r="BQ161" s="240"/>
      <c r="BR161" s="240"/>
      <c r="BS161" s="241"/>
      <c r="BT161" s="217"/>
      <c r="BU161" s="242" t="str">
        <f t="shared" si="44"/>
        <v/>
      </c>
      <c r="BV161" s="243"/>
      <c r="BW161" s="244"/>
      <c r="BX161" s="251"/>
      <c r="BY161" s="257"/>
      <c r="BZ161" s="245"/>
      <c r="CA161" s="251"/>
      <c r="CB161" s="257"/>
      <c r="CC161" s="245"/>
      <c r="CD161" s="251"/>
      <c r="CE161" s="257"/>
      <c r="CF161" s="245"/>
      <c r="CG161" s="251"/>
      <c r="CH161" s="257"/>
      <c r="CI161" s="245"/>
      <c r="CJ161" s="251"/>
      <c r="CK161" s="257"/>
      <c r="CL161" s="245"/>
      <c r="CM161" s="251"/>
      <c r="CN161" s="257"/>
      <c r="CO161" s="245"/>
      <c r="CP161" s="251"/>
      <c r="CQ161" s="257"/>
      <c r="CR161" s="245"/>
      <c r="CS161" s="251"/>
      <c r="CT161" s="257"/>
      <c r="CU161" s="245"/>
      <c r="CV161" s="251"/>
      <c r="CW161" s="244"/>
      <c r="CX161" s="245"/>
      <c r="CY161" s="246"/>
    </row>
    <row r="162" spans="1:103" ht="13.5" customHeight="1" thickBot="1">
      <c r="BS162" s="100"/>
      <c r="CY162" s="100"/>
    </row>
    <row r="163" spans="1:103" ht="28.5" customHeight="1" thickTop="1" thickBot="1">
      <c r="B163" s="364" t="str">
        <f>IF(ISTEXT('Student List'!I14),'Student List'!I14,"")</f>
        <v>Penmanship</v>
      </c>
      <c r="C163" s="365"/>
      <c r="D163" s="365"/>
      <c r="E163" s="366"/>
      <c r="F163" s="367" t="str">
        <f>$F$28</f>
        <v>School Name Here</v>
      </c>
      <c r="G163" s="368"/>
      <c r="H163" s="368"/>
      <c r="I163" s="368"/>
      <c r="J163" s="369"/>
      <c r="K163" s="17" t="s">
        <v>5</v>
      </c>
      <c r="L163" s="18"/>
      <c r="M163" s="19"/>
      <c r="N163" s="19"/>
      <c r="O163" s="19"/>
      <c r="P163" s="20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2"/>
      <c r="AC163" s="24"/>
      <c r="AD163" s="25"/>
      <c r="AE163" s="25"/>
      <c r="AF163" s="26" t="str">
        <f>B163</f>
        <v>Penmanship</v>
      </c>
      <c r="AG163" s="25" t="s">
        <v>6</v>
      </c>
      <c r="AH163" s="27"/>
      <c r="AI163" s="27"/>
      <c r="AJ163" s="27"/>
      <c r="AK163" s="27"/>
      <c r="AL163" s="28"/>
      <c r="AM163" s="17" t="str">
        <f>K163</f>
        <v>1ST NINE WEEKS</v>
      </c>
      <c r="AN163" s="19"/>
      <c r="AO163" s="19"/>
      <c r="AP163" s="19"/>
      <c r="AQ163" s="19"/>
      <c r="AR163" s="20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9"/>
      <c r="BI163" s="30" t="str">
        <f>B163</f>
        <v>Penmanship</v>
      </c>
      <c r="BJ163" s="31"/>
      <c r="BK163" s="32"/>
      <c r="BL163" s="33" t="str">
        <f>K163</f>
        <v>1ST NINE WEEKS</v>
      </c>
      <c r="BM163" s="34"/>
      <c r="BN163" s="34"/>
      <c r="BO163" s="34"/>
      <c r="BP163" s="34"/>
      <c r="BQ163" s="35"/>
      <c r="BR163" s="35"/>
      <c r="BS163" s="36"/>
      <c r="BU163" s="30" t="str">
        <f>B163</f>
        <v>Penmanship</v>
      </c>
      <c r="BV163" s="31"/>
      <c r="BW163" s="32"/>
      <c r="BX163" s="33" t="str">
        <f>K163</f>
        <v>1ST NINE WEEKS</v>
      </c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5"/>
      <c r="CY163" s="36"/>
    </row>
    <row r="164" spans="1:103" ht="13.5" customHeight="1" thickTop="1" thickBot="1">
      <c r="B164" s="37"/>
      <c r="C164" s="37"/>
      <c r="D164" s="38"/>
      <c r="E164" s="38"/>
      <c r="F164" s="38"/>
      <c r="G164" s="38"/>
      <c r="H164" s="39" t="s">
        <v>7</v>
      </c>
      <c r="I164" s="40"/>
      <c r="J164" s="40"/>
      <c r="K164" s="40"/>
      <c r="L164" s="41"/>
      <c r="M164" s="40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3"/>
      <c r="AC164" s="39" t="s">
        <v>7</v>
      </c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4"/>
      <c r="BI164" s="45"/>
      <c r="BJ164" s="46" t="s">
        <v>8</v>
      </c>
      <c r="BK164" s="40"/>
      <c r="BL164" s="40"/>
      <c r="BM164" s="40"/>
      <c r="BN164" s="40"/>
      <c r="BO164" s="40"/>
      <c r="BP164" s="40"/>
      <c r="BQ164" s="40"/>
      <c r="BR164" s="40"/>
      <c r="BS164" s="47"/>
      <c r="BU164" s="45"/>
      <c r="BV164" s="155" t="s">
        <v>59</v>
      </c>
      <c r="BW164" s="156"/>
      <c r="BX164" s="156"/>
      <c r="BY164" s="156"/>
      <c r="BZ164" s="156"/>
      <c r="CA164" s="156"/>
      <c r="CB164" s="156"/>
      <c r="CC164" s="156"/>
      <c r="CD164" s="156"/>
      <c r="CE164" s="156"/>
      <c r="CF164" s="156"/>
      <c r="CG164" s="156"/>
      <c r="CH164" s="156"/>
      <c r="CI164" s="156"/>
      <c r="CJ164" s="156"/>
      <c r="CK164" s="156"/>
      <c r="CL164" s="156"/>
      <c r="CM164" s="156"/>
      <c r="CN164" s="156"/>
      <c r="CO164" s="156"/>
      <c r="CP164" s="156"/>
      <c r="CQ164" s="156"/>
      <c r="CR164" s="156"/>
      <c r="CS164" s="156"/>
      <c r="CT164" s="156"/>
      <c r="CU164" s="156"/>
      <c r="CV164" s="156"/>
      <c r="CW164" s="156"/>
      <c r="CX164" s="156"/>
      <c r="CY164" s="157"/>
    </row>
    <row r="165" spans="1:103" ht="13.5" customHeight="1">
      <c r="A165" s="83" t="str">
        <f t="shared" ref="A165:A186" si="45">IF(ISERROR(D167/2),"",D167)</f>
        <v/>
      </c>
      <c r="B165" s="153" t="s">
        <v>58</v>
      </c>
      <c r="C165" s="149" t="s">
        <v>9</v>
      </c>
      <c r="D165" s="48" t="s">
        <v>10</v>
      </c>
      <c r="E165" s="49" t="s">
        <v>60</v>
      </c>
      <c r="F165" s="50"/>
      <c r="G165" s="51"/>
      <c r="H165" s="362" t="s">
        <v>11</v>
      </c>
      <c r="I165" s="355"/>
      <c r="J165" s="355"/>
      <c r="K165" s="355"/>
      <c r="L165" s="360"/>
      <c r="M165" s="354" t="s">
        <v>12</v>
      </c>
      <c r="N165" s="355"/>
      <c r="O165" s="355"/>
      <c r="P165" s="355"/>
      <c r="Q165" s="360"/>
      <c r="R165" s="354" t="s">
        <v>13</v>
      </c>
      <c r="S165" s="355"/>
      <c r="T165" s="355"/>
      <c r="U165" s="355"/>
      <c r="V165" s="360"/>
      <c r="W165" s="354" t="s">
        <v>14</v>
      </c>
      <c r="X165" s="355"/>
      <c r="Y165" s="355"/>
      <c r="Z165" s="355"/>
      <c r="AA165" s="356"/>
      <c r="AC165" s="362" t="s">
        <v>15</v>
      </c>
      <c r="AD165" s="355"/>
      <c r="AE165" s="355"/>
      <c r="AF165" s="355"/>
      <c r="AG165" s="360"/>
      <c r="AH165" s="354" t="s">
        <v>16</v>
      </c>
      <c r="AI165" s="355"/>
      <c r="AJ165" s="355"/>
      <c r="AK165" s="355"/>
      <c r="AL165" s="360"/>
      <c r="AM165" s="354" t="s">
        <v>17</v>
      </c>
      <c r="AN165" s="355"/>
      <c r="AO165" s="355"/>
      <c r="AP165" s="355"/>
      <c r="AQ165" s="360"/>
      <c r="AR165" s="354" t="s">
        <v>18</v>
      </c>
      <c r="AS165" s="355"/>
      <c r="AT165" s="355"/>
      <c r="AU165" s="355"/>
      <c r="AV165" s="360"/>
      <c r="AW165" s="354" t="s">
        <v>19</v>
      </c>
      <c r="AX165" s="355"/>
      <c r="AY165" s="355"/>
      <c r="AZ165" s="355"/>
      <c r="BA165" s="356"/>
      <c r="BB165" s="354" t="s">
        <v>120</v>
      </c>
      <c r="BC165" s="355"/>
      <c r="BD165" s="355"/>
      <c r="BE165" s="355"/>
      <c r="BF165" s="356"/>
      <c r="BG165" s="52"/>
      <c r="BI165" s="53"/>
      <c r="BJ165" s="54"/>
      <c r="BK165" s="54"/>
      <c r="BL165" s="54"/>
      <c r="BM165" s="54"/>
      <c r="BN165" s="54"/>
      <c r="BO165" s="54"/>
      <c r="BP165" s="54"/>
      <c r="BQ165" s="54"/>
      <c r="BR165" s="54"/>
      <c r="BS165" s="55"/>
      <c r="BU165" s="53"/>
      <c r="BV165" s="344" t="s">
        <v>11</v>
      </c>
      <c r="BW165" s="345"/>
      <c r="BX165" s="346"/>
      <c r="BY165" s="344" t="s">
        <v>12</v>
      </c>
      <c r="BZ165" s="345"/>
      <c r="CA165" s="346"/>
      <c r="CB165" s="344" t="s">
        <v>13</v>
      </c>
      <c r="CC165" s="345"/>
      <c r="CD165" s="346"/>
      <c r="CE165" s="344" t="s">
        <v>14</v>
      </c>
      <c r="CF165" s="345"/>
      <c r="CG165" s="346"/>
      <c r="CH165" s="344" t="s">
        <v>15</v>
      </c>
      <c r="CI165" s="345"/>
      <c r="CJ165" s="346"/>
      <c r="CK165" s="344" t="s">
        <v>16</v>
      </c>
      <c r="CL165" s="345"/>
      <c r="CM165" s="346"/>
      <c r="CN165" s="344" t="s">
        <v>17</v>
      </c>
      <c r="CO165" s="345"/>
      <c r="CP165" s="346"/>
      <c r="CQ165" s="344" t="s">
        <v>18</v>
      </c>
      <c r="CR165" s="345"/>
      <c r="CS165" s="346"/>
      <c r="CT165" s="344" t="s">
        <v>19</v>
      </c>
      <c r="CU165" s="345"/>
      <c r="CV165" s="346"/>
      <c r="CW165" s="350" t="s">
        <v>120</v>
      </c>
      <c r="CX165" s="345"/>
      <c r="CY165" s="351"/>
    </row>
    <row r="166" spans="1:103" ht="13.5" customHeight="1" thickBot="1">
      <c r="A166" s="83" t="str">
        <f t="shared" si="45"/>
        <v/>
      </c>
      <c r="B166" s="154" t="s">
        <v>24</v>
      </c>
      <c r="C166" s="283" t="s">
        <v>24</v>
      </c>
      <c r="D166" s="59" t="s">
        <v>24</v>
      </c>
      <c r="E166" s="60" t="s">
        <v>24</v>
      </c>
      <c r="F166" s="61" t="s">
        <v>25</v>
      </c>
      <c r="G166" s="62" t="s">
        <v>26</v>
      </c>
      <c r="H166" s="363"/>
      <c r="I166" s="358"/>
      <c r="J166" s="358"/>
      <c r="K166" s="358"/>
      <c r="L166" s="361"/>
      <c r="M166" s="357"/>
      <c r="N166" s="358"/>
      <c r="O166" s="358"/>
      <c r="P166" s="358"/>
      <c r="Q166" s="361"/>
      <c r="R166" s="357"/>
      <c r="S166" s="358"/>
      <c r="T166" s="358"/>
      <c r="U166" s="358"/>
      <c r="V166" s="361"/>
      <c r="W166" s="357"/>
      <c r="X166" s="358"/>
      <c r="Y166" s="358"/>
      <c r="Z166" s="358"/>
      <c r="AA166" s="359"/>
      <c r="AC166" s="363"/>
      <c r="AD166" s="358"/>
      <c r="AE166" s="358"/>
      <c r="AF166" s="358"/>
      <c r="AG166" s="361"/>
      <c r="AH166" s="357"/>
      <c r="AI166" s="358"/>
      <c r="AJ166" s="358"/>
      <c r="AK166" s="358"/>
      <c r="AL166" s="361"/>
      <c r="AM166" s="357"/>
      <c r="AN166" s="358"/>
      <c r="AO166" s="358"/>
      <c r="AP166" s="358"/>
      <c r="AQ166" s="361"/>
      <c r="AR166" s="357"/>
      <c r="AS166" s="358"/>
      <c r="AT166" s="358"/>
      <c r="AU166" s="358"/>
      <c r="AV166" s="361"/>
      <c r="AW166" s="357"/>
      <c r="AX166" s="358"/>
      <c r="AY166" s="358"/>
      <c r="AZ166" s="358"/>
      <c r="BA166" s="359"/>
      <c r="BB166" s="357"/>
      <c r="BC166" s="358"/>
      <c r="BD166" s="358"/>
      <c r="BE166" s="358"/>
      <c r="BF166" s="359"/>
      <c r="BG166" s="63" t="s">
        <v>26</v>
      </c>
      <c r="BI166" s="64" t="s">
        <v>26</v>
      </c>
      <c r="BJ166" s="65">
        <v>1</v>
      </c>
      <c r="BK166" s="66">
        <v>2</v>
      </c>
      <c r="BL166" s="65">
        <v>3</v>
      </c>
      <c r="BM166" s="66">
        <v>4</v>
      </c>
      <c r="BN166" s="65">
        <v>5</v>
      </c>
      <c r="BO166" s="66">
        <v>6</v>
      </c>
      <c r="BP166" s="65">
        <v>7</v>
      </c>
      <c r="BQ166" s="66">
        <v>8</v>
      </c>
      <c r="BR166" s="66">
        <v>9</v>
      </c>
      <c r="BS166" s="67">
        <v>10</v>
      </c>
      <c r="BU166" s="64" t="s">
        <v>26</v>
      </c>
      <c r="BV166" s="347"/>
      <c r="BW166" s="348"/>
      <c r="BX166" s="349"/>
      <c r="BY166" s="347"/>
      <c r="BZ166" s="348"/>
      <c r="CA166" s="349"/>
      <c r="CB166" s="347"/>
      <c r="CC166" s="348"/>
      <c r="CD166" s="349"/>
      <c r="CE166" s="347"/>
      <c r="CF166" s="348"/>
      <c r="CG166" s="349"/>
      <c r="CH166" s="347"/>
      <c r="CI166" s="348"/>
      <c r="CJ166" s="349"/>
      <c r="CK166" s="347"/>
      <c r="CL166" s="348"/>
      <c r="CM166" s="349"/>
      <c r="CN166" s="347"/>
      <c r="CO166" s="348"/>
      <c r="CP166" s="349"/>
      <c r="CQ166" s="347"/>
      <c r="CR166" s="348"/>
      <c r="CS166" s="349"/>
      <c r="CT166" s="347"/>
      <c r="CU166" s="348"/>
      <c r="CV166" s="349"/>
      <c r="CW166" s="352"/>
      <c r="CX166" s="348"/>
      <c r="CY166" s="353"/>
    </row>
    <row r="167" spans="1:103" ht="13.5" customHeight="1">
      <c r="A167" s="83" t="str">
        <f t="shared" si="45"/>
        <v/>
      </c>
      <c r="B167" s="167" t="str">
        <f t="shared" ref="B167:B188" si="46">IF(SUM(BV167:CY167),AVERAGE(BV167:CY167),"")</f>
        <v/>
      </c>
      <c r="C167" s="150" t="str">
        <f t="shared" ref="C167:C188" si="47">IF(SUM(H167:BF167),AVERAGE(H167:BF167),"")</f>
        <v/>
      </c>
      <c r="D167" s="70" t="str">
        <f t="shared" ref="D167:D188" si="48">IF(SUM(BJ167:BS167),AVERAGE(BJ167:BS167),"")</f>
        <v/>
      </c>
      <c r="E167" s="187" t="str">
        <f>IF(ISERROR(SUM((B167/2),(C167/2),(D167/2))),IF(ISERROR(SUM((B167/2),(C167/2))),IF(ISERROR(SUM((B167/2),(D167/2))),IF(ISERROR(SUM((C167/2),(D167/2))),IF(ISERROR(B167/2),IF(ISERROR(C167/2),A165,C167),B167),SUM((C167*'Student List'!$D$34),(D167*'Student List'!$E$34))/'Student List'!$D$40),SUM((B167*'Student List'!$C$34),(D167*'Student List'!$E$34))/'Student List'!$E$40),SUM((B167*'Student List'!$C$34),(C167*'Student List'!$D$34))/'Student List'!$C$40),SUM((B167*'Student List'!$C$34),(C167*'Student List'!$D$34),(D167*'Student List'!$E$34))/'Student List'!$C$35)</f>
        <v/>
      </c>
      <c r="F167" s="84" t="str">
        <f t="shared" ref="F167:F188" si="49">IF(ISERROR(IF(E167,HLOOKUP(E167,$B$354:$N$355,2),"")),"",(IF(E167,HLOOKUP(E167,$B$354:$N$355,2),"")))</f>
        <v/>
      </c>
      <c r="G167" s="172" t="str">
        <f>IF(ISTEXT('Student List'!$C$9),('Student List'!$C$9),"")</f>
        <v/>
      </c>
      <c r="H167" s="71"/>
      <c r="I167" s="72"/>
      <c r="J167" s="73"/>
      <c r="K167" s="72"/>
      <c r="L167" s="74"/>
      <c r="M167" s="75"/>
      <c r="N167" s="72"/>
      <c r="O167" s="73"/>
      <c r="P167" s="72"/>
      <c r="Q167" s="74"/>
      <c r="R167" s="75"/>
      <c r="S167" s="72"/>
      <c r="T167" s="73"/>
      <c r="U167" s="72"/>
      <c r="V167" s="74"/>
      <c r="W167" s="75"/>
      <c r="X167" s="72"/>
      <c r="Y167" s="73"/>
      <c r="Z167" s="72"/>
      <c r="AA167" s="76"/>
      <c r="AB167" s="99"/>
      <c r="AC167" s="71"/>
      <c r="AD167" s="72"/>
      <c r="AE167" s="75"/>
      <c r="AF167" s="72"/>
      <c r="AG167" s="74"/>
      <c r="AH167" s="75"/>
      <c r="AI167" s="72"/>
      <c r="AJ167" s="73"/>
      <c r="AK167" s="72"/>
      <c r="AL167" s="74"/>
      <c r="AM167" s="75"/>
      <c r="AN167" s="72"/>
      <c r="AO167" s="73"/>
      <c r="AP167" s="72"/>
      <c r="AQ167" s="77"/>
      <c r="AR167" s="75"/>
      <c r="AS167" s="72"/>
      <c r="AT167" s="73"/>
      <c r="AU167" s="72"/>
      <c r="AV167" s="74"/>
      <c r="AW167" s="75"/>
      <c r="AX167" s="72"/>
      <c r="AY167" s="73"/>
      <c r="AZ167" s="72"/>
      <c r="BA167" s="74"/>
      <c r="BB167" s="75"/>
      <c r="BC167" s="72"/>
      <c r="BD167" s="72"/>
      <c r="BE167" s="72"/>
      <c r="BF167" s="75"/>
      <c r="BG167" s="78" t="str">
        <f t="shared" ref="BG167:BG188" si="50">G167</f>
        <v/>
      </c>
      <c r="BI167" s="79" t="str">
        <f t="shared" ref="BI167:BI188" si="51">G167</f>
        <v/>
      </c>
      <c r="BJ167" s="109"/>
      <c r="BK167" s="110"/>
      <c r="BL167" s="110"/>
      <c r="BM167" s="110"/>
      <c r="BN167" s="110"/>
      <c r="BO167" s="110"/>
      <c r="BP167" s="110"/>
      <c r="BQ167" s="110"/>
      <c r="BR167" s="110"/>
      <c r="BS167" s="111"/>
      <c r="BU167" s="170" t="str">
        <f t="shared" ref="BU167:BU188" si="52">G167</f>
        <v/>
      </c>
      <c r="BV167" s="158"/>
      <c r="BW167" s="159"/>
      <c r="BX167" s="248"/>
      <c r="BY167" s="252"/>
      <c r="BZ167" s="253"/>
      <c r="CA167" s="254"/>
      <c r="CB167" s="252"/>
      <c r="CC167" s="253"/>
      <c r="CD167" s="254"/>
      <c r="CE167" s="252"/>
      <c r="CF167" s="253"/>
      <c r="CG167" s="254"/>
      <c r="CH167" s="252"/>
      <c r="CI167" s="253"/>
      <c r="CJ167" s="254"/>
      <c r="CK167" s="252"/>
      <c r="CL167" s="253"/>
      <c r="CM167" s="254"/>
      <c r="CN167" s="252"/>
      <c r="CO167" s="253"/>
      <c r="CP167" s="254"/>
      <c r="CQ167" s="252"/>
      <c r="CR167" s="253"/>
      <c r="CS167" s="254"/>
      <c r="CT167" s="252"/>
      <c r="CU167" s="253"/>
      <c r="CV167" s="254"/>
      <c r="CW167" s="247"/>
      <c r="CX167" s="159"/>
      <c r="CY167" s="160"/>
    </row>
    <row r="168" spans="1:103" ht="13.5" customHeight="1">
      <c r="A168" s="83" t="str">
        <f t="shared" si="45"/>
        <v/>
      </c>
      <c r="B168" s="168" t="str">
        <f t="shared" si="46"/>
        <v/>
      </c>
      <c r="C168" s="151" t="str">
        <f t="shared" si="47"/>
        <v/>
      </c>
      <c r="D168" s="82" t="str">
        <f t="shared" si="48"/>
        <v/>
      </c>
      <c r="E168" s="188" t="str">
        <f>IF(ISERROR(SUM((B168/2),(C168/2),(D168/2))),IF(ISERROR(SUM((B168/2),(C168/2))),IF(ISERROR(SUM((B168/2),(D168/2))),IF(ISERROR(SUM((C168/2),(D168/2))),IF(ISERROR(B168/2),IF(ISERROR(C168/2),A166,C168),B168),SUM((C168*'Student List'!$D$34),(D168*'Student List'!$E$34))/'Student List'!$D$40),SUM((B168*'Student List'!$C$34),(D168*'Student List'!$E$34))/'Student List'!$E$40),SUM((B168*'Student List'!$C$34),(C168*'Student List'!$D$34))/'Student List'!$C$40),SUM((B168*'Student List'!$C$34),(C168*'Student List'!$D$34),(D168*'Student List'!$E$34))/'Student List'!$C$35)</f>
        <v/>
      </c>
      <c r="F168" s="84" t="str">
        <f t="shared" si="49"/>
        <v/>
      </c>
      <c r="G168" s="208" t="str">
        <f>IF(ISTEXT('Student List'!$C$10),('Student List'!$C$10),"")</f>
        <v/>
      </c>
      <c r="H168" s="209"/>
      <c r="I168" s="210"/>
      <c r="J168" s="211"/>
      <c r="K168" s="210"/>
      <c r="L168" s="212"/>
      <c r="M168" s="213"/>
      <c r="N168" s="210"/>
      <c r="O168" s="211"/>
      <c r="P168" s="210"/>
      <c r="Q168" s="212"/>
      <c r="R168" s="213"/>
      <c r="S168" s="210"/>
      <c r="T168" s="211"/>
      <c r="U168" s="210"/>
      <c r="V168" s="212"/>
      <c r="W168" s="213"/>
      <c r="X168" s="210"/>
      <c r="Y168" s="211"/>
      <c r="Z168" s="210"/>
      <c r="AA168" s="214"/>
      <c r="AB168" s="319"/>
      <c r="AC168" s="209"/>
      <c r="AD168" s="210"/>
      <c r="AE168" s="213"/>
      <c r="AF168" s="210"/>
      <c r="AG168" s="212"/>
      <c r="AH168" s="213"/>
      <c r="AI168" s="210"/>
      <c r="AJ168" s="211"/>
      <c r="AK168" s="210"/>
      <c r="AL168" s="212"/>
      <c r="AM168" s="213"/>
      <c r="AN168" s="210"/>
      <c r="AO168" s="211"/>
      <c r="AP168" s="210"/>
      <c r="AQ168" s="212"/>
      <c r="AR168" s="213"/>
      <c r="AS168" s="210"/>
      <c r="AT168" s="211"/>
      <c r="AU168" s="210"/>
      <c r="AV168" s="212"/>
      <c r="AW168" s="213"/>
      <c r="AX168" s="210"/>
      <c r="AY168" s="211"/>
      <c r="AZ168" s="210"/>
      <c r="BA168" s="212"/>
      <c r="BB168" s="213"/>
      <c r="BC168" s="210"/>
      <c r="BD168" s="210"/>
      <c r="BE168" s="210"/>
      <c r="BF168" s="213"/>
      <c r="BG168" s="216" t="str">
        <f t="shared" si="50"/>
        <v/>
      </c>
      <c r="BH168" s="217"/>
      <c r="BI168" s="218" t="str">
        <f t="shared" si="51"/>
        <v/>
      </c>
      <c r="BJ168" s="219"/>
      <c r="BK168" s="220"/>
      <c r="BL168" s="221"/>
      <c r="BM168" s="221"/>
      <c r="BN168" s="221"/>
      <c r="BO168" s="221"/>
      <c r="BP168" s="221"/>
      <c r="BQ168" s="221"/>
      <c r="BR168" s="221"/>
      <c r="BS168" s="222"/>
      <c r="BT168" s="217"/>
      <c r="BU168" s="223" t="str">
        <f t="shared" si="52"/>
        <v/>
      </c>
      <c r="BV168" s="224"/>
      <c r="BW168" s="225"/>
      <c r="BX168" s="249"/>
      <c r="BY168" s="255"/>
      <c r="BZ168" s="226"/>
      <c r="CA168" s="249"/>
      <c r="CB168" s="255"/>
      <c r="CC168" s="226"/>
      <c r="CD168" s="249"/>
      <c r="CE168" s="255"/>
      <c r="CF168" s="226"/>
      <c r="CG168" s="249"/>
      <c r="CH168" s="255"/>
      <c r="CI168" s="226"/>
      <c r="CJ168" s="249"/>
      <c r="CK168" s="255"/>
      <c r="CL168" s="226"/>
      <c r="CM168" s="249"/>
      <c r="CN168" s="255"/>
      <c r="CO168" s="226"/>
      <c r="CP168" s="249"/>
      <c r="CQ168" s="255"/>
      <c r="CR168" s="226"/>
      <c r="CS168" s="249"/>
      <c r="CT168" s="255"/>
      <c r="CU168" s="226"/>
      <c r="CV168" s="249"/>
      <c r="CW168" s="225"/>
      <c r="CX168" s="226"/>
      <c r="CY168" s="227"/>
    </row>
    <row r="169" spans="1:103" ht="13.5" customHeight="1">
      <c r="A169" s="83" t="str">
        <f t="shared" si="45"/>
        <v/>
      </c>
      <c r="B169" s="168" t="str">
        <f t="shared" si="46"/>
        <v/>
      </c>
      <c r="C169" s="151" t="str">
        <f t="shared" si="47"/>
        <v/>
      </c>
      <c r="D169" s="82" t="str">
        <f t="shared" si="48"/>
        <v/>
      </c>
      <c r="E169" s="188" t="str">
        <f>IF(ISERROR(SUM((B169/2),(C169/2),(D169/2))),IF(ISERROR(SUM((B169/2),(C169/2))),IF(ISERROR(SUM((B169/2),(D169/2))),IF(ISERROR(SUM((C169/2),(D169/2))),IF(ISERROR(B169/2),IF(ISERROR(C169/2),A167,C169),B169),SUM((C169*'Student List'!$D$34),(D169*'Student List'!$E$34))/'Student List'!$D$40),SUM((B169*'Student List'!$C$34),(D169*'Student List'!$E$34))/'Student List'!$E$40),SUM((B169*'Student List'!$C$34),(C169*'Student List'!$D$34))/'Student List'!$C$40),SUM((B169*'Student List'!$C$34),(C169*'Student List'!$D$34),(D169*'Student List'!$E$34))/'Student List'!$C$35)</f>
        <v/>
      </c>
      <c r="F169" s="84" t="str">
        <f t="shared" si="49"/>
        <v/>
      </c>
      <c r="G169" s="173" t="str">
        <f>IF(ISTEXT('Student List'!$C$11),('Student List'!$C$11),"")</f>
        <v/>
      </c>
      <c r="H169" s="85"/>
      <c r="I169" s="86"/>
      <c r="J169" s="87"/>
      <c r="K169" s="86"/>
      <c r="L169" s="88"/>
      <c r="M169" s="89"/>
      <c r="N169" s="86"/>
      <c r="O169" s="87"/>
      <c r="P169" s="86"/>
      <c r="Q169" s="88"/>
      <c r="R169" s="89"/>
      <c r="S169" s="86"/>
      <c r="T169" s="87"/>
      <c r="U169" s="86"/>
      <c r="V169" s="88"/>
      <c r="W169" s="89"/>
      <c r="X169" s="86"/>
      <c r="Y169" s="87"/>
      <c r="Z169" s="86"/>
      <c r="AA169" s="90"/>
      <c r="AB169" s="99"/>
      <c r="AC169" s="85"/>
      <c r="AD169" s="86"/>
      <c r="AE169" s="89"/>
      <c r="AF169" s="86"/>
      <c r="AG169" s="88"/>
      <c r="AH169" s="89"/>
      <c r="AI169" s="86"/>
      <c r="AJ169" s="87"/>
      <c r="AK169" s="86"/>
      <c r="AL169" s="88"/>
      <c r="AM169" s="89"/>
      <c r="AN169" s="86"/>
      <c r="AO169" s="87"/>
      <c r="AP169" s="86"/>
      <c r="AQ169" s="88"/>
      <c r="AR169" s="89"/>
      <c r="AS169" s="86"/>
      <c r="AT169" s="87"/>
      <c r="AU169" s="86"/>
      <c r="AV169" s="88"/>
      <c r="AW169" s="89"/>
      <c r="AX169" s="86"/>
      <c r="AY169" s="87"/>
      <c r="AZ169" s="86"/>
      <c r="BA169" s="88"/>
      <c r="BB169" s="89"/>
      <c r="BC169" s="86"/>
      <c r="BD169" s="86"/>
      <c r="BE169" s="86"/>
      <c r="BF169" s="89"/>
      <c r="BG169" s="91" t="str">
        <f t="shared" si="50"/>
        <v/>
      </c>
      <c r="BI169" s="92" t="str">
        <f t="shared" si="51"/>
        <v/>
      </c>
      <c r="BJ169" s="112"/>
      <c r="BK169" s="117"/>
      <c r="BL169" s="113"/>
      <c r="BM169" s="113"/>
      <c r="BN169" s="113"/>
      <c r="BO169" s="113"/>
      <c r="BP169" s="113"/>
      <c r="BQ169" s="113"/>
      <c r="BR169" s="113"/>
      <c r="BS169" s="114"/>
      <c r="BU169" s="171" t="str">
        <f t="shared" si="52"/>
        <v/>
      </c>
      <c r="BV169" s="161"/>
      <c r="BW169" s="162"/>
      <c r="BX169" s="250"/>
      <c r="BY169" s="256"/>
      <c r="BZ169" s="163"/>
      <c r="CA169" s="250"/>
      <c r="CB169" s="256"/>
      <c r="CC169" s="163"/>
      <c r="CD169" s="250"/>
      <c r="CE169" s="256"/>
      <c r="CF169" s="163"/>
      <c r="CG169" s="250"/>
      <c r="CH169" s="256"/>
      <c r="CI169" s="163"/>
      <c r="CJ169" s="250"/>
      <c r="CK169" s="256"/>
      <c r="CL169" s="163"/>
      <c r="CM169" s="250"/>
      <c r="CN169" s="256"/>
      <c r="CO169" s="163"/>
      <c r="CP169" s="250"/>
      <c r="CQ169" s="256"/>
      <c r="CR169" s="163"/>
      <c r="CS169" s="250"/>
      <c r="CT169" s="256"/>
      <c r="CU169" s="163"/>
      <c r="CV169" s="250"/>
      <c r="CW169" s="162"/>
      <c r="CX169" s="163"/>
      <c r="CY169" s="164"/>
    </row>
    <row r="170" spans="1:103" ht="13.5" customHeight="1">
      <c r="A170" s="83" t="str">
        <f t="shared" si="45"/>
        <v/>
      </c>
      <c r="B170" s="168" t="str">
        <f t="shared" si="46"/>
        <v/>
      </c>
      <c r="C170" s="151" t="str">
        <f t="shared" si="47"/>
        <v/>
      </c>
      <c r="D170" s="82" t="str">
        <f t="shared" si="48"/>
        <v/>
      </c>
      <c r="E170" s="188" t="str">
        <f>IF(ISERROR(SUM((B170/2),(C170/2),(D170/2))),IF(ISERROR(SUM((B170/2),(C170/2))),IF(ISERROR(SUM((B170/2),(D170/2))),IF(ISERROR(SUM((C170/2),(D170/2))),IF(ISERROR(B170/2),IF(ISERROR(C170/2),A168,C170),B170),SUM((C170*'Student List'!$D$34),(D170*'Student List'!$E$34))/'Student List'!$D$40),SUM((B170*'Student List'!$C$34),(D170*'Student List'!$E$34))/'Student List'!$E$40),SUM((B170*'Student List'!$C$34),(C170*'Student List'!$D$34))/'Student List'!$C$40),SUM((B170*'Student List'!$C$34),(C170*'Student List'!$D$34),(D170*'Student List'!$E$34))/'Student List'!$C$35)</f>
        <v/>
      </c>
      <c r="F170" s="84" t="str">
        <f t="shared" si="49"/>
        <v/>
      </c>
      <c r="G170" s="208" t="str">
        <f>IF(ISTEXT('Student List'!$C$12),('Student List'!$C$12),"")</f>
        <v/>
      </c>
      <c r="H170" s="209"/>
      <c r="I170" s="210"/>
      <c r="J170" s="211"/>
      <c r="K170" s="210"/>
      <c r="L170" s="212"/>
      <c r="M170" s="213"/>
      <c r="N170" s="210"/>
      <c r="O170" s="211"/>
      <c r="P170" s="210"/>
      <c r="Q170" s="212"/>
      <c r="R170" s="213"/>
      <c r="S170" s="210"/>
      <c r="T170" s="211"/>
      <c r="U170" s="210"/>
      <c r="V170" s="212"/>
      <c r="W170" s="213"/>
      <c r="X170" s="210"/>
      <c r="Y170" s="211"/>
      <c r="Z170" s="210"/>
      <c r="AA170" s="214"/>
      <c r="AB170" s="319"/>
      <c r="AC170" s="209"/>
      <c r="AD170" s="210"/>
      <c r="AE170" s="213"/>
      <c r="AF170" s="210"/>
      <c r="AG170" s="212"/>
      <c r="AH170" s="213"/>
      <c r="AI170" s="210"/>
      <c r="AJ170" s="211"/>
      <c r="AK170" s="210"/>
      <c r="AL170" s="212"/>
      <c r="AM170" s="213"/>
      <c r="AN170" s="210"/>
      <c r="AO170" s="211"/>
      <c r="AP170" s="210"/>
      <c r="AQ170" s="212"/>
      <c r="AR170" s="213"/>
      <c r="AS170" s="210"/>
      <c r="AT170" s="211"/>
      <c r="AU170" s="210"/>
      <c r="AV170" s="212"/>
      <c r="AW170" s="213"/>
      <c r="AX170" s="210"/>
      <c r="AY170" s="211"/>
      <c r="AZ170" s="210"/>
      <c r="BA170" s="212"/>
      <c r="BB170" s="213"/>
      <c r="BC170" s="210"/>
      <c r="BD170" s="210"/>
      <c r="BE170" s="210"/>
      <c r="BF170" s="213"/>
      <c r="BG170" s="216" t="str">
        <f t="shared" si="50"/>
        <v/>
      </c>
      <c r="BH170" s="217"/>
      <c r="BI170" s="218" t="str">
        <f t="shared" si="51"/>
        <v/>
      </c>
      <c r="BJ170" s="219"/>
      <c r="BK170" s="220"/>
      <c r="BL170" s="221"/>
      <c r="BM170" s="221"/>
      <c r="BN170" s="221"/>
      <c r="BO170" s="221"/>
      <c r="BP170" s="221"/>
      <c r="BQ170" s="221"/>
      <c r="BR170" s="221"/>
      <c r="BS170" s="222"/>
      <c r="BT170" s="217"/>
      <c r="BU170" s="223" t="str">
        <f t="shared" si="52"/>
        <v/>
      </c>
      <c r="BV170" s="224"/>
      <c r="BW170" s="225"/>
      <c r="BX170" s="249"/>
      <c r="BY170" s="255"/>
      <c r="BZ170" s="226"/>
      <c r="CA170" s="249"/>
      <c r="CB170" s="255"/>
      <c r="CC170" s="226"/>
      <c r="CD170" s="249"/>
      <c r="CE170" s="255"/>
      <c r="CF170" s="226"/>
      <c r="CG170" s="249"/>
      <c r="CH170" s="255"/>
      <c r="CI170" s="226"/>
      <c r="CJ170" s="249"/>
      <c r="CK170" s="255"/>
      <c r="CL170" s="226"/>
      <c r="CM170" s="249"/>
      <c r="CN170" s="255"/>
      <c r="CO170" s="226"/>
      <c r="CP170" s="249"/>
      <c r="CQ170" s="255"/>
      <c r="CR170" s="226"/>
      <c r="CS170" s="249"/>
      <c r="CT170" s="255"/>
      <c r="CU170" s="226"/>
      <c r="CV170" s="249"/>
      <c r="CW170" s="225"/>
      <c r="CX170" s="226"/>
      <c r="CY170" s="227"/>
    </row>
    <row r="171" spans="1:103" ht="13.5" customHeight="1">
      <c r="A171" s="83" t="str">
        <f t="shared" si="45"/>
        <v/>
      </c>
      <c r="B171" s="168" t="str">
        <f t="shared" si="46"/>
        <v/>
      </c>
      <c r="C171" s="151" t="str">
        <f t="shared" si="47"/>
        <v/>
      </c>
      <c r="D171" s="82" t="str">
        <f t="shared" si="48"/>
        <v/>
      </c>
      <c r="E171" s="188" t="str">
        <f>IF(ISERROR(SUM((B171/2),(C171/2),(D171/2))),IF(ISERROR(SUM((B171/2),(C171/2))),IF(ISERROR(SUM((B171/2),(D171/2))),IF(ISERROR(SUM((C171/2),(D171/2))),IF(ISERROR(B171/2),IF(ISERROR(C171/2),A169,C171),B171),SUM((C171*'Student List'!$D$34),(D171*'Student List'!$E$34))/'Student List'!$D$40),SUM((B171*'Student List'!$C$34),(D171*'Student List'!$E$34))/'Student List'!$E$40),SUM((B171*'Student List'!$C$34),(C171*'Student List'!$D$34))/'Student List'!$C$40),SUM((B171*'Student List'!$C$34),(C171*'Student List'!$D$34),(D171*'Student List'!$E$34))/'Student List'!$C$35)</f>
        <v/>
      </c>
      <c r="F171" s="84" t="str">
        <f t="shared" si="49"/>
        <v/>
      </c>
      <c r="G171" s="173" t="str">
        <f>IF(ISTEXT('Student List'!$C$13),('Student List'!$C$13),"")</f>
        <v/>
      </c>
      <c r="H171" s="85"/>
      <c r="I171" s="86"/>
      <c r="J171" s="87"/>
      <c r="K171" s="86"/>
      <c r="L171" s="88"/>
      <c r="M171" s="89"/>
      <c r="N171" s="86"/>
      <c r="O171" s="87"/>
      <c r="P171" s="86"/>
      <c r="Q171" s="88"/>
      <c r="R171" s="89"/>
      <c r="S171" s="86"/>
      <c r="T171" s="87"/>
      <c r="U171" s="86"/>
      <c r="V171" s="88"/>
      <c r="W171" s="89"/>
      <c r="X171" s="86"/>
      <c r="Y171" s="87"/>
      <c r="Z171" s="86"/>
      <c r="AA171" s="90"/>
      <c r="AB171" s="99"/>
      <c r="AC171" s="85"/>
      <c r="AD171" s="86"/>
      <c r="AE171" s="89"/>
      <c r="AF171" s="86"/>
      <c r="AG171" s="88"/>
      <c r="AH171" s="89"/>
      <c r="AI171" s="86"/>
      <c r="AJ171" s="87"/>
      <c r="AK171" s="86"/>
      <c r="AL171" s="88"/>
      <c r="AM171" s="89"/>
      <c r="AN171" s="86"/>
      <c r="AO171" s="87"/>
      <c r="AP171" s="86"/>
      <c r="AQ171" s="88"/>
      <c r="AR171" s="89"/>
      <c r="AS171" s="86"/>
      <c r="AT171" s="87"/>
      <c r="AU171" s="86"/>
      <c r="AV171" s="88"/>
      <c r="AW171" s="89"/>
      <c r="AX171" s="86"/>
      <c r="AY171" s="87"/>
      <c r="AZ171" s="86"/>
      <c r="BA171" s="88"/>
      <c r="BB171" s="89"/>
      <c r="BC171" s="86"/>
      <c r="BD171" s="86"/>
      <c r="BE171" s="86"/>
      <c r="BF171" s="89"/>
      <c r="BG171" s="91" t="str">
        <f t="shared" si="50"/>
        <v/>
      </c>
      <c r="BI171" s="92" t="str">
        <f t="shared" si="51"/>
        <v/>
      </c>
      <c r="BJ171" s="112"/>
      <c r="BK171" s="117"/>
      <c r="BL171" s="113"/>
      <c r="BM171" s="113"/>
      <c r="BN171" s="113"/>
      <c r="BO171" s="113"/>
      <c r="BP171" s="113"/>
      <c r="BQ171" s="113"/>
      <c r="BR171" s="113"/>
      <c r="BS171" s="114"/>
      <c r="BU171" s="171" t="str">
        <f t="shared" si="52"/>
        <v/>
      </c>
      <c r="BV171" s="161"/>
      <c r="BW171" s="162"/>
      <c r="BX171" s="250"/>
      <c r="BY171" s="256"/>
      <c r="BZ171" s="163"/>
      <c r="CA171" s="250"/>
      <c r="CB171" s="256"/>
      <c r="CC171" s="163"/>
      <c r="CD171" s="250"/>
      <c r="CE171" s="256"/>
      <c r="CF171" s="163"/>
      <c r="CG171" s="250"/>
      <c r="CH171" s="256"/>
      <c r="CI171" s="163"/>
      <c r="CJ171" s="250"/>
      <c r="CK171" s="256"/>
      <c r="CL171" s="163"/>
      <c r="CM171" s="250"/>
      <c r="CN171" s="256"/>
      <c r="CO171" s="163"/>
      <c r="CP171" s="250"/>
      <c r="CQ171" s="256"/>
      <c r="CR171" s="163"/>
      <c r="CS171" s="250"/>
      <c r="CT171" s="256"/>
      <c r="CU171" s="163"/>
      <c r="CV171" s="250"/>
      <c r="CW171" s="162"/>
      <c r="CX171" s="163"/>
      <c r="CY171" s="164"/>
    </row>
    <row r="172" spans="1:103" ht="13.5" customHeight="1">
      <c r="A172" s="83" t="str">
        <f t="shared" si="45"/>
        <v/>
      </c>
      <c r="B172" s="168" t="str">
        <f t="shared" si="46"/>
        <v/>
      </c>
      <c r="C172" s="151" t="str">
        <f t="shared" si="47"/>
        <v/>
      </c>
      <c r="D172" s="82" t="str">
        <f t="shared" si="48"/>
        <v/>
      </c>
      <c r="E172" s="188" t="str">
        <f>IF(ISERROR(SUM((B172/2),(C172/2),(D172/2))),IF(ISERROR(SUM((B172/2),(C172/2))),IF(ISERROR(SUM((B172/2),(D172/2))),IF(ISERROR(SUM((C172/2),(D172/2))),IF(ISERROR(B172/2),IF(ISERROR(C172/2),A170,C172),B172),SUM((C172*'Student List'!$D$34),(D172*'Student List'!$E$34))/'Student List'!$D$40),SUM((B172*'Student List'!$C$34),(D172*'Student List'!$E$34))/'Student List'!$E$40),SUM((B172*'Student List'!$C$34),(C172*'Student List'!$D$34))/'Student List'!$C$40),SUM((B172*'Student List'!$C$34),(C172*'Student List'!$D$34),(D172*'Student List'!$E$34))/'Student List'!$C$35)</f>
        <v/>
      </c>
      <c r="F172" s="84" t="str">
        <f t="shared" si="49"/>
        <v/>
      </c>
      <c r="G172" s="208" t="str">
        <f>IF(ISTEXT('Student List'!$C$14),('Student List'!$C$14),"")</f>
        <v/>
      </c>
      <c r="H172" s="209"/>
      <c r="I172" s="210"/>
      <c r="J172" s="211"/>
      <c r="K172" s="210"/>
      <c r="L172" s="212"/>
      <c r="M172" s="213"/>
      <c r="N172" s="210"/>
      <c r="O172" s="211"/>
      <c r="P172" s="210"/>
      <c r="Q172" s="212"/>
      <c r="R172" s="213"/>
      <c r="S172" s="210"/>
      <c r="T172" s="211"/>
      <c r="U172" s="210"/>
      <c r="V172" s="212"/>
      <c r="W172" s="213"/>
      <c r="X172" s="210"/>
      <c r="Y172" s="211"/>
      <c r="Z172" s="210"/>
      <c r="AA172" s="214"/>
      <c r="AB172" s="319"/>
      <c r="AC172" s="209"/>
      <c r="AD172" s="210"/>
      <c r="AE172" s="213"/>
      <c r="AF172" s="210"/>
      <c r="AG172" s="212"/>
      <c r="AH172" s="213"/>
      <c r="AI172" s="210"/>
      <c r="AJ172" s="211"/>
      <c r="AK172" s="210"/>
      <c r="AL172" s="212"/>
      <c r="AM172" s="213"/>
      <c r="AN172" s="210"/>
      <c r="AO172" s="211"/>
      <c r="AP172" s="210"/>
      <c r="AQ172" s="212"/>
      <c r="AR172" s="213"/>
      <c r="AS172" s="210"/>
      <c r="AT172" s="211"/>
      <c r="AU172" s="210"/>
      <c r="AV172" s="212"/>
      <c r="AW172" s="213"/>
      <c r="AX172" s="210"/>
      <c r="AY172" s="211"/>
      <c r="AZ172" s="210"/>
      <c r="BA172" s="212"/>
      <c r="BB172" s="213"/>
      <c r="BC172" s="210"/>
      <c r="BD172" s="210"/>
      <c r="BE172" s="210"/>
      <c r="BF172" s="213"/>
      <c r="BG172" s="216" t="str">
        <f t="shared" si="50"/>
        <v/>
      </c>
      <c r="BH172" s="217"/>
      <c r="BI172" s="218" t="str">
        <f t="shared" si="51"/>
        <v/>
      </c>
      <c r="BJ172" s="219"/>
      <c r="BK172" s="220"/>
      <c r="BL172" s="221"/>
      <c r="BM172" s="221"/>
      <c r="BN172" s="221"/>
      <c r="BO172" s="221"/>
      <c r="BP172" s="221"/>
      <c r="BQ172" s="221"/>
      <c r="BR172" s="221"/>
      <c r="BS172" s="222"/>
      <c r="BT172" s="217"/>
      <c r="BU172" s="223" t="str">
        <f t="shared" si="52"/>
        <v/>
      </c>
      <c r="BV172" s="224"/>
      <c r="BW172" s="225"/>
      <c r="BX172" s="249"/>
      <c r="BY172" s="255"/>
      <c r="BZ172" s="226"/>
      <c r="CA172" s="249"/>
      <c r="CB172" s="255"/>
      <c r="CC172" s="226"/>
      <c r="CD172" s="249"/>
      <c r="CE172" s="255"/>
      <c r="CF172" s="226"/>
      <c r="CG172" s="249"/>
      <c r="CH172" s="255"/>
      <c r="CI172" s="226"/>
      <c r="CJ172" s="249"/>
      <c r="CK172" s="255"/>
      <c r="CL172" s="226"/>
      <c r="CM172" s="249"/>
      <c r="CN172" s="255"/>
      <c r="CO172" s="226"/>
      <c r="CP172" s="249"/>
      <c r="CQ172" s="255"/>
      <c r="CR172" s="226"/>
      <c r="CS172" s="249"/>
      <c r="CT172" s="255"/>
      <c r="CU172" s="226"/>
      <c r="CV172" s="249"/>
      <c r="CW172" s="225"/>
      <c r="CX172" s="226"/>
      <c r="CY172" s="227"/>
    </row>
    <row r="173" spans="1:103" ht="13.5" customHeight="1">
      <c r="A173" s="83" t="str">
        <f t="shared" si="45"/>
        <v/>
      </c>
      <c r="B173" s="168" t="str">
        <f t="shared" si="46"/>
        <v/>
      </c>
      <c r="C173" s="151" t="str">
        <f t="shared" si="47"/>
        <v/>
      </c>
      <c r="D173" s="82" t="str">
        <f t="shared" si="48"/>
        <v/>
      </c>
      <c r="E173" s="188" t="str">
        <f>IF(ISERROR(SUM((B173/2),(C173/2),(D173/2))),IF(ISERROR(SUM((B173/2),(C173/2))),IF(ISERROR(SUM((B173/2),(D173/2))),IF(ISERROR(SUM((C173/2),(D173/2))),IF(ISERROR(B173/2),IF(ISERROR(C173/2),A171,C173),B173),SUM((C173*'Student List'!$D$34),(D173*'Student List'!$E$34))/'Student List'!$D$40),SUM((B173*'Student List'!$C$34),(D173*'Student List'!$E$34))/'Student List'!$E$40),SUM((B173*'Student List'!$C$34),(C173*'Student List'!$D$34))/'Student List'!$C$40),SUM((B173*'Student List'!$C$34),(C173*'Student List'!$D$34),(D173*'Student List'!$E$34))/'Student List'!$C$35)</f>
        <v/>
      </c>
      <c r="F173" s="84" t="str">
        <f t="shared" si="49"/>
        <v/>
      </c>
      <c r="G173" s="173" t="str">
        <f>IF(ISTEXT('Student List'!$C$15),('Student List'!$C$15),"")</f>
        <v/>
      </c>
      <c r="H173" s="85"/>
      <c r="I173" s="86"/>
      <c r="J173" s="87"/>
      <c r="K173" s="86"/>
      <c r="L173" s="88"/>
      <c r="M173" s="89"/>
      <c r="N173" s="86"/>
      <c r="O173" s="87"/>
      <c r="P173" s="86"/>
      <c r="Q173" s="88"/>
      <c r="R173" s="89"/>
      <c r="S173" s="86"/>
      <c r="T173" s="87"/>
      <c r="U173" s="86"/>
      <c r="V173" s="88"/>
      <c r="W173" s="89"/>
      <c r="X173" s="86"/>
      <c r="Y173" s="87"/>
      <c r="Z173" s="86"/>
      <c r="AA173" s="90"/>
      <c r="AB173" s="99"/>
      <c r="AC173" s="85"/>
      <c r="AD173" s="86"/>
      <c r="AE173" s="89"/>
      <c r="AF173" s="86"/>
      <c r="AG173" s="88"/>
      <c r="AH173" s="89"/>
      <c r="AI173" s="86"/>
      <c r="AJ173" s="87"/>
      <c r="AK173" s="86"/>
      <c r="AL173" s="88"/>
      <c r="AM173" s="89"/>
      <c r="AN173" s="86"/>
      <c r="AO173" s="87"/>
      <c r="AP173" s="86"/>
      <c r="AQ173" s="88"/>
      <c r="AR173" s="89"/>
      <c r="AS173" s="86"/>
      <c r="AT173" s="87"/>
      <c r="AU173" s="86"/>
      <c r="AV173" s="88"/>
      <c r="AW173" s="89"/>
      <c r="AX173" s="86"/>
      <c r="AY173" s="87"/>
      <c r="AZ173" s="86"/>
      <c r="BA173" s="88"/>
      <c r="BB173" s="89"/>
      <c r="BC173" s="86"/>
      <c r="BD173" s="86"/>
      <c r="BE173" s="86"/>
      <c r="BF173" s="89"/>
      <c r="BG173" s="91" t="str">
        <f t="shared" si="50"/>
        <v/>
      </c>
      <c r="BI173" s="92" t="str">
        <f t="shared" si="51"/>
        <v/>
      </c>
      <c r="BJ173" s="112"/>
      <c r="BK173" s="117"/>
      <c r="BL173" s="113"/>
      <c r="BM173" s="113"/>
      <c r="BN173" s="113"/>
      <c r="BO173" s="113"/>
      <c r="BP173" s="113"/>
      <c r="BQ173" s="113"/>
      <c r="BR173" s="113"/>
      <c r="BS173" s="114"/>
      <c r="BU173" s="171" t="str">
        <f t="shared" si="52"/>
        <v/>
      </c>
      <c r="BV173" s="161"/>
      <c r="BW173" s="162"/>
      <c r="BX173" s="250"/>
      <c r="BY173" s="256"/>
      <c r="BZ173" s="163"/>
      <c r="CA173" s="250"/>
      <c r="CB173" s="256"/>
      <c r="CC173" s="163"/>
      <c r="CD173" s="250"/>
      <c r="CE173" s="256"/>
      <c r="CF173" s="163"/>
      <c r="CG173" s="250"/>
      <c r="CH173" s="256"/>
      <c r="CI173" s="163"/>
      <c r="CJ173" s="250"/>
      <c r="CK173" s="256"/>
      <c r="CL173" s="163"/>
      <c r="CM173" s="250"/>
      <c r="CN173" s="256"/>
      <c r="CO173" s="163"/>
      <c r="CP173" s="250"/>
      <c r="CQ173" s="256"/>
      <c r="CR173" s="163"/>
      <c r="CS173" s="250"/>
      <c r="CT173" s="256"/>
      <c r="CU173" s="163"/>
      <c r="CV173" s="250"/>
      <c r="CW173" s="162"/>
      <c r="CX173" s="163"/>
      <c r="CY173" s="164"/>
    </row>
    <row r="174" spans="1:103" ht="13.5" customHeight="1">
      <c r="A174" s="83" t="str">
        <f t="shared" si="45"/>
        <v/>
      </c>
      <c r="B174" s="168" t="str">
        <f t="shared" si="46"/>
        <v/>
      </c>
      <c r="C174" s="151" t="str">
        <f t="shared" si="47"/>
        <v/>
      </c>
      <c r="D174" s="82" t="str">
        <f t="shared" si="48"/>
        <v/>
      </c>
      <c r="E174" s="188" t="str">
        <f>IF(ISERROR(SUM((B174/2),(C174/2),(D174/2))),IF(ISERROR(SUM((B174/2),(C174/2))),IF(ISERROR(SUM((B174/2),(D174/2))),IF(ISERROR(SUM((C174/2),(D174/2))),IF(ISERROR(B174/2),IF(ISERROR(C174/2),A172,C174),B174),SUM((C174*'Student List'!$D$34),(D174*'Student List'!$E$34))/'Student List'!$D$40),SUM((B174*'Student List'!$C$34),(D174*'Student List'!$E$34))/'Student List'!$E$40),SUM((B174*'Student List'!$C$34),(C174*'Student List'!$D$34))/'Student List'!$C$40),SUM((B174*'Student List'!$C$34),(C174*'Student List'!$D$34),(D174*'Student List'!$E$34))/'Student List'!$C$35)</f>
        <v/>
      </c>
      <c r="F174" s="84" t="str">
        <f t="shared" si="49"/>
        <v/>
      </c>
      <c r="G174" s="208" t="str">
        <f>IF(ISTEXT('Student List'!$C$16),('Student List'!$C$16),"")</f>
        <v/>
      </c>
      <c r="H174" s="209"/>
      <c r="I174" s="210"/>
      <c r="J174" s="211"/>
      <c r="K174" s="210"/>
      <c r="L174" s="212"/>
      <c r="M174" s="213"/>
      <c r="N174" s="210"/>
      <c r="O174" s="211"/>
      <c r="P174" s="210"/>
      <c r="Q174" s="212"/>
      <c r="R174" s="213"/>
      <c r="S174" s="210"/>
      <c r="T174" s="211"/>
      <c r="U174" s="210"/>
      <c r="V174" s="212"/>
      <c r="W174" s="213"/>
      <c r="X174" s="210"/>
      <c r="Y174" s="211"/>
      <c r="Z174" s="210"/>
      <c r="AA174" s="214"/>
      <c r="AB174" s="319"/>
      <c r="AC174" s="209"/>
      <c r="AD174" s="210"/>
      <c r="AE174" s="213"/>
      <c r="AF174" s="210"/>
      <c r="AG174" s="212"/>
      <c r="AH174" s="213"/>
      <c r="AI174" s="210"/>
      <c r="AJ174" s="211"/>
      <c r="AK174" s="210"/>
      <c r="AL174" s="212"/>
      <c r="AM174" s="213"/>
      <c r="AN174" s="210"/>
      <c r="AO174" s="211"/>
      <c r="AP174" s="210"/>
      <c r="AQ174" s="212"/>
      <c r="AR174" s="213"/>
      <c r="AS174" s="210"/>
      <c r="AT174" s="211"/>
      <c r="AU174" s="210"/>
      <c r="AV174" s="212"/>
      <c r="AW174" s="213"/>
      <c r="AX174" s="210"/>
      <c r="AY174" s="211"/>
      <c r="AZ174" s="210"/>
      <c r="BA174" s="212"/>
      <c r="BB174" s="213"/>
      <c r="BC174" s="210"/>
      <c r="BD174" s="210"/>
      <c r="BE174" s="210"/>
      <c r="BF174" s="213"/>
      <c r="BG174" s="216" t="str">
        <f t="shared" si="50"/>
        <v/>
      </c>
      <c r="BH174" s="217"/>
      <c r="BI174" s="218" t="str">
        <f t="shared" si="51"/>
        <v/>
      </c>
      <c r="BJ174" s="219"/>
      <c r="BK174" s="220"/>
      <c r="BL174" s="221"/>
      <c r="BM174" s="221"/>
      <c r="BN174" s="221"/>
      <c r="BO174" s="221"/>
      <c r="BP174" s="221"/>
      <c r="BQ174" s="221"/>
      <c r="BR174" s="221"/>
      <c r="BS174" s="222"/>
      <c r="BT174" s="217"/>
      <c r="BU174" s="223" t="str">
        <f t="shared" si="52"/>
        <v/>
      </c>
      <c r="BV174" s="224"/>
      <c r="BW174" s="225"/>
      <c r="BX174" s="249"/>
      <c r="BY174" s="255"/>
      <c r="BZ174" s="226"/>
      <c r="CA174" s="249"/>
      <c r="CB174" s="255"/>
      <c r="CC174" s="226"/>
      <c r="CD174" s="249"/>
      <c r="CE174" s="255"/>
      <c r="CF174" s="226"/>
      <c r="CG174" s="249"/>
      <c r="CH174" s="255"/>
      <c r="CI174" s="226"/>
      <c r="CJ174" s="249"/>
      <c r="CK174" s="255"/>
      <c r="CL174" s="226"/>
      <c r="CM174" s="249"/>
      <c r="CN174" s="255"/>
      <c r="CO174" s="226"/>
      <c r="CP174" s="249"/>
      <c r="CQ174" s="255"/>
      <c r="CR174" s="226"/>
      <c r="CS174" s="249"/>
      <c r="CT174" s="255"/>
      <c r="CU174" s="226"/>
      <c r="CV174" s="249"/>
      <c r="CW174" s="225"/>
      <c r="CX174" s="226"/>
      <c r="CY174" s="227"/>
    </row>
    <row r="175" spans="1:103" ht="13.5" customHeight="1">
      <c r="A175" s="83" t="str">
        <f t="shared" si="45"/>
        <v/>
      </c>
      <c r="B175" s="168" t="str">
        <f t="shared" si="46"/>
        <v/>
      </c>
      <c r="C175" s="151" t="str">
        <f t="shared" si="47"/>
        <v/>
      </c>
      <c r="D175" s="82" t="str">
        <f t="shared" si="48"/>
        <v/>
      </c>
      <c r="E175" s="188" t="str">
        <f>IF(ISERROR(SUM((B175/2),(C175/2),(D175/2))),IF(ISERROR(SUM((B175/2),(C175/2))),IF(ISERROR(SUM((B175/2),(D175/2))),IF(ISERROR(SUM((C175/2),(D175/2))),IF(ISERROR(B175/2),IF(ISERROR(C175/2),A173,C175),B175),SUM((C175*'Student List'!$D$34),(D175*'Student List'!$E$34))/'Student List'!$D$40),SUM((B175*'Student List'!$C$34),(D175*'Student List'!$E$34))/'Student List'!$E$40),SUM((B175*'Student List'!$C$34),(C175*'Student List'!$D$34))/'Student List'!$C$40),SUM((B175*'Student List'!$C$34),(C175*'Student List'!$D$34),(D175*'Student List'!$E$34))/'Student List'!$C$35)</f>
        <v/>
      </c>
      <c r="F175" s="84" t="str">
        <f t="shared" si="49"/>
        <v/>
      </c>
      <c r="G175" s="173" t="str">
        <f>IF(ISTEXT('Student List'!$C$17),('Student List'!$C$17),"")</f>
        <v/>
      </c>
      <c r="H175" s="85"/>
      <c r="I175" s="86"/>
      <c r="J175" s="87"/>
      <c r="K175" s="86"/>
      <c r="L175" s="88"/>
      <c r="M175" s="89"/>
      <c r="N175" s="86"/>
      <c r="O175" s="87"/>
      <c r="P175" s="86"/>
      <c r="Q175" s="88"/>
      <c r="R175" s="89"/>
      <c r="S175" s="86"/>
      <c r="T175" s="87"/>
      <c r="U175" s="86"/>
      <c r="V175" s="88"/>
      <c r="W175" s="89"/>
      <c r="X175" s="86"/>
      <c r="Y175" s="87"/>
      <c r="Z175" s="86"/>
      <c r="AA175" s="90"/>
      <c r="AB175" s="99"/>
      <c r="AC175" s="85"/>
      <c r="AD175" s="86"/>
      <c r="AE175" s="89"/>
      <c r="AF175" s="86"/>
      <c r="AG175" s="88"/>
      <c r="AH175" s="89"/>
      <c r="AI175" s="86"/>
      <c r="AJ175" s="87"/>
      <c r="AK175" s="86"/>
      <c r="AL175" s="88"/>
      <c r="AM175" s="89"/>
      <c r="AN175" s="86"/>
      <c r="AO175" s="87"/>
      <c r="AP175" s="86"/>
      <c r="AQ175" s="88"/>
      <c r="AR175" s="89"/>
      <c r="AS175" s="86"/>
      <c r="AT175" s="87"/>
      <c r="AU175" s="86"/>
      <c r="AV175" s="88"/>
      <c r="AW175" s="89"/>
      <c r="AX175" s="86"/>
      <c r="AY175" s="87"/>
      <c r="AZ175" s="86"/>
      <c r="BA175" s="88"/>
      <c r="BB175" s="89"/>
      <c r="BC175" s="86"/>
      <c r="BD175" s="86"/>
      <c r="BE175" s="86"/>
      <c r="BF175" s="89"/>
      <c r="BG175" s="91" t="str">
        <f t="shared" si="50"/>
        <v/>
      </c>
      <c r="BI175" s="92" t="str">
        <f t="shared" si="51"/>
        <v/>
      </c>
      <c r="BJ175" s="112"/>
      <c r="BK175" s="117"/>
      <c r="BL175" s="113"/>
      <c r="BM175" s="113"/>
      <c r="BN175" s="113"/>
      <c r="BO175" s="113"/>
      <c r="BP175" s="113"/>
      <c r="BQ175" s="113"/>
      <c r="BR175" s="113"/>
      <c r="BS175" s="114"/>
      <c r="BU175" s="171" t="str">
        <f t="shared" si="52"/>
        <v/>
      </c>
      <c r="BV175" s="161"/>
      <c r="BW175" s="162"/>
      <c r="BX175" s="250"/>
      <c r="BY175" s="256"/>
      <c r="BZ175" s="163"/>
      <c r="CA175" s="250"/>
      <c r="CB175" s="256"/>
      <c r="CC175" s="163"/>
      <c r="CD175" s="250"/>
      <c r="CE175" s="256"/>
      <c r="CF175" s="163"/>
      <c r="CG175" s="250"/>
      <c r="CH175" s="256"/>
      <c r="CI175" s="163"/>
      <c r="CJ175" s="250"/>
      <c r="CK175" s="256"/>
      <c r="CL175" s="163"/>
      <c r="CM175" s="250"/>
      <c r="CN175" s="256"/>
      <c r="CO175" s="163"/>
      <c r="CP175" s="250"/>
      <c r="CQ175" s="256"/>
      <c r="CR175" s="163"/>
      <c r="CS175" s="250"/>
      <c r="CT175" s="256"/>
      <c r="CU175" s="163"/>
      <c r="CV175" s="250"/>
      <c r="CW175" s="162"/>
      <c r="CX175" s="163"/>
      <c r="CY175" s="164"/>
    </row>
    <row r="176" spans="1:103" ht="13.5" customHeight="1">
      <c r="A176" s="83" t="str">
        <f t="shared" si="45"/>
        <v/>
      </c>
      <c r="B176" s="168" t="str">
        <f t="shared" si="46"/>
        <v/>
      </c>
      <c r="C176" s="151" t="str">
        <f t="shared" si="47"/>
        <v/>
      </c>
      <c r="D176" s="82" t="str">
        <f t="shared" si="48"/>
        <v/>
      </c>
      <c r="E176" s="188" t="str">
        <f>IF(ISERROR(SUM((B176/2),(C176/2),(D176/2))),IF(ISERROR(SUM((B176/2),(C176/2))),IF(ISERROR(SUM((B176/2),(D176/2))),IF(ISERROR(SUM((C176/2),(D176/2))),IF(ISERROR(B176/2),IF(ISERROR(C176/2),A174,C176),B176),SUM((C176*'Student List'!$D$34),(D176*'Student List'!$E$34))/'Student List'!$D$40),SUM((B176*'Student List'!$C$34),(D176*'Student List'!$E$34))/'Student List'!$E$40),SUM((B176*'Student List'!$C$34),(C176*'Student List'!$D$34))/'Student List'!$C$40),SUM((B176*'Student List'!$C$34),(C176*'Student List'!$D$34),(D176*'Student List'!$E$34))/'Student List'!$C$35)</f>
        <v/>
      </c>
      <c r="F176" s="84" t="str">
        <f t="shared" si="49"/>
        <v/>
      </c>
      <c r="G176" s="208" t="str">
        <f>IF(ISTEXT('Student List'!$C$18),('Student List'!$C$18),"")</f>
        <v/>
      </c>
      <c r="H176" s="209"/>
      <c r="I176" s="210"/>
      <c r="J176" s="211"/>
      <c r="K176" s="210"/>
      <c r="L176" s="212"/>
      <c r="M176" s="213"/>
      <c r="N176" s="210"/>
      <c r="O176" s="211"/>
      <c r="P176" s="210"/>
      <c r="Q176" s="212"/>
      <c r="R176" s="213"/>
      <c r="S176" s="210"/>
      <c r="T176" s="211"/>
      <c r="U176" s="210"/>
      <c r="V176" s="212"/>
      <c r="W176" s="213"/>
      <c r="X176" s="210"/>
      <c r="Y176" s="211"/>
      <c r="Z176" s="210"/>
      <c r="AA176" s="214"/>
      <c r="AB176" s="319"/>
      <c r="AC176" s="209"/>
      <c r="AD176" s="210"/>
      <c r="AE176" s="213"/>
      <c r="AF176" s="210"/>
      <c r="AG176" s="212"/>
      <c r="AH176" s="213"/>
      <c r="AI176" s="210"/>
      <c r="AJ176" s="211"/>
      <c r="AK176" s="210"/>
      <c r="AL176" s="212"/>
      <c r="AM176" s="213"/>
      <c r="AN176" s="210"/>
      <c r="AO176" s="211"/>
      <c r="AP176" s="210"/>
      <c r="AQ176" s="212"/>
      <c r="AR176" s="213"/>
      <c r="AS176" s="210"/>
      <c r="AT176" s="211"/>
      <c r="AU176" s="210"/>
      <c r="AV176" s="212"/>
      <c r="AW176" s="213"/>
      <c r="AX176" s="210"/>
      <c r="AY176" s="211"/>
      <c r="AZ176" s="210"/>
      <c r="BA176" s="212"/>
      <c r="BB176" s="213"/>
      <c r="BC176" s="210"/>
      <c r="BD176" s="210"/>
      <c r="BE176" s="210"/>
      <c r="BF176" s="213"/>
      <c r="BG176" s="216" t="str">
        <f t="shared" si="50"/>
        <v/>
      </c>
      <c r="BH176" s="217"/>
      <c r="BI176" s="218" t="str">
        <f t="shared" si="51"/>
        <v/>
      </c>
      <c r="BJ176" s="219"/>
      <c r="BK176" s="220"/>
      <c r="BL176" s="221"/>
      <c r="BM176" s="221"/>
      <c r="BN176" s="221"/>
      <c r="BO176" s="221"/>
      <c r="BP176" s="221"/>
      <c r="BQ176" s="221"/>
      <c r="BR176" s="221"/>
      <c r="BS176" s="222"/>
      <c r="BT176" s="217"/>
      <c r="BU176" s="223" t="str">
        <f t="shared" si="52"/>
        <v/>
      </c>
      <c r="BV176" s="224"/>
      <c r="BW176" s="225"/>
      <c r="BX176" s="249"/>
      <c r="BY176" s="255"/>
      <c r="BZ176" s="226"/>
      <c r="CA176" s="249"/>
      <c r="CB176" s="255"/>
      <c r="CC176" s="226"/>
      <c r="CD176" s="249"/>
      <c r="CE176" s="255"/>
      <c r="CF176" s="226"/>
      <c r="CG176" s="249"/>
      <c r="CH176" s="255"/>
      <c r="CI176" s="226"/>
      <c r="CJ176" s="249"/>
      <c r="CK176" s="255"/>
      <c r="CL176" s="226"/>
      <c r="CM176" s="249"/>
      <c r="CN176" s="255"/>
      <c r="CO176" s="226"/>
      <c r="CP176" s="249"/>
      <c r="CQ176" s="255"/>
      <c r="CR176" s="226"/>
      <c r="CS176" s="249"/>
      <c r="CT176" s="255"/>
      <c r="CU176" s="226"/>
      <c r="CV176" s="249"/>
      <c r="CW176" s="225"/>
      <c r="CX176" s="226"/>
      <c r="CY176" s="227"/>
    </row>
    <row r="177" spans="1:103" ht="13.5" customHeight="1">
      <c r="A177" s="83" t="str">
        <f t="shared" si="45"/>
        <v/>
      </c>
      <c r="B177" s="168" t="str">
        <f t="shared" si="46"/>
        <v/>
      </c>
      <c r="C177" s="151" t="str">
        <f t="shared" si="47"/>
        <v/>
      </c>
      <c r="D177" s="82" t="str">
        <f t="shared" si="48"/>
        <v/>
      </c>
      <c r="E177" s="188" t="str">
        <f>IF(ISERROR(SUM((B177/2),(C177/2),(D177/2))),IF(ISERROR(SUM((B177/2),(C177/2))),IF(ISERROR(SUM((B177/2),(D177/2))),IF(ISERROR(SUM((C177/2),(D177/2))),IF(ISERROR(B177/2),IF(ISERROR(C177/2),A175,C177),B177),SUM((C177*'Student List'!$D$34),(D177*'Student List'!$E$34))/'Student List'!$D$40),SUM((B177*'Student List'!$C$34),(D177*'Student List'!$E$34))/'Student List'!$E$40),SUM((B177*'Student List'!$C$34),(C177*'Student List'!$D$34))/'Student List'!$C$40),SUM((B177*'Student List'!$C$34),(C177*'Student List'!$D$34),(D177*'Student List'!$E$34))/'Student List'!$C$35)</f>
        <v/>
      </c>
      <c r="F177" s="84" t="str">
        <f t="shared" si="49"/>
        <v/>
      </c>
      <c r="G177" s="173" t="str">
        <f>IF(ISTEXT('Student List'!$C$19),('Student List'!$C$19),"")</f>
        <v/>
      </c>
      <c r="H177" s="85"/>
      <c r="I177" s="86"/>
      <c r="J177" s="87"/>
      <c r="K177" s="86"/>
      <c r="L177" s="88"/>
      <c r="M177" s="89"/>
      <c r="N177" s="86"/>
      <c r="O177" s="87"/>
      <c r="P177" s="86"/>
      <c r="Q177" s="88"/>
      <c r="R177" s="89"/>
      <c r="S177" s="86"/>
      <c r="T177" s="87"/>
      <c r="U177" s="86"/>
      <c r="V177" s="88"/>
      <c r="W177" s="89"/>
      <c r="X177" s="86"/>
      <c r="Y177" s="87"/>
      <c r="Z177" s="86"/>
      <c r="AA177" s="90"/>
      <c r="AB177" s="99"/>
      <c r="AC177" s="85"/>
      <c r="AD177" s="86"/>
      <c r="AE177" s="89"/>
      <c r="AF177" s="86"/>
      <c r="AG177" s="88"/>
      <c r="AH177" s="89"/>
      <c r="AI177" s="86"/>
      <c r="AJ177" s="87"/>
      <c r="AK177" s="86"/>
      <c r="AL177" s="88"/>
      <c r="AM177" s="89"/>
      <c r="AN177" s="86"/>
      <c r="AO177" s="87"/>
      <c r="AP177" s="86"/>
      <c r="AQ177" s="88"/>
      <c r="AR177" s="89"/>
      <c r="AS177" s="86"/>
      <c r="AT177" s="87"/>
      <c r="AU177" s="86"/>
      <c r="AV177" s="88"/>
      <c r="AW177" s="89"/>
      <c r="AX177" s="86"/>
      <c r="AY177" s="87"/>
      <c r="AZ177" s="86"/>
      <c r="BA177" s="88"/>
      <c r="BB177" s="89"/>
      <c r="BC177" s="86"/>
      <c r="BD177" s="86"/>
      <c r="BE177" s="86"/>
      <c r="BF177" s="89"/>
      <c r="BG177" s="91" t="str">
        <f t="shared" si="50"/>
        <v/>
      </c>
      <c r="BI177" s="92" t="str">
        <f t="shared" si="51"/>
        <v/>
      </c>
      <c r="BJ177" s="112"/>
      <c r="BK177" s="117"/>
      <c r="BL177" s="113"/>
      <c r="BM177" s="113"/>
      <c r="BN177" s="113"/>
      <c r="BO177" s="113"/>
      <c r="BP177" s="113"/>
      <c r="BQ177" s="113"/>
      <c r="BR177" s="113"/>
      <c r="BS177" s="114"/>
      <c r="BU177" s="171" t="str">
        <f t="shared" si="52"/>
        <v/>
      </c>
      <c r="BV177" s="161"/>
      <c r="BW177" s="162"/>
      <c r="BX177" s="250"/>
      <c r="BY177" s="256"/>
      <c r="BZ177" s="163"/>
      <c r="CA177" s="250"/>
      <c r="CB177" s="256"/>
      <c r="CC177" s="163"/>
      <c r="CD177" s="250"/>
      <c r="CE177" s="256"/>
      <c r="CF177" s="163"/>
      <c r="CG177" s="250"/>
      <c r="CH177" s="256"/>
      <c r="CI177" s="163"/>
      <c r="CJ177" s="250"/>
      <c r="CK177" s="256"/>
      <c r="CL177" s="163"/>
      <c r="CM177" s="250"/>
      <c r="CN177" s="256"/>
      <c r="CO177" s="163"/>
      <c r="CP177" s="250"/>
      <c r="CQ177" s="256"/>
      <c r="CR177" s="163"/>
      <c r="CS177" s="250"/>
      <c r="CT177" s="256"/>
      <c r="CU177" s="163"/>
      <c r="CV177" s="250"/>
      <c r="CW177" s="162"/>
      <c r="CX177" s="163"/>
      <c r="CY177" s="164"/>
    </row>
    <row r="178" spans="1:103" ht="13.5" customHeight="1">
      <c r="A178" s="83" t="str">
        <f t="shared" si="45"/>
        <v/>
      </c>
      <c r="B178" s="168" t="str">
        <f t="shared" si="46"/>
        <v/>
      </c>
      <c r="C178" s="151" t="str">
        <f t="shared" si="47"/>
        <v/>
      </c>
      <c r="D178" s="82" t="str">
        <f t="shared" si="48"/>
        <v/>
      </c>
      <c r="E178" s="188" t="str">
        <f>IF(ISERROR(SUM((B178/2),(C178/2),(D178/2))),IF(ISERROR(SUM((B178/2),(C178/2))),IF(ISERROR(SUM((B178/2),(D178/2))),IF(ISERROR(SUM((C178/2),(D178/2))),IF(ISERROR(B178/2),IF(ISERROR(C178/2),A176,C178),B178),SUM((C178*'Student List'!$D$34),(D178*'Student List'!$E$34))/'Student List'!$D$40),SUM((B178*'Student List'!$C$34),(D178*'Student List'!$E$34))/'Student List'!$E$40),SUM((B178*'Student List'!$C$34),(C178*'Student List'!$D$34))/'Student List'!$C$40),SUM((B178*'Student List'!$C$34),(C178*'Student List'!$D$34),(D178*'Student List'!$E$34))/'Student List'!$C$35)</f>
        <v/>
      </c>
      <c r="F178" s="84" t="str">
        <f t="shared" si="49"/>
        <v/>
      </c>
      <c r="G178" s="208" t="str">
        <f>IF(ISTEXT('Student List'!$C$20),('Student List'!$C$20),"")</f>
        <v/>
      </c>
      <c r="H178" s="209"/>
      <c r="I178" s="210"/>
      <c r="J178" s="211"/>
      <c r="K178" s="210"/>
      <c r="L178" s="212"/>
      <c r="M178" s="213"/>
      <c r="N178" s="210"/>
      <c r="O178" s="211"/>
      <c r="P178" s="210"/>
      <c r="Q178" s="212"/>
      <c r="R178" s="213"/>
      <c r="S178" s="210"/>
      <c r="T178" s="211"/>
      <c r="U178" s="210"/>
      <c r="V178" s="212"/>
      <c r="W178" s="213"/>
      <c r="X178" s="210"/>
      <c r="Y178" s="211"/>
      <c r="Z178" s="210"/>
      <c r="AA178" s="214"/>
      <c r="AB178" s="319"/>
      <c r="AC178" s="209"/>
      <c r="AD178" s="210"/>
      <c r="AE178" s="213"/>
      <c r="AF178" s="210"/>
      <c r="AG178" s="212"/>
      <c r="AH178" s="213"/>
      <c r="AI178" s="210"/>
      <c r="AJ178" s="211"/>
      <c r="AK178" s="210"/>
      <c r="AL178" s="212"/>
      <c r="AM178" s="213"/>
      <c r="AN178" s="210"/>
      <c r="AO178" s="211"/>
      <c r="AP178" s="210"/>
      <c r="AQ178" s="212"/>
      <c r="AR178" s="213"/>
      <c r="AS178" s="210"/>
      <c r="AT178" s="211"/>
      <c r="AU178" s="210"/>
      <c r="AV178" s="212"/>
      <c r="AW178" s="213"/>
      <c r="AX178" s="210"/>
      <c r="AY178" s="211"/>
      <c r="AZ178" s="210"/>
      <c r="BA178" s="212"/>
      <c r="BB178" s="213"/>
      <c r="BC178" s="210"/>
      <c r="BD178" s="210"/>
      <c r="BE178" s="210"/>
      <c r="BF178" s="213"/>
      <c r="BG178" s="216" t="str">
        <f t="shared" si="50"/>
        <v/>
      </c>
      <c r="BH178" s="217"/>
      <c r="BI178" s="218" t="str">
        <f t="shared" si="51"/>
        <v/>
      </c>
      <c r="BJ178" s="219"/>
      <c r="BK178" s="220"/>
      <c r="BL178" s="221"/>
      <c r="BM178" s="221"/>
      <c r="BN178" s="221"/>
      <c r="BO178" s="221"/>
      <c r="BP178" s="221"/>
      <c r="BQ178" s="221"/>
      <c r="BR178" s="221"/>
      <c r="BS178" s="222"/>
      <c r="BT178" s="217"/>
      <c r="BU178" s="223" t="str">
        <f t="shared" si="52"/>
        <v/>
      </c>
      <c r="BV178" s="224"/>
      <c r="BW178" s="225"/>
      <c r="BX178" s="249"/>
      <c r="BY178" s="255"/>
      <c r="BZ178" s="226"/>
      <c r="CA178" s="249"/>
      <c r="CB178" s="255"/>
      <c r="CC178" s="226"/>
      <c r="CD178" s="249"/>
      <c r="CE178" s="255"/>
      <c r="CF178" s="226"/>
      <c r="CG178" s="249"/>
      <c r="CH178" s="255"/>
      <c r="CI178" s="226"/>
      <c r="CJ178" s="249"/>
      <c r="CK178" s="255"/>
      <c r="CL178" s="226"/>
      <c r="CM178" s="249"/>
      <c r="CN178" s="255"/>
      <c r="CO178" s="226"/>
      <c r="CP178" s="249"/>
      <c r="CQ178" s="255"/>
      <c r="CR178" s="226"/>
      <c r="CS178" s="249"/>
      <c r="CT178" s="255"/>
      <c r="CU178" s="226"/>
      <c r="CV178" s="249"/>
      <c r="CW178" s="225"/>
      <c r="CX178" s="226"/>
      <c r="CY178" s="227"/>
    </row>
    <row r="179" spans="1:103" ht="13.5" customHeight="1">
      <c r="A179" s="83" t="str">
        <f t="shared" si="45"/>
        <v/>
      </c>
      <c r="B179" s="168" t="str">
        <f t="shared" si="46"/>
        <v/>
      </c>
      <c r="C179" s="151" t="str">
        <f t="shared" si="47"/>
        <v/>
      </c>
      <c r="D179" s="82" t="str">
        <f t="shared" si="48"/>
        <v/>
      </c>
      <c r="E179" s="188" t="str">
        <f>IF(ISERROR(SUM((B179/2),(C179/2),(D179/2))),IF(ISERROR(SUM((B179/2),(C179/2))),IF(ISERROR(SUM((B179/2),(D179/2))),IF(ISERROR(SUM((C179/2),(D179/2))),IF(ISERROR(B179/2),IF(ISERROR(C179/2),A177,C179),B179),SUM((C179*'Student List'!$D$34),(D179*'Student List'!$E$34))/'Student List'!$D$40),SUM((B179*'Student List'!$C$34),(D179*'Student List'!$E$34))/'Student List'!$E$40),SUM((B179*'Student List'!$C$34),(C179*'Student List'!$D$34))/'Student List'!$C$40),SUM((B179*'Student List'!$C$34),(C179*'Student List'!$D$34),(D179*'Student List'!$E$34))/'Student List'!$C$35)</f>
        <v/>
      </c>
      <c r="F179" s="84" t="str">
        <f t="shared" si="49"/>
        <v/>
      </c>
      <c r="G179" s="173" t="str">
        <f>IF(ISTEXT('Student List'!$C$21),('Student List'!$C$21),"")</f>
        <v/>
      </c>
      <c r="H179" s="85"/>
      <c r="I179" s="86"/>
      <c r="J179" s="87"/>
      <c r="K179" s="86"/>
      <c r="L179" s="88"/>
      <c r="M179" s="89"/>
      <c r="N179" s="86"/>
      <c r="O179" s="86"/>
      <c r="P179" s="228"/>
      <c r="Q179" s="148"/>
      <c r="R179" s="89"/>
      <c r="S179" s="86"/>
      <c r="T179" s="87"/>
      <c r="U179" s="86"/>
      <c r="V179" s="88"/>
      <c r="W179" s="89"/>
      <c r="X179" s="86"/>
      <c r="Y179" s="87"/>
      <c r="Z179" s="86"/>
      <c r="AA179" s="90"/>
      <c r="AB179" s="99"/>
      <c r="AC179" s="85"/>
      <c r="AD179" s="86"/>
      <c r="AE179" s="89"/>
      <c r="AF179" s="86"/>
      <c r="AG179" s="88"/>
      <c r="AH179" s="89"/>
      <c r="AI179" s="86"/>
      <c r="AJ179" s="87"/>
      <c r="AK179" s="86"/>
      <c r="AL179" s="88"/>
      <c r="AM179" s="89"/>
      <c r="AN179" s="86"/>
      <c r="AO179" s="87"/>
      <c r="AP179" s="86"/>
      <c r="AQ179" s="88"/>
      <c r="AR179" s="89"/>
      <c r="AS179" s="86"/>
      <c r="AT179" s="87"/>
      <c r="AU179" s="86"/>
      <c r="AV179" s="88"/>
      <c r="AW179" s="89"/>
      <c r="AX179" s="86"/>
      <c r="AY179" s="87"/>
      <c r="AZ179" s="86"/>
      <c r="BA179" s="88"/>
      <c r="BB179" s="89"/>
      <c r="BC179" s="86"/>
      <c r="BD179" s="86"/>
      <c r="BE179" s="86"/>
      <c r="BF179" s="89"/>
      <c r="BG179" s="91" t="str">
        <f t="shared" si="50"/>
        <v/>
      </c>
      <c r="BI179" s="92" t="str">
        <f t="shared" si="51"/>
        <v/>
      </c>
      <c r="BJ179" s="112"/>
      <c r="BK179" s="117"/>
      <c r="BL179" s="113"/>
      <c r="BM179" s="113"/>
      <c r="BN179" s="113"/>
      <c r="BO179" s="113"/>
      <c r="BP179" s="113"/>
      <c r="BQ179" s="113"/>
      <c r="BR179" s="113"/>
      <c r="BS179" s="114"/>
      <c r="BU179" s="171" t="str">
        <f t="shared" si="52"/>
        <v/>
      </c>
      <c r="BV179" s="161"/>
      <c r="BW179" s="162"/>
      <c r="BX179" s="250"/>
      <c r="BY179" s="256"/>
      <c r="BZ179" s="163"/>
      <c r="CA179" s="250"/>
      <c r="CB179" s="256"/>
      <c r="CC179" s="163"/>
      <c r="CD179" s="250"/>
      <c r="CE179" s="256"/>
      <c r="CF179" s="163"/>
      <c r="CG179" s="250"/>
      <c r="CH179" s="256"/>
      <c r="CI179" s="163"/>
      <c r="CJ179" s="250"/>
      <c r="CK179" s="256"/>
      <c r="CL179" s="163"/>
      <c r="CM179" s="250"/>
      <c r="CN179" s="256"/>
      <c r="CO179" s="163"/>
      <c r="CP179" s="250"/>
      <c r="CQ179" s="256"/>
      <c r="CR179" s="163"/>
      <c r="CS179" s="250"/>
      <c r="CT179" s="256"/>
      <c r="CU179" s="163"/>
      <c r="CV179" s="250"/>
      <c r="CW179" s="162"/>
      <c r="CX179" s="163"/>
      <c r="CY179" s="164"/>
    </row>
    <row r="180" spans="1:103" ht="13.5" customHeight="1">
      <c r="A180" s="83" t="str">
        <f t="shared" si="45"/>
        <v/>
      </c>
      <c r="B180" s="168" t="str">
        <f t="shared" si="46"/>
        <v/>
      </c>
      <c r="C180" s="151" t="str">
        <f t="shared" si="47"/>
        <v/>
      </c>
      <c r="D180" s="82" t="str">
        <f t="shared" si="48"/>
        <v/>
      </c>
      <c r="E180" s="188" t="str">
        <f>IF(ISERROR(SUM((B180/2),(C180/2),(D180/2))),IF(ISERROR(SUM((B180/2),(C180/2))),IF(ISERROR(SUM((B180/2),(D180/2))),IF(ISERROR(SUM((C180/2),(D180/2))),IF(ISERROR(B180/2),IF(ISERROR(C180/2),A178,C180),B180),SUM((C180*'Student List'!$D$34),(D180*'Student List'!$E$34))/'Student List'!$D$40),SUM((B180*'Student List'!$C$34),(D180*'Student List'!$E$34))/'Student List'!$E$40),SUM((B180*'Student List'!$C$34),(C180*'Student List'!$D$34))/'Student List'!$C$40),SUM((B180*'Student List'!$C$34),(C180*'Student List'!$D$34),(D180*'Student List'!$E$34))/'Student List'!$C$35)</f>
        <v/>
      </c>
      <c r="F180" s="84" t="str">
        <f t="shared" si="49"/>
        <v/>
      </c>
      <c r="G180" s="208" t="str">
        <f>IF(ISTEXT('Student List'!$C$22),('Student List'!$C$22),"")</f>
        <v/>
      </c>
      <c r="H180" s="209"/>
      <c r="I180" s="210"/>
      <c r="J180" s="211"/>
      <c r="K180" s="210"/>
      <c r="L180" s="212"/>
      <c r="M180" s="213"/>
      <c r="N180" s="210"/>
      <c r="O180" s="211"/>
      <c r="P180" s="210"/>
      <c r="Q180" s="212"/>
      <c r="R180" s="213"/>
      <c r="S180" s="210"/>
      <c r="T180" s="211"/>
      <c r="U180" s="210"/>
      <c r="V180" s="212"/>
      <c r="W180" s="213"/>
      <c r="X180" s="210"/>
      <c r="Y180" s="211"/>
      <c r="Z180" s="210"/>
      <c r="AA180" s="214"/>
      <c r="AB180" s="319"/>
      <c r="AC180" s="209"/>
      <c r="AD180" s="210"/>
      <c r="AE180" s="213"/>
      <c r="AF180" s="210"/>
      <c r="AG180" s="212"/>
      <c r="AH180" s="213"/>
      <c r="AI180" s="210"/>
      <c r="AJ180" s="211"/>
      <c r="AK180" s="210"/>
      <c r="AL180" s="212"/>
      <c r="AM180" s="213"/>
      <c r="AN180" s="210"/>
      <c r="AO180" s="211"/>
      <c r="AP180" s="210"/>
      <c r="AQ180" s="212"/>
      <c r="AR180" s="213"/>
      <c r="AS180" s="210"/>
      <c r="AT180" s="211"/>
      <c r="AU180" s="210"/>
      <c r="AV180" s="212"/>
      <c r="AW180" s="213"/>
      <c r="AX180" s="210"/>
      <c r="AY180" s="211"/>
      <c r="AZ180" s="210"/>
      <c r="BA180" s="212"/>
      <c r="BB180" s="213"/>
      <c r="BC180" s="210"/>
      <c r="BD180" s="210"/>
      <c r="BE180" s="210"/>
      <c r="BF180" s="213"/>
      <c r="BG180" s="216" t="str">
        <f t="shared" si="50"/>
        <v/>
      </c>
      <c r="BH180" s="217"/>
      <c r="BI180" s="218" t="str">
        <f t="shared" si="51"/>
        <v/>
      </c>
      <c r="BJ180" s="219"/>
      <c r="BK180" s="220"/>
      <c r="BL180" s="221"/>
      <c r="BM180" s="221"/>
      <c r="BN180" s="221"/>
      <c r="BO180" s="221"/>
      <c r="BP180" s="221"/>
      <c r="BQ180" s="221"/>
      <c r="BR180" s="221"/>
      <c r="BS180" s="222"/>
      <c r="BT180" s="217"/>
      <c r="BU180" s="223" t="str">
        <f t="shared" si="52"/>
        <v/>
      </c>
      <c r="BV180" s="224"/>
      <c r="BW180" s="225"/>
      <c r="BX180" s="249"/>
      <c r="BY180" s="255"/>
      <c r="BZ180" s="226"/>
      <c r="CA180" s="249"/>
      <c r="CB180" s="255"/>
      <c r="CC180" s="226"/>
      <c r="CD180" s="249"/>
      <c r="CE180" s="255"/>
      <c r="CF180" s="226"/>
      <c r="CG180" s="249"/>
      <c r="CH180" s="255"/>
      <c r="CI180" s="226"/>
      <c r="CJ180" s="249"/>
      <c r="CK180" s="255"/>
      <c r="CL180" s="226"/>
      <c r="CM180" s="249"/>
      <c r="CN180" s="255"/>
      <c r="CO180" s="226"/>
      <c r="CP180" s="249"/>
      <c r="CQ180" s="255"/>
      <c r="CR180" s="226"/>
      <c r="CS180" s="249"/>
      <c r="CT180" s="255"/>
      <c r="CU180" s="226"/>
      <c r="CV180" s="249"/>
      <c r="CW180" s="225"/>
      <c r="CX180" s="226"/>
      <c r="CY180" s="227"/>
    </row>
    <row r="181" spans="1:103" ht="13.5" customHeight="1">
      <c r="A181" s="83" t="str">
        <f t="shared" si="45"/>
        <v/>
      </c>
      <c r="B181" s="168" t="str">
        <f t="shared" si="46"/>
        <v/>
      </c>
      <c r="C181" s="151" t="str">
        <f t="shared" si="47"/>
        <v/>
      </c>
      <c r="D181" s="82" t="str">
        <f t="shared" si="48"/>
        <v/>
      </c>
      <c r="E181" s="188" t="str">
        <f>IF(ISERROR(SUM((B181/2),(C181/2),(D181/2))),IF(ISERROR(SUM((B181/2),(C181/2))),IF(ISERROR(SUM((B181/2),(D181/2))),IF(ISERROR(SUM((C181/2),(D181/2))),IF(ISERROR(B181/2),IF(ISERROR(C181/2),A179,C181),B181),SUM((C181*'Student List'!$D$34),(D181*'Student List'!$E$34))/'Student List'!$D$40),SUM((B181*'Student List'!$C$34),(D181*'Student List'!$E$34))/'Student List'!$E$40),SUM((B181*'Student List'!$C$34),(C181*'Student List'!$D$34))/'Student List'!$C$40),SUM((B181*'Student List'!$C$34),(C181*'Student List'!$D$34),(D181*'Student List'!$E$34))/'Student List'!$C$35)</f>
        <v/>
      </c>
      <c r="F181" s="84" t="str">
        <f t="shared" si="49"/>
        <v/>
      </c>
      <c r="G181" s="173" t="str">
        <f>IF(ISTEXT('Student List'!$C$23),('Student List'!$C$23),"")</f>
        <v/>
      </c>
      <c r="H181" s="85"/>
      <c r="I181" s="86"/>
      <c r="J181" s="87"/>
      <c r="K181" s="86"/>
      <c r="L181" s="88"/>
      <c r="M181" s="89"/>
      <c r="N181" s="86"/>
      <c r="O181" s="87"/>
      <c r="P181" s="86"/>
      <c r="Q181" s="88"/>
      <c r="R181" s="89"/>
      <c r="S181" s="86"/>
      <c r="T181" s="87"/>
      <c r="U181" s="86"/>
      <c r="V181" s="88"/>
      <c r="W181" s="89"/>
      <c r="X181" s="86"/>
      <c r="Y181" s="87"/>
      <c r="Z181" s="86"/>
      <c r="AA181" s="90"/>
      <c r="AB181" s="99"/>
      <c r="AC181" s="85"/>
      <c r="AD181" s="86"/>
      <c r="AE181" s="89"/>
      <c r="AF181" s="86"/>
      <c r="AG181" s="88"/>
      <c r="AH181" s="89"/>
      <c r="AI181" s="86"/>
      <c r="AJ181" s="87"/>
      <c r="AK181" s="86"/>
      <c r="AL181" s="88"/>
      <c r="AM181" s="89"/>
      <c r="AN181" s="86"/>
      <c r="AO181" s="87"/>
      <c r="AP181" s="86"/>
      <c r="AQ181" s="88"/>
      <c r="AR181" s="89"/>
      <c r="AS181" s="86"/>
      <c r="AT181" s="87"/>
      <c r="AU181" s="86"/>
      <c r="AV181" s="88"/>
      <c r="AW181" s="89"/>
      <c r="AX181" s="86"/>
      <c r="AY181" s="87"/>
      <c r="AZ181" s="86"/>
      <c r="BA181" s="88"/>
      <c r="BB181" s="89"/>
      <c r="BC181" s="86"/>
      <c r="BD181" s="86"/>
      <c r="BE181" s="86"/>
      <c r="BF181" s="89"/>
      <c r="BG181" s="91" t="str">
        <f t="shared" si="50"/>
        <v/>
      </c>
      <c r="BI181" s="92" t="str">
        <f t="shared" si="51"/>
        <v/>
      </c>
      <c r="BJ181" s="112"/>
      <c r="BK181" s="117"/>
      <c r="BL181" s="113"/>
      <c r="BM181" s="113"/>
      <c r="BN181" s="113"/>
      <c r="BO181" s="113"/>
      <c r="BP181" s="113"/>
      <c r="BQ181" s="113"/>
      <c r="BR181" s="113"/>
      <c r="BS181" s="114"/>
      <c r="BU181" s="171" t="str">
        <f t="shared" si="52"/>
        <v/>
      </c>
      <c r="BV181" s="161"/>
      <c r="BW181" s="162"/>
      <c r="BX181" s="250"/>
      <c r="BY181" s="256"/>
      <c r="BZ181" s="163"/>
      <c r="CA181" s="250"/>
      <c r="CB181" s="256"/>
      <c r="CC181" s="163"/>
      <c r="CD181" s="250"/>
      <c r="CE181" s="256"/>
      <c r="CF181" s="163"/>
      <c r="CG181" s="250"/>
      <c r="CH181" s="256"/>
      <c r="CI181" s="163"/>
      <c r="CJ181" s="250"/>
      <c r="CK181" s="256"/>
      <c r="CL181" s="163"/>
      <c r="CM181" s="250"/>
      <c r="CN181" s="256"/>
      <c r="CO181" s="163"/>
      <c r="CP181" s="250"/>
      <c r="CQ181" s="256"/>
      <c r="CR181" s="163"/>
      <c r="CS181" s="250"/>
      <c r="CT181" s="256"/>
      <c r="CU181" s="163"/>
      <c r="CV181" s="250"/>
      <c r="CW181" s="162"/>
      <c r="CX181" s="163"/>
      <c r="CY181" s="164"/>
    </row>
    <row r="182" spans="1:103" ht="13.5" customHeight="1">
      <c r="A182" s="83" t="str">
        <f t="shared" si="45"/>
        <v/>
      </c>
      <c r="B182" s="168" t="str">
        <f t="shared" si="46"/>
        <v/>
      </c>
      <c r="C182" s="151" t="str">
        <f t="shared" si="47"/>
        <v/>
      </c>
      <c r="D182" s="82" t="str">
        <f t="shared" si="48"/>
        <v/>
      </c>
      <c r="E182" s="188" t="str">
        <f>IF(ISERROR(SUM((B182/2),(C182/2),(D182/2))),IF(ISERROR(SUM((B182/2),(C182/2))),IF(ISERROR(SUM((B182/2),(D182/2))),IF(ISERROR(SUM((C182/2),(D182/2))),IF(ISERROR(B182/2),IF(ISERROR(C182/2),A180,C182),B182),SUM((C182*'Student List'!$D$34),(D182*'Student List'!$E$34))/'Student List'!$D$40),SUM((B182*'Student List'!$C$34),(D182*'Student List'!$E$34))/'Student List'!$E$40),SUM((B182*'Student List'!$C$34),(C182*'Student List'!$D$34))/'Student List'!$C$40),SUM((B182*'Student List'!$C$34),(C182*'Student List'!$D$34),(D182*'Student List'!$E$34))/'Student List'!$C$35)</f>
        <v/>
      </c>
      <c r="F182" s="84" t="str">
        <f t="shared" si="49"/>
        <v/>
      </c>
      <c r="G182" s="208" t="str">
        <f>IF(ISTEXT('Student List'!$C$24),('Student List'!$C$24),"")</f>
        <v/>
      </c>
      <c r="H182" s="209"/>
      <c r="I182" s="210"/>
      <c r="J182" s="211"/>
      <c r="K182" s="210"/>
      <c r="L182" s="212"/>
      <c r="M182" s="213"/>
      <c r="N182" s="210"/>
      <c r="O182" s="211"/>
      <c r="P182" s="210"/>
      <c r="Q182" s="212"/>
      <c r="R182" s="213"/>
      <c r="S182" s="210"/>
      <c r="T182" s="211"/>
      <c r="U182" s="210"/>
      <c r="V182" s="212"/>
      <c r="W182" s="213"/>
      <c r="X182" s="210"/>
      <c r="Y182" s="211"/>
      <c r="Z182" s="210"/>
      <c r="AA182" s="214"/>
      <c r="AB182" s="319"/>
      <c r="AC182" s="209"/>
      <c r="AD182" s="210"/>
      <c r="AE182" s="213"/>
      <c r="AF182" s="210"/>
      <c r="AG182" s="212"/>
      <c r="AH182" s="213"/>
      <c r="AI182" s="210"/>
      <c r="AJ182" s="211"/>
      <c r="AK182" s="210"/>
      <c r="AL182" s="212"/>
      <c r="AM182" s="213"/>
      <c r="AN182" s="210"/>
      <c r="AO182" s="211"/>
      <c r="AP182" s="210"/>
      <c r="AQ182" s="212"/>
      <c r="AR182" s="213"/>
      <c r="AS182" s="210"/>
      <c r="AT182" s="211"/>
      <c r="AU182" s="210"/>
      <c r="AV182" s="212"/>
      <c r="AW182" s="213"/>
      <c r="AX182" s="210"/>
      <c r="AY182" s="211"/>
      <c r="AZ182" s="210"/>
      <c r="BA182" s="212"/>
      <c r="BB182" s="213"/>
      <c r="BC182" s="210"/>
      <c r="BD182" s="210"/>
      <c r="BE182" s="210"/>
      <c r="BF182" s="213"/>
      <c r="BG182" s="216" t="str">
        <f t="shared" si="50"/>
        <v/>
      </c>
      <c r="BH182" s="217"/>
      <c r="BI182" s="218" t="str">
        <f t="shared" si="51"/>
        <v/>
      </c>
      <c r="BJ182" s="219"/>
      <c r="BK182" s="220"/>
      <c r="BL182" s="221"/>
      <c r="BM182" s="221"/>
      <c r="BN182" s="221"/>
      <c r="BO182" s="221"/>
      <c r="BP182" s="221"/>
      <c r="BQ182" s="221"/>
      <c r="BR182" s="221"/>
      <c r="BS182" s="222"/>
      <c r="BT182" s="217"/>
      <c r="BU182" s="223" t="str">
        <f t="shared" si="52"/>
        <v/>
      </c>
      <c r="BV182" s="224"/>
      <c r="BW182" s="225"/>
      <c r="BX182" s="249"/>
      <c r="BY182" s="255"/>
      <c r="BZ182" s="226"/>
      <c r="CA182" s="249"/>
      <c r="CB182" s="255"/>
      <c r="CC182" s="226"/>
      <c r="CD182" s="249"/>
      <c r="CE182" s="255"/>
      <c r="CF182" s="226"/>
      <c r="CG182" s="249"/>
      <c r="CH182" s="255"/>
      <c r="CI182" s="226"/>
      <c r="CJ182" s="249"/>
      <c r="CK182" s="255"/>
      <c r="CL182" s="226"/>
      <c r="CM182" s="249"/>
      <c r="CN182" s="255"/>
      <c r="CO182" s="226"/>
      <c r="CP182" s="249"/>
      <c r="CQ182" s="255"/>
      <c r="CR182" s="226"/>
      <c r="CS182" s="249"/>
      <c r="CT182" s="255"/>
      <c r="CU182" s="226"/>
      <c r="CV182" s="249"/>
      <c r="CW182" s="225"/>
      <c r="CX182" s="226"/>
      <c r="CY182" s="227"/>
    </row>
    <row r="183" spans="1:103" ht="13.5" customHeight="1">
      <c r="A183" s="83" t="str">
        <f t="shared" si="45"/>
        <v/>
      </c>
      <c r="B183" s="168" t="str">
        <f t="shared" si="46"/>
        <v/>
      </c>
      <c r="C183" s="151" t="str">
        <f t="shared" si="47"/>
        <v/>
      </c>
      <c r="D183" s="82" t="str">
        <f t="shared" si="48"/>
        <v/>
      </c>
      <c r="E183" s="188" t="str">
        <f>IF(ISERROR(SUM((B183/2),(C183/2),(D183/2))),IF(ISERROR(SUM((B183/2),(C183/2))),IF(ISERROR(SUM((B183/2),(D183/2))),IF(ISERROR(SUM((C183/2),(D183/2))),IF(ISERROR(B183/2),IF(ISERROR(C183/2),A181,C183),B183),SUM((C183*'Student List'!$D$34),(D183*'Student List'!$E$34))/'Student List'!$D$40),SUM((B183*'Student List'!$C$34),(D183*'Student List'!$E$34))/'Student List'!$E$40),SUM((B183*'Student List'!$C$34),(C183*'Student List'!$D$34))/'Student List'!$C$40),SUM((B183*'Student List'!$C$34),(C183*'Student List'!$D$34),(D183*'Student List'!$E$34))/'Student List'!$C$35)</f>
        <v/>
      </c>
      <c r="F183" s="84" t="str">
        <f t="shared" si="49"/>
        <v/>
      </c>
      <c r="G183" s="173" t="str">
        <f>IF(ISTEXT('Student List'!$C$25),('Student List'!$C$25),"")</f>
        <v/>
      </c>
      <c r="H183" s="85"/>
      <c r="I183" s="86"/>
      <c r="J183" s="87"/>
      <c r="K183" s="86"/>
      <c r="L183" s="88"/>
      <c r="M183" s="89"/>
      <c r="N183" s="86"/>
      <c r="O183" s="87"/>
      <c r="P183" s="86"/>
      <c r="Q183" s="88"/>
      <c r="R183" s="89"/>
      <c r="S183" s="86"/>
      <c r="T183" s="87"/>
      <c r="U183" s="86"/>
      <c r="V183" s="88"/>
      <c r="W183" s="89"/>
      <c r="X183" s="86"/>
      <c r="Y183" s="87"/>
      <c r="Z183" s="86"/>
      <c r="AA183" s="90"/>
      <c r="AB183" s="99"/>
      <c r="AC183" s="85"/>
      <c r="AD183" s="86"/>
      <c r="AE183" s="89"/>
      <c r="AF183" s="86"/>
      <c r="AG183" s="88"/>
      <c r="AH183" s="89"/>
      <c r="AI183" s="86"/>
      <c r="AJ183" s="87"/>
      <c r="AK183" s="86"/>
      <c r="AL183" s="88"/>
      <c r="AM183" s="89"/>
      <c r="AN183" s="86"/>
      <c r="AO183" s="87"/>
      <c r="AP183" s="86"/>
      <c r="AQ183" s="88"/>
      <c r="AR183" s="89"/>
      <c r="AS183" s="86"/>
      <c r="AT183" s="87"/>
      <c r="AU183" s="86"/>
      <c r="AV183" s="88"/>
      <c r="AW183" s="89"/>
      <c r="AX183" s="86"/>
      <c r="AY183" s="87"/>
      <c r="AZ183" s="86"/>
      <c r="BA183" s="88"/>
      <c r="BB183" s="89"/>
      <c r="BC183" s="86"/>
      <c r="BD183" s="86"/>
      <c r="BE183" s="86"/>
      <c r="BF183" s="89"/>
      <c r="BG183" s="91" t="str">
        <f t="shared" si="50"/>
        <v/>
      </c>
      <c r="BI183" s="92" t="str">
        <f t="shared" si="51"/>
        <v/>
      </c>
      <c r="BJ183" s="112"/>
      <c r="BK183" s="117"/>
      <c r="BL183" s="113"/>
      <c r="BM183" s="113"/>
      <c r="BN183" s="113"/>
      <c r="BO183" s="113"/>
      <c r="BP183" s="113"/>
      <c r="BQ183" s="113"/>
      <c r="BR183" s="113"/>
      <c r="BS183" s="114"/>
      <c r="BU183" s="171" t="str">
        <f t="shared" si="52"/>
        <v/>
      </c>
      <c r="BV183" s="161"/>
      <c r="BW183" s="162"/>
      <c r="BX183" s="250"/>
      <c r="BY183" s="256"/>
      <c r="BZ183" s="163"/>
      <c r="CA183" s="250"/>
      <c r="CB183" s="256"/>
      <c r="CC183" s="163"/>
      <c r="CD183" s="250"/>
      <c r="CE183" s="256"/>
      <c r="CF183" s="163"/>
      <c r="CG183" s="250"/>
      <c r="CH183" s="256"/>
      <c r="CI183" s="163"/>
      <c r="CJ183" s="250"/>
      <c r="CK183" s="256"/>
      <c r="CL183" s="163"/>
      <c r="CM183" s="250"/>
      <c r="CN183" s="256"/>
      <c r="CO183" s="163"/>
      <c r="CP183" s="250"/>
      <c r="CQ183" s="256"/>
      <c r="CR183" s="163"/>
      <c r="CS183" s="250"/>
      <c r="CT183" s="256"/>
      <c r="CU183" s="163"/>
      <c r="CV183" s="250"/>
      <c r="CW183" s="162"/>
      <c r="CX183" s="163"/>
      <c r="CY183" s="164"/>
    </row>
    <row r="184" spans="1:103" ht="13.5" customHeight="1">
      <c r="A184" s="83" t="str">
        <f t="shared" si="45"/>
        <v/>
      </c>
      <c r="B184" s="168" t="str">
        <f t="shared" si="46"/>
        <v/>
      </c>
      <c r="C184" s="151" t="str">
        <f t="shared" si="47"/>
        <v/>
      </c>
      <c r="D184" s="82" t="str">
        <f t="shared" si="48"/>
        <v/>
      </c>
      <c r="E184" s="188" t="str">
        <f>IF(ISERROR(SUM((B184/2),(C184/2),(D184/2))),IF(ISERROR(SUM((B184/2),(C184/2))),IF(ISERROR(SUM((B184/2),(D184/2))),IF(ISERROR(SUM((C184/2),(D184/2))),IF(ISERROR(B184/2),IF(ISERROR(C184/2),A182,C184),B184),SUM((C184*'Student List'!$D$34),(D184*'Student List'!$E$34))/'Student List'!$D$40),SUM((B184*'Student List'!$C$34),(D184*'Student List'!$E$34))/'Student List'!$E$40),SUM((B184*'Student List'!$C$34),(C184*'Student List'!$D$34))/'Student List'!$C$40),SUM((B184*'Student List'!$C$34),(C184*'Student List'!$D$34),(D184*'Student List'!$E$34))/'Student List'!$C$35)</f>
        <v/>
      </c>
      <c r="F184" s="84" t="str">
        <f t="shared" si="49"/>
        <v/>
      </c>
      <c r="G184" s="208" t="str">
        <f>IF(ISTEXT('Student List'!$C$26),('Student List'!$C$26),"")</f>
        <v/>
      </c>
      <c r="H184" s="209"/>
      <c r="I184" s="210"/>
      <c r="J184" s="211"/>
      <c r="K184" s="210"/>
      <c r="L184" s="212"/>
      <c r="M184" s="213"/>
      <c r="N184" s="210"/>
      <c r="O184" s="211"/>
      <c r="P184" s="210"/>
      <c r="Q184" s="212"/>
      <c r="R184" s="213"/>
      <c r="S184" s="210"/>
      <c r="T184" s="211"/>
      <c r="U184" s="210"/>
      <c r="V184" s="212"/>
      <c r="W184" s="213"/>
      <c r="X184" s="210"/>
      <c r="Y184" s="211"/>
      <c r="Z184" s="210"/>
      <c r="AA184" s="214"/>
      <c r="AB184" s="319"/>
      <c r="AC184" s="209"/>
      <c r="AD184" s="210"/>
      <c r="AE184" s="213"/>
      <c r="AF184" s="210"/>
      <c r="AG184" s="212"/>
      <c r="AH184" s="213"/>
      <c r="AI184" s="210"/>
      <c r="AJ184" s="211"/>
      <c r="AK184" s="210"/>
      <c r="AL184" s="212"/>
      <c r="AM184" s="213"/>
      <c r="AN184" s="210"/>
      <c r="AO184" s="211"/>
      <c r="AP184" s="210"/>
      <c r="AQ184" s="212"/>
      <c r="AR184" s="213"/>
      <c r="AS184" s="210"/>
      <c r="AT184" s="211"/>
      <c r="AU184" s="210"/>
      <c r="AV184" s="212"/>
      <c r="AW184" s="213"/>
      <c r="AX184" s="210"/>
      <c r="AY184" s="211"/>
      <c r="AZ184" s="210"/>
      <c r="BA184" s="212"/>
      <c r="BB184" s="213"/>
      <c r="BC184" s="210"/>
      <c r="BD184" s="210"/>
      <c r="BE184" s="210"/>
      <c r="BF184" s="213"/>
      <c r="BG184" s="216" t="str">
        <f t="shared" si="50"/>
        <v/>
      </c>
      <c r="BH184" s="217"/>
      <c r="BI184" s="218" t="str">
        <f t="shared" si="51"/>
        <v/>
      </c>
      <c r="BJ184" s="219"/>
      <c r="BK184" s="220"/>
      <c r="BL184" s="221"/>
      <c r="BM184" s="221"/>
      <c r="BN184" s="221"/>
      <c r="BO184" s="221"/>
      <c r="BP184" s="221"/>
      <c r="BQ184" s="221"/>
      <c r="BR184" s="221"/>
      <c r="BS184" s="222"/>
      <c r="BT184" s="217"/>
      <c r="BU184" s="223" t="str">
        <f t="shared" si="52"/>
        <v/>
      </c>
      <c r="BV184" s="224"/>
      <c r="BW184" s="225"/>
      <c r="BX184" s="249"/>
      <c r="BY184" s="255"/>
      <c r="BZ184" s="226"/>
      <c r="CA184" s="249"/>
      <c r="CB184" s="255"/>
      <c r="CC184" s="226"/>
      <c r="CD184" s="249"/>
      <c r="CE184" s="255"/>
      <c r="CF184" s="226"/>
      <c r="CG184" s="249"/>
      <c r="CH184" s="255"/>
      <c r="CI184" s="226"/>
      <c r="CJ184" s="249"/>
      <c r="CK184" s="255"/>
      <c r="CL184" s="226"/>
      <c r="CM184" s="249"/>
      <c r="CN184" s="255"/>
      <c r="CO184" s="226"/>
      <c r="CP184" s="249"/>
      <c r="CQ184" s="255"/>
      <c r="CR184" s="226"/>
      <c r="CS184" s="249"/>
      <c r="CT184" s="255"/>
      <c r="CU184" s="226"/>
      <c r="CV184" s="249"/>
      <c r="CW184" s="225"/>
      <c r="CX184" s="226"/>
      <c r="CY184" s="227"/>
    </row>
    <row r="185" spans="1:103" ht="13.5" customHeight="1">
      <c r="A185" s="83" t="str">
        <f t="shared" si="45"/>
        <v/>
      </c>
      <c r="B185" s="168" t="str">
        <f t="shared" si="46"/>
        <v/>
      </c>
      <c r="C185" s="151" t="str">
        <f t="shared" si="47"/>
        <v/>
      </c>
      <c r="D185" s="82" t="str">
        <f t="shared" si="48"/>
        <v/>
      </c>
      <c r="E185" s="188" t="str">
        <f>IF(ISERROR(SUM((B185/2),(C185/2),(D185/2))),IF(ISERROR(SUM((B185/2),(C185/2))),IF(ISERROR(SUM((B185/2),(D185/2))),IF(ISERROR(SUM((C185/2),(D185/2))),IF(ISERROR(B185/2),IF(ISERROR(C185/2),A183,C185),B185),SUM((C185*'Student List'!$D$34),(D185*'Student List'!$E$34))/'Student List'!$D$40),SUM((B185*'Student List'!$C$34),(D185*'Student List'!$E$34))/'Student List'!$E$40),SUM((B185*'Student List'!$C$34),(C185*'Student List'!$D$34))/'Student List'!$C$40),SUM((B185*'Student List'!$C$34),(C185*'Student List'!$D$34),(D185*'Student List'!$E$34))/'Student List'!$C$35)</f>
        <v/>
      </c>
      <c r="F185" s="84" t="str">
        <f t="shared" si="49"/>
        <v/>
      </c>
      <c r="G185" s="173" t="str">
        <f>IF(ISTEXT('Student List'!$C$27),('Student List'!$C$27),"")</f>
        <v/>
      </c>
      <c r="H185" s="85"/>
      <c r="I185" s="86"/>
      <c r="J185" s="87"/>
      <c r="K185" s="86"/>
      <c r="L185" s="88"/>
      <c r="M185" s="89"/>
      <c r="N185" s="86"/>
      <c r="O185" s="87"/>
      <c r="P185" s="86"/>
      <c r="Q185" s="88"/>
      <c r="R185" s="89"/>
      <c r="S185" s="86"/>
      <c r="T185" s="87"/>
      <c r="U185" s="86"/>
      <c r="V185" s="88"/>
      <c r="W185" s="89"/>
      <c r="X185" s="86"/>
      <c r="Y185" s="87"/>
      <c r="Z185" s="86"/>
      <c r="AA185" s="90"/>
      <c r="AB185" s="99"/>
      <c r="AC185" s="85"/>
      <c r="AD185" s="86"/>
      <c r="AE185" s="89"/>
      <c r="AF185" s="86"/>
      <c r="AG185" s="88"/>
      <c r="AH185" s="89"/>
      <c r="AI185" s="86"/>
      <c r="AJ185" s="87"/>
      <c r="AK185" s="86"/>
      <c r="AL185" s="88"/>
      <c r="AM185" s="89"/>
      <c r="AN185" s="86"/>
      <c r="AO185" s="87"/>
      <c r="AP185" s="86"/>
      <c r="AQ185" s="88"/>
      <c r="AR185" s="89"/>
      <c r="AS185" s="86"/>
      <c r="AT185" s="87"/>
      <c r="AU185" s="86"/>
      <c r="AV185" s="88"/>
      <c r="AW185" s="89"/>
      <c r="AX185" s="86"/>
      <c r="AY185" s="87"/>
      <c r="AZ185" s="86"/>
      <c r="BA185" s="88"/>
      <c r="BB185" s="89"/>
      <c r="BC185" s="86"/>
      <c r="BD185" s="86"/>
      <c r="BE185" s="86"/>
      <c r="BF185" s="89"/>
      <c r="BG185" s="91" t="str">
        <f t="shared" si="50"/>
        <v/>
      </c>
      <c r="BI185" s="95" t="str">
        <f t="shared" si="51"/>
        <v/>
      </c>
      <c r="BJ185" s="117"/>
      <c r="BK185" s="117"/>
      <c r="BL185" s="113"/>
      <c r="BM185" s="113"/>
      <c r="BN185" s="113"/>
      <c r="BO185" s="113"/>
      <c r="BP185" s="113"/>
      <c r="BQ185" s="113"/>
      <c r="BR185" s="113"/>
      <c r="BS185" s="114"/>
      <c r="BU185" s="171" t="str">
        <f t="shared" si="52"/>
        <v/>
      </c>
      <c r="BV185" s="161"/>
      <c r="BW185" s="162"/>
      <c r="BX185" s="250"/>
      <c r="BY185" s="256"/>
      <c r="BZ185" s="163"/>
      <c r="CA185" s="250"/>
      <c r="CB185" s="256"/>
      <c r="CC185" s="163"/>
      <c r="CD185" s="250"/>
      <c r="CE185" s="256"/>
      <c r="CF185" s="163"/>
      <c r="CG185" s="250"/>
      <c r="CH185" s="256"/>
      <c r="CI185" s="163"/>
      <c r="CJ185" s="250"/>
      <c r="CK185" s="256"/>
      <c r="CL185" s="163"/>
      <c r="CM185" s="250"/>
      <c r="CN185" s="256"/>
      <c r="CO185" s="163"/>
      <c r="CP185" s="250"/>
      <c r="CQ185" s="256"/>
      <c r="CR185" s="163"/>
      <c r="CS185" s="250"/>
      <c r="CT185" s="256"/>
      <c r="CU185" s="163"/>
      <c r="CV185" s="250"/>
      <c r="CW185" s="162"/>
      <c r="CX185" s="163"/>
      <c r="CY185" s="164"/>
    </row>
    <row r="186" spans="1:103" ht="13.5" customHeight="1">
      <c r="A186" s="83" t="str">
        <f t="shared" si="45"/>
        <v/>
      </c>
      <c r="B186" s="168" t="str">
        <f t="shared" si="46"/>
        <v/>
      </c>
      <c r="C186" s="151" t="str">
        <f t="shared" si="47"/>
        <v/>
      </c>
      <c r="D186" s="82" t="str">
        <f t="shared" si="48"/>
        <v/>
      </c>
      <c r="E186" s="188" t="str">
        <f>IF(ISERROR(SUM((B186/2),(C186/2),(D186/2))),IF(ISERROR(SUM((B186/2),(C186/2))),IF(ISERROR(SUM((B186/2),(D186/2))),IF(ISERROR(SUM((C186/2),(D186/2))),IF(ISERROR(B186/2),IF(ISERROR(C186/2),A184,C186),B186),SUM((C186*'Student List'!$D$34),(D186*'Student List'!$E$34))/'Student List'!$D$40),SUM((B186*'Student List'!$C$34),(D186*'Student List'!$E$34))/'Student List'!$E$40),SUM((B186*'Student List'!$C$34),(C186*'Student List'!$D$34))/'Student List'!$C$40),SUM((B186*'Student List'!$C$34),(C186*'Student List'!$D$34),(D186*'Student List'!$E$34))/'Student List'!$C$35)</f>
        <v/>
      </c>
      <c r="F186" s="84" t="str">
        <f t="shared" si="49"/>
        <v/>
      </c>
      <c r="G186" s="208" t="str">
        <f>IF(ISTEXT('Student List'!$C$28),('Student List'!$C$28),"")</f>
        <v/>
      </c>
      <c r="H186" s="209"/>
      <c r="I186" s="210"/>
      <c r="J186" s="211"/>
      <c r="K186" s="210"/>
      <c r="L186" s="212"/>
      <c r="M186" s="213"/>
      <c r="N186" s="210"/>
      <c r="O186" s="211"/>
      <c r="P186" s="210"/>
      <c r="Q186" s="212"/>
      <c r="R186" s="213"/>
      <c r="S186" s="210"/>
      <c r="T186" s="211"/>
      <c r="U186" s="210"/>
      <c r="V186" s="212"/>
      <c r="W186" s="213"/>
      <c r="X186" s="210"/>
      <c r="Y186" s="211"/>
      <c r="Z186" s="210"/>
      <c r="AA186" s="214"/>
      <c r="AB186" s="319"/>
      <c r="AC186" s="209"/>
      <c r="AD186" s="210"/>
      <c r="AE186" s="213"/>
      <c r="AF186" s="210"/>
      <c r="AG186" s="212"/>
      <c r="AH186" s="213"/>
      <c r="AI186" s="210"/>
      <c r="AJ186" s="211"/>
      <c r="AK186" s="210"/>
      <c r="AL186" s="212"/>
      <c r="AM186" s="213"/>
      <c r="AN186" s="210"/>
      <c r="AO186" s="211"/>
      <c r="AP186" s="210"/>
      <c r="AQ186" s="212"/>
      <c r="AR186" s="213"/>
      <c r="AS186" s="210"/>
      <c r="AT186" s="211"/>
      <c r="AU186" s="210"/>
      <c r="AV186" s="212"/>
      <c r="AW186" s="213"/>
      <c r="AX186" s="210"/>
      <c r="AY186" s="211"/>
      <c r="AZ186" s="210"/>
      <c r="BA186" s="212"/>
      <c r="BB186" s="213"/>
      <c r="BC186" s="210"/>
      <c r="BD186" s="210"/>
      <c r="BE186" s="210"/>
      <c r="BF186" s="213"/>
      <c r="BG186" s="216" t="str">
        <f t="shared" si="50"/>
        <v/>
      </c>
      <c r="BH186" s="217"/>
      <c r="BI186" s="218" t="str">
        <f t="shared" si="51"/>
        <v/>
      </c>
      <c r="BJ186" s="219"/>
      <c r="BK186" s="220"/>
      <c r="BL186" s="221"/>
      <c r="BM186" s="221"/>
      <c r="BN186" s="221"/>
      <c r="BO186" s="221"/>
      <c r="BP186" s="221"/>
      <c r="BQ186" s="221"/>
      <c r="BR186" s="221"/>
      <c r="BS186" s="222"/>
      <c r="BT186" s="217"/>
      <c r="BU186" s="223" t="str">
        <f t="shared" si="52"/>
        <v/>
      </c>
      <c r="BV186" s="224"/>
      <c r="BW186" s="225"/>
      <c r="BX186" s="249"/>
      <c r="BY186" s="255"/>
      <c r="BZ186" s="226"/>
      <c r="CA186" s="249"/>
      <c r="CB186" s="255"/>
      <c r="CC186" s="226"/>
      <c r="CD186" s="249"/>
      <c r="CE186" s="255"/>
      <c r="CF186" s="226"/>
      <c r="CG186" s="249"/>
      <c r="CH186" s="255"/>
      <c r="CI186" s="226"/>
      <c r="CJ186" s="249"/>
      <c r="CK186" s="255"/>
      <c r="CL186" s="226"/>
      <c r="CM186" s="249"/>
      <c r="CN186" s="255"/>
      <c r="CO186" s="226"/>
      <c r="CP186" s="249"/>
      <c r="CQ186" s="255"/>
      <c r="CR186" s="226"/>
      <c r="CS186" s="249"/>
      <c r="CT186" s="255"/>
      <c r="CU186" s="226"/>
      <c r="CV186" s="249"/>
      <c r="CW186" s="225"/>
      <c r="CX186" s="226"/>
      <c r="CY186" s="227"/>
    </row>
    <row r="187" spans="1:103" ht="13.5" customHeight="1">
      <c r="B187" s="168" t="str">
        <f t="shared" si="46"/>
        <v/>
      </c>
      <c r="C187" s="151" t="str">
        <f t="shared" si="47"/>
        <v/>
      </c>
      <c r="D187" s="82" t="str">
        <f t="shared" si="48"/>
        <v/>
      </c>
      <c r="E187" s="188" t="str">
        <f>IF(ISERROR(SUM((B187/2),(C187/2),(D187/2))),IF(ISERROR(SUM((B187/2),(C187/2))),IF(ISERROR(SUM((B187/2),(D187/2))),IF(ISERROR(SUM((C187/2),(D187/2))),IF(ISERROR(B187/2),IF(ISERROR(C187/2),A185,C187),B187),SUM((C187*'Student List'!$D$34),(D187*'Student List'!$E$34))/'Student List'!$D$40),SUM((B187*'Student List'!$C$34),(D187*'Student List'!$E$34))/'Student List'!$E$40),SUM((B187*'Student List'!$C$34),(C187*'Student List'!$D$34))/'Student List'!$C$40),SUM((B187*'Student List'!$C$34),(C187*'Student List'!$D$34),(D187*'Student List'!$E$34))/'Student List'!$C$35)</f>
        <v/>
      </c>
      <c r="F187" s="84" t="str">
        <f t="shared" si="49"/>
        <v/>
      </c>
      <c r="G187" s="173" t="str">
        <f>IF(ISTEXT('Student List'!$C$29),('Student List'!$C$29),"")</f>
        <v/>
      </c>
      <c r="H187" s="85"/>
      <c r="I187" s="86"/>
      <c r="J187" s="87"/>
      <c r="K187" s="86"/>
      <c r="L187" s="88"/>
      <c r="M187" s="89"/>
      <c r="N187" s="86"/>
      <c r="O187" s="87"/>
      <c r="P187" s="86"/>
      <c r="Q187" s="88"/>
      <c r="R187" s="89"/>
      <c r="S187" s="86"/>
      <c r="T187" s="87"/>
      <c r="U187" s="86"/>
      <c r="V187" s="88"/>
      <c r="W187" s="89"/>
      <c r="X187" s="86"/>
      <c r="Y187" s="87"/>
      <c r="Z187" s="86"/>
      <c r="AA187" s="90"/>
      <c r="AB187" s="99"/>
      <c r="AC187" s="85"/>
      <c r="AD187" s="86"/>
      <c r="AE187" s="89"/>
      <c r="AF187" s="86"/>
      <c r="AG187" s="88"/>
      <c r="AH187" s="89"/>
      <c r="AI187" s="86"/>
      <c r="AJ187" s="87"/>
      <c r="AK187" s="86"/>
      <c r="AL187" s="88"/>
      <c r="AM187" s="89"/>
      <c r="AN187" s="86"/>
      <c r="AO187" s="87"/>
      <c r="AP187" s="86"/>
      <c r="AQ187" s="88"/>
      <c r="AR187" s="89"/>
      <c r="AS187" s="86"/>
      <c r="AT187" s="87"/>
      <c r="AU187" s="86"/>
      <c r="AV187" s="88"/>
      <c r="AW187" s="89"/>
      <c r="AX187" s="86"/>
      <c r="AY187" s="87"/>
      <c r="AZ187" s="86"/>
      <c r="BA187" s="88"/>
      <c r="BB187" s="89"/>
      <c r="BC187" s="86"/>
      <c r="BD187" s="86"/>
      <c r="BE187" s="86"/>
      <c r="BF187" s="89"/>
      <c r="BG187" s="91" t="str">
        <f t="shared" si="50"/>
        <v/>
      </c>
      <c r="BI187" s="96" t="str">
        <f t="shared" si="51"/>
        <v/>
      </c>
      <c r="BJ187" s="115"/>
      <c r="BK187" s="113"/>
      <c r="BL187" s="113"/>
      <c r="BM187" s="113"/>
      <c r="BN187" s="113"/>
      <c r="BO187" s="113"/>
      <c r="BP187" s="113"/>
      <c r="BQ187" s="113"/>
      <c r="BR187" s="113"/>
      <c r="BS187" s="116"/>
      <c r="BU187" s="171" t="str">
        <f t="shared" si="52"/>
        <v/>
      </c>
      <c r="BV187" s="165"/>
      <c r="BW187" s="163"/>
      <c r="BX187" s="250"/>
      <c r="BY187" s="256"/>
      <c r="BZ187" s="163"/>
      <c r="CA187" s="250"/>
      <c r="CB187" s="256"/>
      <c r="CC187" s="163"/>
      <c r="CD187" s="250"/>
      <c r="CE187" s="256"/>
      <c r="CF187" s="163"/>
      <c r="CG187" s="250"/>
      <c r="CH187" s="256"/>
      <c r="CI187" s="163"/>
      <c r="CJ187" s="250"/>
      <c r="CK187" s="256"/>
      <c r="CL187" s="163"/>
      <c r="CM187" s="250"/>
      <c r="CN187" s="256"/>
      <c r="CO187" s="163"/>
      <c r="CP187" s="250"/>
      <c r="CQ187" s="256"/>
      <c r="CR187" s="163"/>
      <c r="CS187" s="250"/>
      <c r="CT187" s="256"/>
      <c r="CU187" s="163"/>
      <c r="CV187" s="250"/>
      <c r="CW187" s="162"/>
      <c r="CX187" s="163"/>
      <c r="CY187" s="166"/>
    </row>
    <row r="188" spans="1:103" ht="13.5" customHeight="1" thickBot="1">
      <c r="B188" s="169" t="str">
        <f t="shared" si="46"/>
        <v/>
      </c>
      <c r="C188" s="152" t="str">
        <f t="shared" si="47"/>
        <v/>
      </c>
      <c r="D188" s="97" t="str">
        <f t="shared" si="48"/>
        <v/>
      </c>
      <c r="E188" s="274" t="str">
        <f>IF(ISERROR(SUM((B188/2),(C188/2),(D188/2))),IF(ISERROR(SUM((B188/2),(C188/2))),IF(ISERROR(SUM((B188/2),(D188/2))),IF(ISERROR(SUM((C188/2),(D188/2))),IF(ISERROR(B188/2),IF(ISERROR(C188/2),A186,C188),B188),SUM((C188*'Student List'!$D$34),(D188*'Student List'!$E$34))/'Student List'!$D$40),SUM((B188*'Student List'!$C$34),(D188*'Student List'!$E$34))/'Student List'!$E$40),SUM((B188*'Student List'!$C$34),(C188*'Student List'!$D$34))/'Student List'!$C$40),SUM((B188*'Student List'!$C$34),(C188*'Student List'!$D$34),(D188*'Student List'!$E$34))/'Student List'!$C$35)</f>
        <v/>
      </c>
      <c r="F188" s="98" t="str">
        <f t="shared" si="49"/>
        <v/>
      </c>
      <c r="G188" s="229" t="str">
        <f>IF(ISTEXT('Student List'!$C$30),('Student List'!$C$30),"")</f>
        <v/>
      </c>
      <c r="H188" s="230"/>
      <c r="I188" s="231"/>
      <c r="J188" s="232"/>
      <c r="K188" s="231"/>
      <c r="L188" s="233"/>
      <c r="M188" s="234"/>
      <c r="N188" s="231"/>
      <c r="O188" s="232"/>
      <c r="P188" s="231"/>
      <c r="Q188" s="233"/>
      <c r="R188" s="234"/>
      <c r="S188" s="231"/>
      <c r="T188" s="232"/>
      <c r="U188" s="231"/>
      <c r="V188" s="233"/>
      <c r="W188" s="234"/>
      <c r="X188" s="231"/>
      <c r="Y188" s="232"/>
      <c r="Z188" s="231"/>
      <c r="AA188" s="235"/>
      <c r="AB188" s="319"/>
      <c r="AC188" s="230"/>
      <c r="AD188" s="231"/>
      <c r="AE188" s="234"/>
      <c r="AF188" s="231"/>
      <c r="AG188" s="233"/>
      <c r="AH188" s="234"/>
      <c r="AI188" s="231"/>
      <c r="AJ188" s="232"/>
      <c r="AK188" s="231"/>
      <c r="AL188" s="233"/>
      <c r="AM188" s="234"/>
      <c r="AN188" s="231"/>
      <c r="AO188" s="232"/>
      <c r="AP188" s="231"/>
      <c r="AQ188" s="233"/>
      <c r="AR188" s="234"/>
      <c r="AS188" s="231"/>
      <c r="AT188" s="232"/>
      <c r="AU188" s="231"/>
      <c r="AV188" s="233"/>
      <c r="AW188" s="234"/>
      <c r="AX188" s="231"/>
      <c r="AY188" s="232"/>
      <c r="AZ188" s="231"/>
      <c r="BA188" s="233"/>
      <c r="BB188" s="234"/>
      <c r="BC188" s="231"/>
      <c r="BD188" s="231"/>
      <c r="BE188" s="231"/>
      <c r="BF188" s="234"/>
      <c r="BG188" s="236" t="str">
        <f t="shared" si="50"/>
        <v/>
      </c>
      <c r="BH188" s="217"/>
      <c r="BI188" s="237" t="str">
        <f t="shared" si="51"/>
        <v/>
      </c>
      <c r="BJ188" s="238"/>
      <c r="BK188" s="239"/>
      <c r="BL188" s="240"/>
      <c r="BM188" s="240"/>
      <c r="BN188" s="240"/>
      <c r="BO188" s="240"/>
      <c r="BP188" s="240"/>
      <c r="BQ188" s="240"/>
      <c r="BR188" s="240"/>
      <c r="BS188" s="241"/>
      <c r="BT188" s="217"/>
      <c r="BU188" s="242" t="str">
        <f t="shared" si="52"/>
        <v/>
      </c>
      <c r="BV188" s="243"/>
      <c r="BW188" s="244"/>
      <c r="BX188" s="251"/>
      <c r="BY188" s="257"/>
      <c r="BZ188" s="245"/>
      <c r="CA188" s="251"/>
      <c r="CB188" s="257"/>
      <c r="CC188" s="245"/>
      <c r="CD188" s="251"/>
      <c r="CE188" s="257"/>
      <c r="CF188" s="245"/>
      <c r="CG188" s="251"/>
      <c r="CH188" s="257"/>
      <c r="CI188" s="245"/>
      <c r="CJ188" s="251"/>
      <c r="CK188" s="257"/>
      <c r="CL188" s="245"/>
      <c r="CM188" s="251"/>
      <c r="CN188" s="257"/>
      <c r="CO188" s="245"/>
      <c r="CP188" s="251"/>
      <c r="CQ188" s="257"/>
      <c r="CR188" s="245"/>
      <c r="CS188" s="251"/>
      <c r="CT188" s="257"/>
      <c r="CU188" s="245"/>
      <c r="CV188" s="251"/>
      <c r="CW188" s="244"/>
      <c r="CX188" s="245"/>
      <c r="CY188" s="246"/>
    </row>
    <row r="189" spans="1:103" ht="13.5" customHeight="1" thickBot="1">
      <c r="BS189" s="100"/>
      <c r="CY189" s="100"/>
    </row>
    <row r="190" spans="1:103" ht="28.5" customHeight="1" thickTop="1" thickBot="1">
      <c r="B190" s="364" t="str">
        <f>IF(ISTEXT('Student List'!I15),'Student List'!I15,"")</f>
        <v>Social Studies</v>
      </c>
      <c r="C190" s="365"/>
      <c r="D190" s="365"/>
      <c r="E190" s="366"/>
      <c r="F190" s="367" t="str">
        <f>$F$28</f>
        <v>School Name Here</v>
      </c>
      <c r="G190" s="368"/>
      <c r="H190" s="368"/>
      <c r="I190" s="368"/>
      <c r="J190" s="369"/>
      <c r="K190" s="17" t="s">
        <v>5</v>
      </c>
      <c r="L190" s="18"/>
      <c r="M190" s="19"/>
      <c r="N190" s="19"/>
      <c r="O190" s="19"/>
      <c r="P190" s="20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2"/>
      <c r="AC190" s="24"/>
      <c r="AD190" s="25"/>
      <c r="AE190" s="25"/>
      <c r="AF190" s="26" t="str">
        <f>B190</f>
        <v>Social Studies</v>
      </c>
      <c r="AG190" s="25" t="s">
        <v>6</v>
      </c>
      <c r="AH190" s="27"/>
      <c r="AI190" s="27"/>
      <c r="AJ190" s="27"/>
      <c r="AK190" s="27"/>
      <c r="AL190" s="28"/>
      <c r="AM190" s="17" t="str">
        <f>K190</f>
        <v>1ST NINE WEEKS</v>
      </c>
      <c r="AN190" s="19"/>
      <c r="AO190" s="19"/>
      <c r="AP190" s="19"/>
      <c r="AQ190" s="19"/>
      <c r="AR190" s="20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9"/>
      <c r="BI190" s="30" t="str">
        <f>B190</f>
        <v>Social Studies</v>
      </c>
      <c r="BJ190" s="31"/>
      <c r="BK190" s="32"/>
      <c r="BL190" s="33" t="str">
        <f>K190</f>
        <v>1ST NINE WEEKS</v>
      </c>
      <c r="BM190" s="34"/>
      <c r="BN190" s="34"/>
      <c r="BO190" s="34"/>
      <c r="BP190" s="34"/>
      <c r="BQ190" s="35"/>
      <c r="BR190" s="35"/>
      <c r="BS190" s="36"/>
      <c r="BU190" s="30" t="str">
        <f>B190</f>
        <v>Social Studies</v>
      </c>
      <c r="BV190" s="31"/>
      <c r="BW190" s="32"/>
      <c r="BX190" s="33" t="str">
        <f>K190</f>
        <v>1ST NINE WEEKS</v>
      </c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5"/>
      <c r="CY190" s="36"/>
    </row>
    <row r="191" spans="1:103" ht="13.5" customHeight="1" thickTop="1" thickBot="1">
      <c r="B191" s="37"/>
      <c r="C191" s="37"/>
      <c r="D191" s="38"/>
      <c r="E191" s="38"/>
      <c r="F191" s="38"/>
      <c r="G191" s="38"/>
      <c r="H191" s="39" t="s">
        <v>7</v>
      </c>
      <c r="I191" s="40"/>
      <c r="J191" s="40"/>
      <c r="K191" s="40"/>
      <c r="L191" s="41"/>
      <c r="M191" s="40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3"/>
      <c r="AC191" s="39" t="s">
        <v>7</v>
      </c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4"/>
      <c r="BI191" s="45"/>
      <c r="BJ191" s="46" t="s">
        <v>8</v>
      </c>
      <c r="BK191" s="40"/>
      <c r="BL191" s="40"/>
      <c r="BM191" s="40"/>
      <c r="BN191" s="40"/>
      <c r="BO191" s="40"/>
      <c r="BP191" s="40"/>
      <c r="BQ191" s="40"/>
      <c r="BR191" s="40"/>
      <c r="BS191" s="47"/>
      <c r="BU191" s="45"/>
      <c r="BV191" s="155" t="s">
        <v>59</v>
      </c>
      <c r="BW191" s="156"/>
      <c r="BX191" s="156"/>
      <c r="BY191" s="156"/>
      <c r="BZ191" s="156"/>
      <c r="CA191" s="156"/>
      <c r="CB191" s="156"/>
      <c r="CC191" s="156"/>
      <c r="CD191" s="156"/>
      <c r="CE191" s="156"/>
      <c r="CF191" s="156"/>
      <c r="CG191" s="156"/>
      <c r="CH191" s="156"/>
      <c r="CI191" s="156"/>
      <c r="CJ191" s="156"/>
      <c r="CK191" s="156"/>
      <c r="CL191" s="156"/>
      <c r="CM191" s="156"/>
      <c r="CN191" s="156"/>
      <c r="CO191" s="156"/>
      <c r="CP191" s="156"/>
      <c r="CQ191" s="156"/>
      <c r="CR191" s="156"/>
      <c r="CS191" s="156"/>
      <c r="CT191" s="156"/>
      <c r="CU191" s="156"/>
      <c r="CV191" s="156"/>
      <c r="CW191" s="156"/>
      <c r="CX191" s="156"/>
      <c r="CY191" s="157"/>
    </row>
    <row r="192" spans="1:103" ht="13.5" customHeight="1">
      <c r="A192" s="83" t="str">
        <f t="shared" ref="A192:A213" si="53">IF(ISERROR(D194/2),"",D194)</f>
        <v/>
      </c>
      <c r="B192" s="153" t="s">
        <v>58</v>
      </c>
      <c r="C192" s="149" t="s">
        <v>9</v>
      </c>
      <c r="D192" s="48" t="s">
        <v>10</v>
      </c>
      <c r="E192" s="49" t="s">
        <v>60</v>
      </c>
      <c r="F192" s="50"/>
      <c r="G192" s="51"/>
      <c r="H192" s="362" t="s">
        <v>11</v>
      </c>
      <c r="I192" s="355"/>
      <c r="J192" s="355"/>
      <c r="K192" s="355"/>
      <c r="L192" s="360"/>
      <c r="M192" s="354" t="s">
        <v>12</v>
      </c>
      <c r="N192" s="355"/>
      <c r="O192" s="355"/>
      <c r="P192" s="355"/>
      <c r="Q192" s="360"/>
      <c r="R192" s="354" t="s">
        <v>13</v>
      </c>
      <c r="S192" s="355"/>
      <c r="T192" s="355"/>
      <c r="U192" s="355"/>
      <c r="V192" s="360"/>
      <c r="W192" s="354" t="s">
        <v>14</v>
      </c>
      <c r="X192" s="355"/>
      <c r="Y192" s="355"/>
      <c r="Z192" s="355"/>
      <c r="AA192" s="356"/>
      <c r="AC192" s="362" t="s">
        <v>15</v>
      </c>
      <c r="AD192" s="355"/>
      <c r="AE192" s="355"/>
      <c r="AF192" s="355"/>
      <c r="AG192" s="360"/>
      <c r="AH192" s="354" t="s">
        <v>16</v>
      </c>
      <c r="AI192" s="355"/>
      <c r="AJ192" s="355"/>
      <c r="AK192" s="355"/>
      <c r="AL192" s="360"/>
      <c r="AM192" s="354" t="s">
        <v>17</v>
      </c>
      <c r="AN192" s="355"/>
      <c r="AO192" s="355"/>
      <c r="AP192" s="355"/>
      <c r="AQ192" s="360"/>
      <c r="AR192" s="354" t="s">
        <v>18</v>
      </c>
      <c r="AS192" s="355"/>
      <c r="AT192" s="355"/>
      <c r="AU192" s="355"/>
      <c r="AV192" s="360"/>
      <c r="AW192" s="354" t="s">
        <v>19</v>
      </c>
      <c r="AX192" s="355"/>
      <c r="AY192" s="355"/>
      <c r="AZ192" s="355"/>
      <c r="BA192" s="356"/>
      <c r="BB192" s="354" t="s">
        <v>120</v>
      </c>
      <c r="BC192" s="355"/>
      <c r="BD192" s="355"/>
      <c r="BE192" s="355"/>
      <c r="BF192" s="356"/>
      <c r="BG192" s="52"/>
      <c r="BI192" s="53"/>
      <c r="BJ192" s="54"/>
      <c r="BK192" s="54"/>
      <c r="BL192" s="54"/>
      <c r="BM192" s="54"/>
      <c r="BN192" s="54"/>
      <c r="BO192" s="54"/>
      <c r="BP192" s="54"/>
      <c r="BQ192" s="54"/>
      <c r="BR192" s="54"/>
      <c r="BS192" s="55"/>
      <c r="BU192" s="53"/>
      <c r="BV192" s="344" t="s">
        <v>11</v>
      </c>
      <c r="BW192" s="345"/>
      <c r="BX192" s="346"/>
      <c r="BY192" s="344" t="s">
        <v>12</v>
      </c>
      <c r="BZ192" s="345"/>
      <c r="CA192" s="346"/>
      <c r="CB192" s="344" t="s">
        <v>13</v>
      </c>
      <c r="CC192" s="345"/>
      <c r="CD192" s="346"/>
      <c r="CE192" s="344" t="s">
        <v>14</v>
      </c>
      <c r="CF192" s="345"/>
      <c r="CG192" s="346"/>
      <c r="CH192" s="344" t="s">
        <v>15</v>
      </c>
      <c r="CI192" s="345"/>
      <c r="CJ192" s="346"/>
      <c r="CK192" s="344" t="s">
        <v>16</v>
      </c>
      <c r="CL192" s="345"/>
      <c r="CM192" s="346"/>
      <c r="CN192" s="344" t="s">
        <v>17</v>
      </c>
      <c r="CO192" s="345"/>
      <c r="CP192" s="346"/>
      <c r="CQ192" s="344" t="s">
        <v>18</v>
      </c>
      <c r="CR192" s="345"/>
      <c r="CS192" s="346"/>
      <c r="CT192" s="344" t="s">
        <v>19</v>
      </c>
      <c r="CU192" s="345"/>
      <c r="CV192" s="346"/>
      <c r="CW192" s="350" t="s">
        <v>120</v>
      </c>
      <c r="CX192" s="345"/>
      <c r="CY192" s="351"/>
    </row>
    <row r="193" spans="1:103" ht="13.5" customHeight="1" thickBot="1">
      <c r="A193" s="83" t="str">
        <f t="shared" si="53"/>
        <v/>
      </c>
      <c r="B193" s="154" t="s">
        <v>24</v>
      </c>
      <c r="C193" s="283" t="s">
        <v>24</v>
      </c>
      <c r="D193" s="59" t="s">
        <v>24</v>
      </c>
      <c r="E193" s="60" t="s">
        <v>24</v>
      </c>
      <c r="F193" s="61" t="s">
        <v>25</v>
      </c>
      <c r="G193" s="62" t="s">
        <v>26</v>
      </c>
      <c r="H193" s="363"/>
      <c r="I193" s="358"/>
      <c r="J193" s="358"/>
      <c r="K193" s="358"/>
      <c r="L193" s="361"/>
      <c r="M193" s="357"/>
      <c r="N193" s="358"/>
      <c r="O193" s="358"/>
      <c r="P193" s="358"/>
      <c r="Q193" s="361"/>
      <c r="R193" s="357"/>
      <c r="S193" s="358"/>
      <c r="T193" s="358"/>
      <c r="U193" s="358"/>
      <c r="V193" s="361"/>
      <c r="W193" s="357"/>
      <c r="X193" s="358"/>
      <c r="Y193" s="358"/>
      <c r="Z193" s="358"/>
      <c r="AA193" s="359"/>
      <c r="AC193" s="363"/>
      <c r="AD193" s="358"/>
      <c r="AE193" s="358"/>
      <c r="AF193" s="358"/>
      <c r="AG193" s="361"/>
      <c r="AH193" s="357"/>
      <c r="AI193" s="358"/>
      <c r="AJ193" s="358"/>
      <c r="AK193" s="358"/>
      <c r="AL193" s="361"/>
      <c r="AM193" s="357"/>
      <c r="AN193" s="358"/>
      <c r="AO193" s="358"/>
      <c r="AP193" s="358"/>
      <c r="AQ193" s="361"/>
      <c r="AR193" s="357"/>
      <c r="AS193" s="358"/>
      <c r="AT193" s="358"/>
      <c r="AU193" s="358"/>
      <c r="AV193" s="361"/>
      <c r="AW193" s="357"/>
      <c r="AX193" s="358"/>
      <c r="AY193" s="358"/>
      <c r="AZ193" s="358"/>
      <c r="BA193" s="359"/>
      <c r="BB193" s="357"/>
      <c r="BC193" s="358"/>
      <c r="BD193" s="358"/>
      <c r="BE193" s="358"/>
      <c r="BF193" s="359"/>
      <c r="BG193" s="63" t="s">
        <v>26</v>
      </c>
      <c r="BI193" s="64" t="s">
        <v>26</v>
      </c>
      <c r="BJ193" s="65">
        <v>1</v>
      </c>
      <c r="BK193" s="66">
        <v>2</v>
      </c>
      <c r="BL193" s="65">
        <v>3</v>
      </c>
      <c r="BM193" s="66">
        <v>4</v>
      </c>
      <c r="BN193" s="65">
        <v>5</v>
      </c>
      <c r="BO193" s="66">
        <v>6</v>
      </c>
      <c r="BP193" s="65">
        <v>7</v>
      </c>
      <c r="BQ193" s="66">
        <v>8</v>
      </c>
      <c r="BR193" s="66">
        <v>9</v>
      </c>
      <c r="BS193" s="67">
        <v>10</v>
      </c>
      <c r="BU193" s="64" t="s">
        <v>26</v>
      </c>
      <c r="BV193" s="347"/>
      <c r="BW193" s="348"/>
      <c r="BX193" s="349"/>
      <c r="BY193" s="347"/>
      <c r="BZ193" s="348"/>
      <c r="CA193" s="349"/>
      <c r="CB193" s="347"/>
      <c r="CC193" s="348"/>
      <c r="CD193" s="349"/>
      <c r="CE193" s="347"/>
      <c r="CF193" s="348"/>
      <c r="CG193" s="349"/>
      <c r="CH193" s="347"/>
      <c r="CI193" s="348"/>
      <c r="CJ193" s="349"/>
      <c r="CK193" s="347"/>
      <c r="CL193" s="348"/>
      <c r="CM193" s="349"/>
      <c r="CN193" s="347"/>
      <c r="CO193" s="348"/>
      <c r="CP193" s="349"/>
      <c r="CQ193" s="347"/>
      <c r="CR193" s="348"/>
      <c r="CS193" s="349"/>
      <c r="CT193" s="347"/>
      <c r="CU193" s="348"/>
      <c r="CV193" s="349"/>
      <c r="CW193" s="352"/>
      <c r="CX193" s="348"/>
      <c r="CY193" s="353"/>
    </row>
    <row r="194" spans="1:103" ht="13.5" customHeight="1">
      <c r="A194" s="83" t="str">
        <f t="shared" si="53"/>
        <v/>
      </c>
      <c r="B194" s="167" t="str">
        <f t="shared" ref="B194:B215" si="54">IF(SUM(BV194:CY194),AVERAGE(BV194:CY194),"")</f>
        <v/>
      </c>
      <c r="C194" s="150" t="str">
        <f t="shared" ref="C194:C215" si="55">IF(SUM(H194:BF194),AVERAGE(H194:BF194),"")</f>
        <v/>
      </c>
      <c r="D194" s="70" t="str">
        <f t="shared" ref="D194:D215" si="56">IF(SUM(BJ194:BS194),AVERAGE(BJ194:BS194),"")</f>
        <v/>
      </c>
      <c r="E194" s="187" t="str">
        <f>IF(ISERROR(SUM((B194/2),(C194/2),(D194/2))),IF(ISERROR(SUM((B194/2),(C194/2))),IF(ISERROR(SUM((B194/2),(D194/2))),IF(ISERROR(SUM((C194/2),(D194/2))),IF(ISERROR(B194/2),IF(ISERROR(C194/2),A192,C194),B194),SUM((C194*'Student List'!$D$34),(D194*'Student List'!$E$34))/'Student List'!$D$40),SUM((B194*'Student List'!$C$34),(D194*'Student List'!$E$34))/'Student List'!$E$40),SUM((B194*'Student List'!$C$34),(C194*'Student List'!$D$34))/'Student List'!$C$40),SUM((B194*'Student List'!$C$34),(C194*'Student List'!$D$34),(D194*'Student List'!$E$34))/'Student List'!$C$35)</f>
        <v/>
      </c>
      <c r="F194" s="84" t="str">
        <f t="shared" ref="F194:F215" si="57">IF(ISERROR(IF(E194,HLOOKUP(E194,$B$354:$N$355,2),"")),"",(IF(E194,HLOOKUP(E194,$B$354:$N$355,2),"")))</f>
        <v/>
      </c>
      <c r="G194" s="172" t="str">
        <f>IF(ISTEXT('Student List'!$C$9),('Student List'!$C$9),"")</f>
        <v/>
      </c>
      <c r="H194" s="71"/>
      <c r="I194" s="72"/>
      <c r="J194" s="73"/>
      <c r="K194" s="72"/>
      <c r="L194" s="74"/>
      <c r="M194" s="75"/>
      <c r="N194" s="72"/>
      <c r="O194" s="73"/>
      <c r="P194" s="72"/>
      <c r="Q194" s="74"/>
      <c r="R194" s="75"/>
      <c r="S194" s="72"/>
      <c r="T194" s="73"/>
      <c r="U194" s="72"/>
      <c r="V194" s="74"/>
      <c r="W194" s="75"/>
      <c r="X194" s="72"/>
      <c r="Y194" s="73"/>
      <c r="Z194" s="72"/>
      <c r="AA194" s="76"/>
      <c r="AB194" s="99"/>
      <c r="AC194" s="71"/>
      <c r="AD194" s="72"/>
      <c r="AE194" s="75"/>
      <c r="AF194" s="72"/>
      <c r="AG194" s="74"/>
      <c r="AH194" s="75"/>
      <c r="AI194" s="72"/>
      <c r="AJ194" s="73"/>
      <c r="AK194" s="72"/>
      <c r="AL194" s="74"/>
      <c r="AM194" s="75"/>
      <c r="AN194" s="72"/>
      <c r="AO194" s="73"/>
      <c r="AP194" s="72"/>
      <c r="AQ194" s="77"/>
      <c r="AR194" s="75"/>
      <c r="AS194" s="72"/>
      <c r="AT194" s="73"/>
      <c r="AU194" s="72"/>
      <c r="AV194" s="74"/>
      <c r="AW194" s="75"/>
      <c r="AX194" s="72"/>
      <c r="AY194" s="73"/>
      <c r="AZ194" s="72"/>
      <c r="BA194" s="74"/>
      <c r="BB194" s="75"/>
      <c r="BC194" s="72"/>
      <c r="BD194" s="72"/>
      <c r="BE194" s="72"/>
      <c r="BF194" s="75"/>
      <c r="BG194" s="78" t="str">
        <f t="shared" ref="BG194:BG215" si="58">G194</f>
        <v/>
      </c>
      <c r="BI194" s="79" t="str">
        <f t="shared" ref="BI194:BI215" si="59">G194</f>
        <v/>
      </c>
      <c r="BJ194" s="109"/>
      <c r="BK194" s="110"/>
      <c r="BL194" s="110"/>
      <c r="BM194" s="110"/>
      <c r="BN194" s="110"/>
      <c r="BO194" s="110"/>
      <c r="BP194" s="110"/>
      <c r="BQ194" s="110"/>
      <c r="BR194" s="110"/>
      <c r="BS194" s="111"/>
      <c r="BU194" s="170" t="str">
        <f t="shared" ref="BU194:BU215" si="60">G194</f>
        <v/>
      </c>
      <c r="BV194" s="158"/>
      <c r="BW194" s="159"/>
      <c r="BX194" s="248"/>
      <c r="BY194" s="252"/>
      <c r="BZ194" s="253"/>
      <c r="CA194" s="254"/>
      <c r="CB194" s="252"/>
      <c r="CC194" s="253"/>
      <c r="CD194" s="254"/>
      <c r="CE194" s="252"/>
      <c r="CF194" s="253"/>
      <c r="CG194" s="254"/>
      <c r="CH194" s="252"/>
      <c r="CI194" s="253"/>
      <c r="CJ194" s="254"/>
      <c r="CK194" s="252"/>
      <c r="CL194" s="253"/>
      <c r="CM194" s="254"/>
      <c r="CN194" s="252"/>
      <c r="CO194" s="253"/>
      <c r="CP194" s="254"/>
      <c r="CQ194" s="252"/>
      <c r="CR194" s="253"/>
      <c r="CS194" s="254"/>
      <c r="CT194" s="252"/>
      <c r="CU194" s="253"/>
      <c r="CV194" s="254"/>
      <c r="CW194" s="247"/>
      <c r="CX194" s="159"/>
      <c r="CY194" s="160"/>
    </row>
    <row r="195" spans="1:103" ht="13.5" customHeight="1">
      <c r="A195" s="83" t="str">
        <f t="shared" si="53"/>
        <v/>
      </c>
      <c r="B195" s="168" t="str">
        <f t="shared" si="54"/>
        <v/>
      </c>
      <c r="C195" s="151" t="str">
        <f t="shared" si="55"/>
        <v/>
      </c>
      <c r="D195" s="82" t="str">
        <f t="shared" si="56"/>
        <v/>
      </c>
      <c r="E195" s="188" t="str">
        <f>IF(ISERROR(SUM((B195/2),(C195/2),(D195/2))),IF(ISERROR(SUM((B195/2),(C195/2))),IF(ISERROR(SUM((B195/2),(D195/2))),IF(ISERROR(SUM((C195/2),(D195/2))),IF(ISERROR(B195/2),IF(ISERROR(C195/2),A193,C195),B195),SUM((C195*'Student List'!$D$34),(D195*'Student List'!$E$34))/'Student List'!$D$40),SUM((B195*'Student List'!$C$34),(D195*'Student List'!$E$34))/'Student List'!$E$40),SUM((B195*'Student List'!$C$34),(C195*'Student List'!$D$34))/'Student List'!$C$40),SUM((B195*'Student List'!$C$34),(C195*'Student List'!$D$34),(D195*'Student List'!$E$34))/'Student List'!$C$35)</f>
        <v/>
      </c>
      <c r="F195" s="84" t="str">
        <f t="shared" si="57"/>
        <v/>
      </c>
      <c r="G195" s="208" t="str">
        <f>IF(ISTEXT('Student List'!$C$10),('Student List'!$C$10),"")</f>
        <v/>
      </c>
      <c r="H195" s="209"/>
      <c r="I195" s="210"/>
      <c r="J195" s="211"/>
      <c r="K195" s="210"/>
      <c r="L195" s="212"/>
      <c r="M195" s="213"/>
      <c r="N195" s="210"/>
      <c r="O195" s="211"/>
      <c r="P195" s="210"/>
      <c r="Q195" s="212"/>
      <c r="R195" s="213"/>
      <c r="S195" s="210"/>
      <c r="T195" s="211"/>
      <c r="U195" s="210"/>
      <c r="V195" s="212"/>
      <c r="W195" s="213"/>
      <c r="X195" s="210"/>
      <c r="Y195" s="211"/>
      <c r="Z195" s="210"/>
      <c r="AA195" s="214"/>
      <c r="AB195" s="319"/>
      <c r="AC195" s="209"/>
      <c r="AD195" s="210"/>
      <c r="AE195" s="213"/>
      <c r="AF195" s="210"/>
      <c r="AG195" s="212"/>
      <c r="AH195" s="213"/>
      <c r="AI195" s="210"/>
      <c r="AJ195" s="211"/>
      <c r="AK195" s="210"/>
      <c r="AL195" s="212"/>
      <c r="AM195" s="213"/>
      <c r="AN195" s="210"/>
      <c r="AO195" s="211"/>
      <c r="AP195" s="210"/>
      <c r="AQ195" s="212"/>
      <c r="AR195" s="213"/>
      <c r="AS195" s="210"/>
      <c r="AT195" s="211"/>
      <c r="AU195" s="210"/>
      <c r="AV195" s="212"/>
      <c r="AW195" s="213"/>
      <c r="AX195" s="210"/>
      <c r="AY195" s="211"/>
      <c r="AZ195" s="210"/>
      <c r="BA195" s="212"/>
      <c r="BB195" s="213"/>
      <c r="BC195" s="210"/>
      <c r="BD195" s="210"/>
      <c r="BE195" s="210"/>
      <c r="BF195" s="213"/>
      <c r="BG195" s="216" t="str">
        <f t="shared" si="58"/>
        <v/>
      </c>
      <c r="BH195" s="217"/>
      <c r="BI195" s="218" t="str">
        <f t="shared" si="59"/>
        <v/>
      </c>
      <c r="BJ195" s="219"/>
      <c r="BK195" s="220"/>
      <c r="BL195" s="221"/>
      <c r="BM195" s="221"/>
      <c r="BN195" s="221"/>
      <c r="BO195" s="221"/>
      <c r="BP195" s="221"/>
      <c r="BQ195" s="221"/>
      <c r="BR195" s="221"/>
      <c r="BS195" s="222"/>
      <c r="BT195" s="217"/>
      <c r="BU195" s="223" t="str">
        <f t="shared" si="60"/>
        <v/>
      </c>
      <c r="BV195" s="224"/>
      <c r="BW195" s="225"/>
      <c r="BX195" s="249"/>
      <c r="BY195" s="255"/>
      <c r="BZ195" s="226"/>
      <c r="CA195" s="249"/>
      <c r="CB195" s="255"/>
      <c r="CC195" s="226"/>
      <c r="CD195" s="249"/>
      <c r="CE195" s="255"/>
      <c r="CF195" s="226"/>
      <c r="CG195" s="249"/>
      <c r="CH195" s="255"/>
      <c r="CI195" s="226"/>
      <c r="CJ195" s="249"/>
      <c r="CK195" s="255"/>
      <c r="CL195" s="226"/>
      <c r="CM195" s="249"/>
      <c r="CN195" s="255"/>
      <c r="CO195" s="226"/>
      <c r="CP195" s="249"/>
      <c r="CQ195" s="255"/>
      <c r="CR195" s="226"/>
      <c r="CS195" s="249"/>
      <c r="CT195" s="255"/>
      <c r="CU195" s="226"/>
      <c r="CV195" s="249"/>
      <c r="CW195" s="225"/>
      <c r="CX195" s="226"/>
      <c r="CY195" s="227"/>
    </row>
    <row r="196" spans="1:103" ht="13.5" customHeight="1">
      <c r="A196" s="83" t="str">
        <f t="shared" si="53"/>
        <v/>
      </c>
      <c r="B196" s="168" t="str">
        <f t="shared" si="54"/>
        <v/>
      </c>
      <c r="C196" s="151" t="str">
        <f t="shared" si="55"/>
        <v/>
      </c>
      <c r="D196" s="82" t="str">
        <f t="shared" si="56"/>
        <v/>
      </c>
      <c r="E196" s="188" t="str">
        <f>IF(ISERROR(SUM((B196/2),(C196/2),(D196/2))),IF(ISERROR(SUM((B196/2),(C196/2))),IF(ISERROR(SUM((B196/2),(D196/2))),IF(ISERROR(SUM((C196/2),(D196/2))),IF(ISERROR(B196/2),IF(ISERROR(C196/2),A194,C196),B196),SUM((C196*'Student List'!$D$34),(D196*'Student List'!$E$34))/'Student List'!$D$40),SUM((B196*'Student List'!$C$34),(D196*'Student List'!$E$34))/'Student List'!$E$40),SUM((B196*'Student List'!$C$34),(C196*'Student List'!$D$34))/'Student List'!$C$40),SUM((B196*'Student List'!$C$34),(C196*'Student List'!$D$34),(D196*'Student List'!$E$34))/'Student List'!$C$35)</f>
        <v/>
      </c>
      <c r="F196" s="84" t="str">
        <f t="shared" si="57"/>
        <v/>
      </c>
      <c r="G196" s="173" t="str">
        <f>IF(ISTEXT('Student List'!$C$11),('Student List'!$C$11),"")</f>
        <v/>
      </c>
      <c r="H196" s="85"/>
      <c r="I196" s="86"/>
      <c r="J196" s="87"/>
      <c r="K196" s="86"/>
      <c r="L196" s="88"/>
      <c r="M196" s="89"/>
      <c r="N196" s="86"/>
      <c r="O196" s="87"/>
      <c r="P196" s="86"/>
      <c r="Q196" s="88"/>
      <c r="R196" s="89"/>
      <c r="S196" s="86"/>
      <c r="T196" s="87"/>
      <c r="U196" s="86"/>
      <c r="V196" s="88"/>
      <c r="W196" s="89"/>
      <c r="X196" s="86"/>
      <c r="Y196" s="87"/>
      <c r="Z196" s="86"/>
      <c r="AA196" s="90"/>
      <c r="AB196" s="99"/>
      <c r="AC196" s="85"/>
      <c r="AD196" s="86"/>
      <c r="AE196" s="89"/>
      <c r="AF196" s="86"/>
      <c r="AG196" s="88"/>
      <c r="AH196" s="89"/>
      <c r="AI196" s="86"/>
      <c r="AJ196" s="87"/>
      <c r="AK196" s="86"/>
      <c r="AL196" s="88"/>
      <c r="AM196" s="89"/>
      <c r="AN196" s="86"/>
      <c r="AO196" s="87"/>
      <c r="AP196" s="86"/>
      <c r="AQ196" s="88"/>
      <c r="AR196" s="89"/>
      <c r="AS196" s="86"/>
      <c r="AT196" s="87"/>
      <c r="AU196" s="86"/>
      <c r="AV196" s="88"/>
      <c r="AW196" s="89"/>
      <c r="AX196" s="86"/>
      <c r="AY196" s="87"/>
      <c r="AZ196" s="86"/>
      <c r="BA196" s="88"/>
      <c r="BB196" s="89"/>
      <c r="BC196" s="86"/>
      <c r="BD196" s="86"/>
      <c r="BE196" s="86"/>
      <c r="BF196" s="89"/>
      <c r="BG196" s="91" t="str">
        <f t="shared" si="58"/>
        <v/>
      </c>
      <c r="BI196" s="92" t="str">
        <f t="shared" si="59"/>
        <v/>
      </c>
      <c r="BJ196" s="112"/>
      <c r="BK196" s="117"/>
      <c r="BL196" s="113"/>
      <c r="BM196" s="113"/>
      <c r="BN196" s="113"/>
      <c r="BO196" s="113"/>
      <c r="BP196" s="113"/>
      <c r="BQ196" s="113"/>
      <c r="BR196" s="113"/>
      <c r="BS196" s="114"/>
      <c r="BU196" s="171" t="str">
        <f t="shared" si="60"/>
        <v/>
      </c>
      <c r="BV196" s="161"/>
      <c r="BW196" s="162"/>
      <c r="BX196" s="250"/>
      <c r="BY196" s="256"/>
      <c r="BZ196" s="163"/>
      <c r="CA196" s="250"/>
      <c r="CB196" s="256"/>
      <c r="CC196" s="163"/>
      <c r="CD196" s="250"/>
      <c r="CE196" s="256"/>
      <c r="CF196" s="163"/>
      <c r="CG196" s="250"/>
      <c r="CH196" s="256"/>
      <c r="CI196" s="163"/>
      <c r="CJ196" s="250"/>
      <c r="CK196" s="256"/>
      <c r="CL196" s="163"/>
      <c r="CM196" s="250"/>
      <c r="CN196" s="256"/>
      <c r="CO196" s="163"/>
      <c r="CP196" s="250"/>
      <c r="CQ196" s="256"/>
      <c r="CR196" s="163"/>
      <c r="CS196" s="250"/>
      <c r="CT196" s="256"/>
      <c r="CU196" s="163"/>
      <c r="CV196" s="250"/>
      <c r="CW196" s="162"/>
      <c r="CX196" s="163"/>
      <c r="CY196" s="164"/>
    </row>
    <row r="197" spans="1:103" ht="13.5" customHeight="1">
      <c r="A197" s="83" t="str">
        <f t="shared" si="53"/>
        <v/>
      </c>
      <c r="B197" s="168" t="str">
        <f t="shared" si="54"/>
        <v/>
      </c>
      <c r="C197" s="151" t="str">
        <f t="shared" si="55"/>
        <v/>
      </c>
      <c r="D197" s="82" t="str">
        <f t="shared" si="56"/>
        <v/>
      </c>
      <c r="E197" s="188" t="str">
        <f>IF(ISERROR(SUM((B197/2),(C197/2),(D197/2))),IF(ISERROR(SUM((B197/2),(C197/2))),IF(ISERROR(SUM((B197/2),(D197/2))),IF(ISERROR(SUM((C197/2),(D197/2))),IF(ISERROR(B197/2),IF(ISERROR(C197/2),A195,C197),B197),SUM((C197*'Student List'!$D$34),(D197*'Student List'!$E$34))/'Student List'!$D$40),SUM((B197*'Student List'!$C$34),(D197*'Student List'!$E$34))/'Student List'!$E$40),SUM((B197*'Student List'!$C$34),(C197*'Student List'!$D$34))/'Student List'!$C$40),SUM((B197*'Student List'!$C$34),(C197*'Student List'!$D$34),(D197*'Student List'!$E$34))/'Student List'!$C$35)</f>
        <v/>
      </c>
      <c r="F197" s="84" t="str">
        <f t="shared" si="57"/>
        <v/>
      </c>
      <c r="G197" s="208" t="str">
        <f>IF(ISTEXT('Student List'!$C$12),('Student List'!$C$12),"")</f>
        <v/>
      </c>
      <c r="H197" s="209"/>
      <c r="I197" s="210"/>
      <c r="J197" s="211"/>
      <c r="K197" s="210"/>
      <c r="L197" s="212"/>
      <c r="M197" s="213"/>
      <c r="N197" s="210"/>
      <c r="O197" s="211"/>
      <c r="P197" s="210"/>
      <c r="Q197" s="212"/>
      <c r="R197" s="213"/>
      <c r="S197" s="210"/>
      <c r="T197" s="211"/>
      <c r="U197" s="210"/>
      <c r="V197" s="212"/>
      <c r="W197" s="213"/>
      <c r="X197" s="210"/>
      <c r="Y197" s="211"/>
      <c r="Z197" s="210"/>
      <c r="AA197" s="214"/>
      <c r="AB197" s="319"/>
      <c r="AC197" s="209"/>
      <c r="AD197" s="210"/>
      <c r="AE197" s="213"/>
      <c r="AF197" s="210"/>
      <c r="AG197" s="212"/>
      <c r="AH197" s="213"/>
      <c r="AI197" s="210"/>
      <c r="AJ197" s="211"/>
      <c r="AK197" s="210"/>
      <c r="AL197" s="212"/>
      <c r="AM197" s="213"/>
      <c r="AN197" s="210"/>
      <c r="AO197" s="211"/>
      <c r="AP197" s="210"/>
      <c r="AQ197" s="212"/>
      <c r="AR197" s="213"/>
      <c r="AS197" s="210"/>
      <c r="AT197" s="211"/>
      <c r="AU197" s="210"/>
      <c r="AV197" s="212"/>
      <c r="AW197" s="213"/>
      <c r="AX197" s="210"/>
      <c r="AY197" s="211"/>
      <c r="AZ197" s="210"/>
      <c r="BA197" s="212"/>
      <c r="BB197" s="213"/>
      <c r="BC197" s="210"/>
      <c r="BD197" s="210"/>
      <c r="BE197" s="210"/>
      <c r="BF197" s="213"/>
      <c r="BG197" s="216" t="str">
        <f t="shared" si="58"/>
        <v/>
      </c>
      <c r="BH197" s="217"/>
      <c r="BI197" s="218" t="str">
        <f t="shared" si="59"/>
        <v/>
      </c>
      <c r="BJ197" s="219"/>
      <c r="BK197" s="220"/>
      <c r="BL197" s="221"/>
      <c r="BM197" s="221"/>
      <c r="BN197" s="221"/>
      <c r="BO197" s="221"/>
      <c r="BP197" s="221"/>
      <c r="BQ197" s="221"/>
      <c r="BR197" s="221"/>
      <c r="BS197" s="222"/>
      <c r="BT197" s="217"/>
      <c r="BU197" s="223" t="str">
        <f t="shared" si="60"/>
        <v/>
      </c>
      <c r="BV197" s="224"/>
      <c r="BW197" s="225"/>
      <c r="BX197" s="249"/>
      <c r="BY197" s="255"/>
      <c r="BZ197" s="226"/>
      <c r="CA197" s="249"/>
      <c r="CB197" s="255"/>
      <c r="CC197" s="226"/>
      <c r="CD197" s="249"/>
      <c r="CE197" s="255"/>
      <c r="CF197" s="226"/>
      <c r="CG197" s="249"/>
      <c r="CH197" s="255"/>
      <c r="CI197" s="226"/>
      <c r="CJ197" s="249"/>
      <c r="CK197" s="255"/>
      <c r="CL197" s="226"/>
      <c r="CM197" s="249"/>
      <c r="CN197" s="255"/>
      <c r="CO197" s="226"/>
      <c r="CP197" s="249"/>
      <c r="CQ197" s="255"/>
      <c r="CR197" s="226"/>
      <c r="CS197" s="249"/>
      <c r="CT197" s="255"/>
      <c r="CU197" s="226"/>
      <c r="CV197" s="249"/>
      <c r="CW197" s="225"/>
      <c r="CX197" s="226"/>
      <c r="CY197" s="227"/>
    </row>
    <row r="198" spans="1:103" ht="13.5" customHeight="1">
      <c r="A198" s="83" t="str">
        <f t="shared" si="53"/>
        <v/>
      </c>
      <c r="B198" s="168" t="str">
        <f t="shared" si="54"/>
        <v/>
      </c>
      <c r="C198" s="151" t="str">
        <f t="shared" si="55"/>
        <v/>
      </c>
      <c r="D198" s="82" t="str">
        <f t="shared" si="56"/>
        <v/>
      </c>
      <c r="E198" s="188" t="str">
        <f>IF(ISERROR(SUM((B198/2),(C198/2),(D198/2))),IF(ISERROR(SUM((B198/2),(C198/2))),IF(ISERROR(SUM((B198/2),(D198/2))),IF(ISERROR(SUM((C198/2),(D198/2))),IF(ISERROR(B198/2),IF(ISERROR(C198/2),A196,C198),B198),SUM((C198*'Student List'!$D$34),(D198*'Student List'!$E$34))/'Student List'!$D$40),SUM((B198*'Student List'!$C$34),(D198*'Student List'!$E$34))/'Student List'!$E$40),SUM((B198*'Student List'!$C$34),(C198*'Student List'!$D$34))/'Student List'!$C$40),SUM((B198*'Student List'!$C$34),(C198*'Student List'!$D$34),(D198*'Student List'!$E$34))/'Student List'!$C$35)</f>
        <v/>
      </c>
      <c r="F198" s="84" t="str">
        <f t="shared" si="57"/>
        <v/>
      </c>
      <c r="G198" s="173" t="str">
        <f>IF(ISTEXT('Student List'!$C$13),('Student List'!$C$13),"")</f>
        <v/>
      </c>
      <c r="H198" s="85"/>
      <c r="I198" s="86"/>
      <c r="J198" s="87"/>
      <c r="K198" s="86"/>
      <c r="L198" s="88"/>
      <c r="M198" s="89"/>
      <c r="N198" s="86"/>
      <c r="O198" s="87"/>
      <c r="P198" s="86"/>
      <c r="Q198" s="88"/>
      <c r="R198" s="89"/>
      <c r="S198" s="86"/>
      <c r="T198" s="87"/>
      <c r="U198" s="86"/>
      <c r="V198" s="88"/>
      <c r="W198" s="89"/>
      <c r="X198" s="86"/>
      <c r="Y198" s="87"/>
      <c r="Z198" s="86"/>
      <c r="AA198" s="90"/>
      <c r="AB198" s="99"/>
      <c r="AC198" s="85"/>
      <c r="AD198" s="86"/>
      <c r="AE198" s="89"/>
      <c r="AF198" s="86"/>
      <c r="AG198" s="88"/>
      <c r="AH198" s="89"/>
      <c r="AI198" s="86"/>
      <c r="AJ198" s="87"/>
      <c r="AK198" s="86"/>
      <c r="AL198" s="88"/>
      <c r="AM198" s="89"/>
      <c r="AN198" s="86"/>
      <c r="AO198" s="87"/>
      <c r="AP198" s="86"/>
      <c r="AQ198" s="88"/>
      <c r="AR198" s="89"/>
      <c r="AS198" s="86"/>
      <c r="AT198" s="87"/>
      <c r="AU198" s="86"/>
      <c r="AV198" s="88"/>
      <c r="AW198" s="89"/>
      <c r="AX198" s="86"/>
      <c r="AY198" s="87"/>
      <c r="AZ198" s="86"/>
      <c r="BA198" s="88"/>
      <c r="BB198" s="89"/>
      <c r="BC198" s="86"/>
      <c r="BD198" s="86"/>
      <c r="BE198" s="86"/>
      <c r="BF198" s="89"/>
      <c r="BG198" s="91" t="str">
        <f t="shared" si="58"/>
        <v/>
      </c>
      <c r="BI198" s="92" t="str">
        <f t="shared" si="59"/>
        <v/>
      </c>
      <c r="BJ198" s="112"/>
      <c r="BK198" s="117"/>
      <c r="BL198" s="113"/>
      <c r="BM198" s="113"/>
      <c r="BN198" s="113"/>
      <c r="BO198" s="113"/>
      <c r="BP198" s="113"/>
      <c r="BQ198" s="113"/>
      <c r="BR198" s="113"/>
      <c r="BS198" s="114"/>
      <c r="BU198" s="171" t="str">
        <f t="shared" si="60"/>
        <v/>
      </c>
      <c r="BV198" s="161"/>
      <c r="BW198" s="162"/>
      <c r="BX198" s="250"/>
      <c r="BY198" s="256"/>
      <c r="BZ198" s="163"/>
      <c r="CA198" s="250"/>
      <c r="CB198" s="256"/>
      <c r="CC198" s="163"/>
      <c r="CD198" s="250"/>
      <c r="CE198" s="256"/>
      <c r="CF198" s="163"/>
      <c r="CG198" s="250"/>
      <c r="CH198" s="256"/>
      <c r="CI198" s="163"/>
      <c r="CJ198" s="250"/>
      <c r="CK198" s="256"/>
      <c r="CL198" s="163"/>
      <c r="CM198" s="250"/>
      <c r="CN198" s="256"/>
      <c r="CO198" s="163"/>
      <c r="CP198" s="250"/>
      <c r="CQ198" s="256"/>
      <c r="CR198" s="163"/>
      <c r="CS198" s="250"/>
      <c r="CT198" s="256"/>
      <c r="CU198" s="163"/>
      <c r="CV198" s="250"/>
      <c r="CW198" s="162"/>
      <c r="CX198" s="163"/>
      <c r="CY198" s="164"/>
    </row>
    <row r="199" spans="1:103" ht="13.5" customHeight="1">
      <c r="A199" s="83" t="str">
        <f t="shared" si="53"/>
        <v/>
      </c>
      <c r="B199" s="168" t="str">
        <f t="shared" si="54"/>
        <v/>
      </c>
      <c r="C199" s="151" t="str">
        <f t="shared" si="55"/>
        <v/>
      </c>
      <c r="D199" s="82" t="str">
        <f t="shared" si="56"/>
        <v/>
      </c>
      <c r="E199" s="188" t="str">
        <f>IF(ISERROR(SUM((B199/2),(C199/2),(D199/2))),IF(ISERROR(SUM((B199/2),(C199/2))),IF(ISERROR(SUM((B199/2),(D199/2))),IF(ISERROR(SUM((C199/2),(D199/2))),IF(ISERROR(B199/2),IF(ISERROR(C199/2),A197,C199),B199),SUM((C199*'Student List'!$D$34),(D199*'Student List'!$E$34))/'Student List'!$D$40),SUM((B199*'Student List'!$C$34),(D199*'Student List'!$E$34))/'Student List'!$E$40),SUM((B199*'Student List'!$C$34),(C199*'Student List'!$D$34))/'Student List'!$C$40),SUM((B199*'Student List'!$C$34),(C199*'Student List'!$D$34),(D199*'Student List'!$E$34))/'Student List'!$C$35)</f>
        <v/>
      </c>
      <c r="F199" s="84" t="str">
        <f t="shared" si="57"/>
        <v/>
      </c>
      <c r="G199" s="208" t="str">
        <f>IF(ISTEXT('Student List'!$C$14),('Student List'!$C$14),"")</f>
        <v/>
      </c>
      <c r="H199" s="209"/>
      <c r="I199" s="210"/>
      <c r="J199" s="211"/>
      <c r="K199" s="210"/>
      <c r="L199" s="212"/>
      <c r="M199" s="213"/>
      <c r="N199" s="210"/>
      <c r="O199" s="211"/>
      <c r="P199" s="210"/>
      <c r="Q199" s="212"/>
      <c r="R199" s="213"/>
      <c r="S199" s="210"/>
      <c r="T199" s="211"/>
      <c r="U199" s="210"/>
      <c r="V199" s="212"/>
      <c r="W199" s="213"/>
      <c r="X199" s="210"/>
      <c r="Y199" s="211"/>
      <c r="Z199" s="210"/>
      <c r="AA199" s="214"/>
      <c r="AB199" s="319"/>
      <c r="AC199" s="209"/>
      <c r="AD199" s="210"/>
      <c r="AE199" s="213"/>
      <c r="AF199" s="210"/>
      <c r="AG199" s="212"/>
      <c r="AH199" s="213"/>
      <c r="AI199" s="210"/>
      <c r="AJ199" s="211"/>
      <c r="AK199" s="210"/>
      <c r="AL199" s="212"/>
      <c r="AM199" s="213"/>
      <c r="AN199" s="210"/>
      <c r="AO199" s="211"/>
      <c r="AP199" s="210"/>
      <c r="AQ199" s="212"/>
      <c r="AR199" s="213"/>
      <c r="AS199" s="210"/>
      <c r="AT199" s="211"/>
      <c r="AU199" s="210"/>
      <c r="AV199" s="212"/>
      <c r="AW199" s="213"/>
      <c r="AX199" s="210"/>
      <c r="AY199" s="211"/>
      <c r="AZ199" s="210"/>
      <c r="BA199" s="212"/>
      <c r="BB199" s="213"/>
      <c r="BC199" s="210"/>
      <c r="BD199" s="210"/>
      <c r="BE199" s="210"/>
      <c r="BF199" s="213"/>
      <c r="BG199" s="216" t="str">
        <f t="shared" si="58"/>
        <v/>
      </c>
      <c r="BH199" s="217"/>
      <c r="BI199" s="218" t="str">
        <f t="shared" si="59"/>
        <v/>
      </c>
      <c r="BJ199" s="219"/>
      <c r="BK199" s="220"/>
      <c r="BL199" s="221"/>
      <c r="BM199" s="221"/>
      <c r="BN199" s="221"/>
      <c r="BO199" s="221"/>
      <c r="BP199" s="221"/>
      <c r="BQ199" s="221"/>
      <c r="BR199" s="221"/>
      <c r="BS199" s="222"/>
      <c r="BT199" s="217"/>
      <c r="BU199" s="223" t="str">
        <f t="shared" si="60"/>
        <v/>
      </c>
      <c r="BV199" s="224"/>
      <c r="BW199" s="225"/>
      <c r="BX199" s="249"/>
      <c r="BY199" s="255"/>
      <c r="BZ199" s="226"/>
      <c r="CA199" s="249"/>
      <c r="CB199" s="255"/>
      <c r="CC199" s="226"/>
      <c r="CD199" s="249"/>
      <c r="CE199" s="255"/>
      <c r="CF199" s="226"/>
      <c r="CG199" s="249"/>
      <c r="CH199" s="255"/>
      <c r="CI199" s="226"/>
      <c r="CJ199" s="249"/>
      <c r="CK199" s="255"/>
      <c r="CL199" s="226"/>
      <c r="CM199" s="249"/>
      <c r="CN199" s="255"/>
      <c r="CO199" s="226"/>
      <c r="CP199" s="249"/>
      <c r="CQ199" s="255"/>
      <c r="CR199" s="226"/>
      <c r="CS199" s="249"/>
      <c r="CT199" s="255"/>
      <c r="CU199" s="226"/>
      <c r="CV199" s="249"/>
      <c r="CW199" s="225"/>
      <c r="CX199" s="226"/>
      <c r="CY199" s="227"/>
    </row>
    <row r="200" spans="1:103" ht="13.5" customHeight="1">
      <c r="A200" s="83" t="str">
        <f t="shared" si="53"/>
        <v/>
      </c>
      <c r="B200" s="168" t="str">
        <f t="shared" si="54"/>
        <v/>
      </c>
      <c r="C200" s="151" t="str">
        <f t="shared" si="55"/>
        <v/>
      </c>
      <c r="D200" s="82" t="str">
        <f t="shared" si="56"/>
        <v/>
      </c>
      <c r="E200" s="188" t="str">
        <f>IF(ISERROR(SUM((B200/2),(C200/2),(D200/2))),IF(ISERROR(SUM((B200/2),(C200/2))),IF(ISERROR(SUM((B200/2),(D200/2))),IF(ISERROR(SUM((C200/2),(D200/2))),IF(ISERROR(B200/2),IF(ISERROR(C200/2),A198,C200),B200),SUM((C200*'Student List'!$D$34),(D200*'Student List'!$E$34))/'Student List'!$D$40),SUM((B200*'Student List'!$C$34),(D200*'Student List'!$E$34))/'Student List'!$E$40),SUM((B200*'Student List'!$C$34),(C200*'Student List'!$D$34))/'Student List'!$C$40),SUM((B200*'Student List'!$C$34),(C200*'Student List'!$D$34),(D200*'Student List'!$E$34))/'Student List'!$C$35)</f>
        <v/>
      </c>
      <c r="F200" s="84" t="str">
        <f t="shared" si="57"/>
        <v/>
      </c>
      <c r="G200" s="173" t="str">
        <f>IF(ISTEXT('Student List'!$C$15),('Student List'!$C$15),"")</f>
        <v/>
      </c>
      <c r="H200" s="85"/>
      <c r="I200" s="86"/>
      <c r="J200" s="87"/>
      <c r="K200" s="86"/>
      <c r="L200" s="88"/>
      <c r="M200" s="89"/>
      <c r="N200" s="86"/>
      <c r="O200" s="87"/>
      <c r="P200" s="86"/>
      <c r="Q200" s="88"/>
      <c r="R200" s="89"/>
      <c r="S200" s="86"/>
      <c r="T200" s="87"/>
      <c r="U200" s="86"/>
      <c r="V200" s="88"/>
      <c r="W200" s="89"/>
      <c r="X200" s="86"/>
      <c r="Y200" s="87"/>
      <c r="Z200" s="86"/>
      <c r="AA200" s="90"/>
      <c r="AB200" s="99"/>
      <c r="AC200" s="85"/>
      <c r="AD200" s="86"/>
      <c r="AE200" s="89"/>
      <c r="AF200" s="86"/>
      <c r="AG200" s="88"/>
      <c r="AH200" s="89"/>
      <c r="AI200" s="86"/>
      <c r="AJ200" s="87"/>
      <c r="AK200" s="86"/>
      <c r="AL200" s="88"/>
      <c r="AM200" s="89"/>
      <c r="AN200" s="86"/>
      <c r="AO200" s="87"/>
      <c r="AP200" s="86"/>
      <c r="AQ200" s="88"/>
      <c r="AR200" s="89"/>
      <c r="AS200" s="86"/>
      <c r="AT200" s="87"/>
      <c r="AU200" s="86"/>
      <c r="AV200" s="88"/>
      <c r="AW200" s="89"/>
      <c r="AX200" s="86"/>
      <c r="AY200" s="87"/>
      <c r="AZ200" s="86"/>
      <c r="BA200" s="88"/>
      <c r="BB200" s="89"/>
      <c r="BC200" s="86"/>
      <c r="BD200" s="86"/>
      <c r="BE200" s="86"/>
      <c r="BF200" s="89"/>
      <c r="BG200" s="91" t="str">
        <f t="shared" si="58"/>
        <v/>
      </c>
      <c r="BI200" s="92" t="str">
        <f t="shared" si="59"/>
        <v/>
      </c>
      <c r="BJ200" s="112"/>
      <c r="BK200" s="117"/>
      <c r="BL200" s="113"/>
      <c r="BM200" s="113"/>
      <c r="BN200" s="113"/>
      <c r="BO200" s="113"/>
      <c r="BP200" s="113"/>
      <c r="BQ200" s="113"/>
      <c r="BR200" s="113"/>
      <c r="BS200" s="114"/>
      <c r="BU200" s="171" t="str">
        <f t="shared" si="60"/>
        <v/>
      </c>
      <c r="BV200" s="161"/>
      <c r="BW200" s="162"/>
      <c r="BX200" s="250"/>
      <c r="BY200" s="256"/>
      <c r="BZ200" s="163"/>
      <c r="CA200" s="250"/>
      <c r="CB200" s="256"/>
      <c r="CC200" s="163"/>
      <c r="CD200" s="250"/>
      <c r="CE200" s="256"/>
      <c r="CF200" s="163"/>
      <c r="CG200" s="250"/>
      <c r="CH200" s="256"/>
      <c r="CI200" s="163"/>
      <c r="CJ200" s="250"/>
      <c r="CK200" s="256"/>
      <c r="CL200" s="163"/>
      <c r="CM200" s="250"/>
      <c r="CN200" s="256"/>
      <c r="CO200" s="163"/>
      <c r="CP200" s="250"/>
      <c r="CQ200" s="256"/>
      <c r="CR200" s="163"/>
      <c r="CS200" s="250"/>
      <c r="CT200" s="256"/>
      <c r="CU200" s="163"/>
      <c r="CV200" s="250"/>
      <c r="CW200" s="162"/>
      <c r="CX200" s="163"/>
      <c r="CY200" s="164"/>
    </row>
    <row r="201" spans="1:103" ht="13.5" customHeight="1">
      <c r="A201" s="83" t="str">
        <f t="shared" si="53"/>
        <v/>
      </c>
      <c r="B201" s="168" t="str">
        <f t="shared" si="54"/>
        <v/>
      </c>
      <c r="C201" s="151" t="str">
        <f t="shared" si="55"/>
        <v/>
      </c>
      <c r="D201" s="82" t="str">
        <f t="shared" si="56"/>
        <v/>
      </c>
      <c r="E201" s="188" t="str">
        <f>IF(ISERROR(SUM((B201/2),(C201/2),(D201/2))),IF(ISERROR(SUM((B201/2),(C201/2))),IF(ISERROR(SUM((B201/2),(D201/2))),IF(ISERROR(SUM((C201/2),(D201/2))),IF(ISERROR(B201/2),IF(ISERROR(C201/2),A199,C201),B201),SUM((C201*'Student List'!$D$34),(D201*'Student List'!$E$34))/'Student List'!$D$40),SUM((B201*'Student List'!$C$34),(D201*'Student List'!$E$34))/'Student List'!$E$40),SUM((B201*'Student List'!$C$34),(C201*'Student List'!$D$34))/'Student List'!$C$40),SUM((B201*'Student List'!$C$34),(C201*'Student List'!$D$34),(D201*'Student List'!$E$34))/'Student List'!$C$35)</f>
        <v/>
      </c>
      <c r="F201" s="84" t="str">
        <f t="shared" si="57"/>
        <v/>
      </c>
      <c r="G201" s="208" t="str">
        <f>IF(ISTEXT('Student List'!$C$16),('Student List'!$C$16),"")</f>
        <v/>
      </c>
      <c r="H201" s="209"/>
      <c r="I201" s="210"/>
      <c r="J201" s="211"/>
      <c r="K201" s="210"/>
      <c r="L201" s="212"/>
      <c r="M201" s="213"/>
      <c r="N201" s="210"/>
      <c r="O201" s="211"/>
      <c r="P201" s="210"/>
      <c r="Q201" s="212"/>
      <c r="R201" s="213"/>
      <c r="S201" s="210"/>
      <c r="T201" s="211"/>
      <c r="U201" s="210"/>
      <c r="V201" s="212"/>
      <c r="W201" s="213"/>
      <c r="X201" s="210"/>
      <c r="Y201" s="211"/>
      <c r="Z201" s="210"/>
      <c r="AA201" s="214"/>
      <c r="AB201" s="319"/>
      <c r="AC201" s="209"/>
      <c r="AD201" s="210"/>
      <c r="AE201" s="213"/>
      <c r="AF201" s="210"/>
      <c r="AG201" s="212"/>
      <c r="AH201" s="213"/>
      <c r="AI201" s="210"/>
      <c r="AJ201" s="211"/>
      <c r="AK201" s="210"/>
      <c r="AL201" s="212"/>
      <c r="AM201" s="213"/>
      <c r="AN201" s="210"/>
      <c r="AO201" s="211"/>
      <c r="AP201" s="210"/>
      <c r="AQ201" s="212"/>
      <c r="AR201" s="213"/>
      <c r="AS201" s="210"/>
      <c r="AT201" s="211"/>
      <c r="AU201" s="210"/>
      <c r="AV201" s="212"/>
      <c r="AW201" s="213"/>
      <c r="AX201" s="210"/>
      <c r="AY201" s="211"/>
      <c r="AZ201" s="210"/>
      <c r="BA201" s="212"/>
      <c r="BB201" s="213"/>
      <c r="BC201" s="210"/>
      <c r="BD201" s="210"/>
      <c r="BE201" s="210"/>
      <c r="BF201" s="213"/>
      <c r="BG201" s="216" t="str">
        <f t="shared" si="58"/>
        <v/>
      </c>
      <c r="BH201" s="217"/>
      <c r="BI201" s="218" t="str">
        <f t="shared" si="59"/>
        <v/>
      </c>
      <c r="BJ201" s="219"/>
      <c r="BK201" s="220"/>
      <c r="BL201" s="221"/>
      <c r="BM201" s="221"/>
      <c r="BN201" s="221"/>
      <c r="BO201" s="221"/>
      <c r="BP201" s="221"/>
      <c r="BQ201" s="221"/>
      <c r="BR201" s="221"/>
      <c r="BS201" s="222"/>
      <c r="BT201" s="217"/>
      <c r="BU201" s="223" t="str">
        <f t="shared" si="60"/>
        <v/>
      </c>
      <c r="BV201" s="224"/>
      <c r="BW201" s="225"/>
      <c r="BX201" s="249"/>
      <c r="BY201" s="255"/>
      <c r="BZ201" s="226"/>
      <c r="CA201" s="249"/>
      <c r="CB201" s="255"/>
      <c r="CC201" s="226"/>
      <c r="CD201" s="249"/>
      <c r="CE201" s="255"/>
      <c r="CF201" s="226"/>
      <c r="CG201" s="249"/>
      <c r="CH201" s="255"/>
      <c r="CI201" s="226"/>
      <c r="CJ201" s="249"/>
      <c r="CK201" s="255"/>
      <c r="CL201" s="226"/>
      <c r="CM201" s="249"/>
      <c r="CN201" s="255"/>
      <c r="CO201" s="226"/>
      <c r="CP201" s="249"/>
      <c r="CQ201" s="255"/>
      <c r="CR201" s="226"/>
      <c r="CS201" s="249"/>
      <c r="CT201" s="255"/>
      <c r="CU201" s="226"/>
      <c r="CV201" s="249"/>
      <c r="CW201" s="225"/>
      <c r="CX201" s="226"/>
      <c r="CY201" s="227"/>
    </row>
    <row r="202" spans="1:103" ht="13.5" customHeight="1">
      <c r="A202" s="83" t="str">
        <f t="shared" si="53"/>
        <v/>
      </c>
      <c r="B202" s="168" t="str">
        <f t="shared" si="54"/>
        <v/>
      </c>
      <c r="C202" s="151" t="str">
        <f t="shared" si="55"/>
        <v/>
      </c>
      <c r="D202" s="82" t="str">
        <f t="shared" si="56"/>
        <v/>
      </c>
      <c r="E202" s="188" t="str">
        <f>IF(ISERROR(SUM((B202/2),(C202/2),(D202/2))),IF(ISERROR(SUM((B202/2),(C202/2))),IF(ISERROR(SUM((B202/2),(D202/2))),IF(ISERROR(SUM((C202/2),(D202/2))),IF(ISERROR(B202/2),IF(ISERROR(C202/2),A200,C202),B202),SUM((C202*'Student List'!$D$34),(D202*'Student List'!$E$34))/'Student List'!$D$40),SUM((B202*'Student List'!$C$34),(D202*'Student List'!$E$34))/'Student List'!$E$40),SUM((B202*'Student List'!$C$34),(C202*'Student List'!$D$34))/'Student List'!$C$40),SUM((B202*'Student List'!$C$34),(C202*'Student List'!$D$34),(D202*'Student List'!$E$34))/'Student List'!$C$35)</f>
        <v/>
      </c>
      <c r="F202" s="84" t="str">
        <f t="shared" si="57"/>
        <v/>
      </c>
      <c r="G202" s="173" t="str">
        <f>IF(ISTEXT('Student List'!$C$17),('Student List'!$C$17),"")</f>
        <v/>
      </c>
      <c r="H202" s="85"/>
      <c r="I202" s="86"/>
      <c r="J202" s="87"/>
      <c r="K202" s="86"/>
      <c r="L202" s="88"/>
      <c r="M202" s="89"/>
      <c r="N202" s="86"/>
      <c r="O202" s="87"/>
      <c r="P202" s="86"/>
      <c r="Q202" s="88"/>
      <c r="R202" s="89"/>
      <c r="S202" s="86"/>
      <c r="T202" s="87"/>
      <c r="U202" s="86"/>
      <c r="V202" s="88"/>
      <c r="W202" s="89"/>
      <c r="X202" s="86"/>
      <c r="Y202" s="87"/>
      <c r="Z202" s="86"/>
      <c r="AA202" s="90"/>
      <c r="AB202" s="99"/>
      <c r="AC202" s="85"/>
      <c r="AD202" s="86"/>
      <c r="AE202" s="89"/>
      <c r="AF202" s="86"/>
      <c r="AG202" s="88"/>
      <c r="AH202" s="89"/>
      <c r="AI202" s="86"/>
      <c r="AJ202" s="87"/>
      <c r="AK202" s="86"/>
      <c r="AL202" s="88"/>
      <c r="AM202" s="89"/>
      <c r="AN202" s="86"/>
      <c r="AO202" s="87"/>
      <c r="AP202" s="86"/>
      <c r="AQ202" s="88"/>
      <c r="AR202" s="89"/>
      <c r="AS202" s="86"/>
      <c r="AT202" s="87"/>
      <c r="AU202" s="86"/>
      <c r="AV202" s="88"/>
      <c r="AW202" s="89"/>
      <c r="AX202" s="86"/>
      <c r="AY202" s="87"/>
      <c r="AZ202" s="86"/>
      <c r="BA202" s="88"/>
      <c r="BB202" s="89"/>
      <c r="BC202" s="86"/>
      <c r="BD202" s="86"/>
      <c r="BE202" s="86"/>
      <c r="BF202" s="89"/>
      <c r="BG202" s="91" t="str">
        <f t="shared" si="58"/>
        <v/>
      </c>
      <c r="BI202" s="92" t="str">
        <f t="shared" si="59"/>
        <v/>
      </c>
      <c r="BJ202" s="112"/>
      <c r="BK202" s="117"/>
      <c r="BL202" s="113"/>
      <c r="BM202" s="113"/>
      <c r="BN202" s="113"/>
      <c r="BO202" s="113"/>
      <c r="BP202" s="113"/>
      <c r="BQ202" s="113"/>
      <c r="BR202" s="113"/>
      <c r="BS202" s="114"/>
      <c r="BU202" s="171" t="str">
        <f t="shared" si="60"/>
        <v/>
      </c>
      <c r="BV202" s="161"/>
      <c r="BW202" s="162"/>
      <c r="BX202" s="250"/>
      <c r="BY202" s="256"/>
      <c r="BZ202" s="163"/>
      <c r="CA202" s="250"/>
      <c r="CB202" s="256"/>
      <c r="CC202" s="163"/>
      <c r="CD202" s="250"/>
      <c r="CE202" s="256"/>
      <c r="CF202" s="163"/>
      <c r="CG202" s="250"/>
      <c r="CH202" s="256"/>
      <c r="CI202" s="163"/>
      <c r="CJ202" s="250"/>
      <c r="CK202" s="256"/>
      <c r="CL202" s="163"/>
      <c r="CM202" s="250"/>
      <c r="CN202" s="256"/>
      <c r="CO202" s="163"/>
      <c r="CP202" s="250"/>
      <c r="CQ202" s="256"/>
      <c r="CR202" s="163"/>
      <c r="CS202" s="250"/>
      <c r="CT202" s="256"/>
      <c r="CU202" s="163"/>
      <c r="CV202" s="250"/>
      <c r="CW202" s="162"/>
      <c r="CX202" s="163"/>
      <c r="CY202" s="164"/>
    </row>
    <row r="203" spans="1:103" ht="13.5" customHeight="1">
      <c r="A203" s="83" t="str">
        <f t="shared" si="53"/>
        <v/>
      </c>
      <c r="B203" s="168" t="str">
        <f t="shared" si="54"/>
        <v/>
      </c>
      <c r="C203" s="151" t="str">
        <f t="shared" si="55"/>
        <v/>
      </c>
      <c r="D203" s="82" t="str">
        <f t="shared" si="56"/>
        <v/>
      </c>
      <c r="E203" s="188" t="str">
        <f>IF(ISERROR(SUM((B203/2),(C203/2),(D203/2))),IF(ISERROR(SUM((B203/2),(C203/2))),IF(ISERROR(SUM((B203/2),(D203/2))),IF(ISERROR(SUM((C203/2),(D203/2))),IF(ISERROR(B203/2),IF(ISERROR(C203/2),A201,C203),B203),SUM((C203*'Student List'!$D$34),(D203*'Student List'!$E$34))/'Student List'!$D$40),SUM((B203*'Student List'!$C$34),(D203*'Student List'!$E$34))/'Student List'!$E$40),SUM((B203*'Student List'!$C$34),(C203*'Student List'!$D$34))/'Student List'!$C$40),SUM((B203*'Student List'!$C$34),(C203*'Student List'!$D$34),(D203*'Student List'!$E$34))/'Student List'!$C$35)</f>
        <v/>
      </c>
      <c r="F203" s="84" t="str">
        <f t="shared" si="57"/>
        <v/>
      </c>
      <c r="G203" s="208" t="str">
        <f>IF(ISTEXT('Student List'!$C$18),('Student List'!$C$18),"")</f>
        <v/>
      </c>
      <c r="H203" s="209"/>
      <c r="I203" s="210"/>
      <c r="J203" s="211"/>
      <c r="K203" s="210"/>
      <c r="L203" s="212"/>
      <c r="M203" s="213"/>
      <c r="N203" s="210"/>
      <c r="O203" s="211"/>
      <c r="P203" s="210"/>
      <c r="Q203" s="212"/>
      <c r="R203" s="213"/>
      <c r="S203" s="210"/>
      <c r="T203" s="211"/>
      <c r="U203" s="210"/>
      <c r="V203" s="212"/>
      <c r="W203" s="213"/>
      <c r="X203" s="210"/>
      <c r="Y203" s="211"/>
      <c r="Z203" s="210"/>
      <c r="AA203" s="214"/>
      <c r="AB203" s="319"/>
      <c r="AC203" s="209"/>
      <c r="AD203" s="210"/>
      <c r="AE203" s="213"/>
      <c r="AF203" s="210"/>
      <c r="AG203" s="212"/>
      <c r="AH203" s="213"/>
      <c r="AI203" s="210"/>
      <c r="AJ203" s="211"/>
      <c r="AK203" s="210"/>
      <c r="AL203" s="212"/>
      <c r="AM203" s="213"/>
      <c r="AN203" s="210"/>
      <c r="AO203" s="211"/>
      <c r="AP203" s="210"/>
      <c r="AQ203" s="212"/>
      <c r="AR203" s="213"/>
      <c r="AS203" s="210"/>
      <c r="AT203" s="211"/>
      <c r="AU203" s="210"/>
      <c r="AV203" s="212"/>
      <c r="AW203" s="213"/>
      <c r="AX203" s="210"/>
      <c r="AY203" s="211"/>
      <c r="AZ203" s="210"/>
      <c r="BA203" s="212"/>
      <c r="BB203" s="213"/>
      <c r="BC203" s="210"/>
      <c r="BD203" s="210"/>
      <c r="BE203" s="210"/>
      <c r="BF203" s="213"/>
      <c r="BG203" s="216" t="str">
        <f t="shared" si="58"/>
        <v/>
      </c>
      <c r="BH203" s="217"/>
      <c r="BI203" s="218" t="str">
        <f t="shared" si="59"/>
        <v/>
      </c>
      <c r="BJ203" s="219"/>
      <c r="BK203" s="220"/>
      <c r="BL203" s="221"/>
      <c r="BM203" s="221"/>
      <c r="BN203" s="221"/>
      <c r="BO203" s="221"/>
      <c r="BP203" s="221"/>
      <c r="BQ203" s="221"/>
      <c r="BR203" s="221"/>
      <c r="BS203" s="222"/>
      <c r="BT203" s="217"/>
      <c r="BU203" s="223" t="str">
        <f t="shared" si="60"/>
        <v/>
      </c>
      <c r="BV203" s="224"/>
      <c r="BW203" s="225"/>
      <c r="BX203" s="249"/>
      <c r="BY203" s="255"/>
      <c r="BZ203" s="226"/>
      <c r="CA203" s="249"/>
      <c r="CB203" s="255"/>
      <c r="CC203" s="226"/>
      <c r="CD203" s="249"/>
      <c r="CE203" s="255"/>
      <c r="CF203" s="226"/>
      <c r="CG203" s="249"/>
      <c r="CH203" s="255"/>
      <c r="CI203" s="226"/>
      <c r="CJ203" s="249"/>
      <c r="CK203" s="255"/>
      <c r="CL203" s="226"/>
      <c r="CM203" s="249"/>
      <c r="CN203" s="255"/>
      <c r="CO203" s="226"/>
      <c r="CP203" s="249"/>
      <c r="CQ203" s="255"/>
      <c r="CR203" s="226"/>
      <c r="CS203" s="249"/>
      <c r="CT203" s="255"/>
      <c r="CU203" s="226"/>
      <c r="CV203" s="249"/>
      <c r="CW203" s="225"/>
      <c r="CX203" s="226"/>
      <c r="CY203" s="227"/>
    </row>
    <row r="204" spans="1:103" ht="13.5" customHeight="1">
      <c r="A204" s="83" t="str">
        <f t="shared" si="53"/>
        <v/>
      </c>
      <c r="B204" s="168" t="str">
        <f t="shared" si="54"/>
        <v/>
      </c>
      <c r="C204" s="151" t="str">
        <f t="shared" si="55"/>
        <v/>
      </c>
      <c r="D204" s="82" t="str">
        <f t="shared" si="56"/>
        <v/>
      </c>
      <c r="E204" s="188" t="str">
        <f>IF(ISERROR(SUM((B204/2),(C204/2),(D204/2))),IF(ISERROR(SUM((B204/2),(C204/2))),IF(ISERROR(SUM((B204/2),(D204/2))),IF(ISERROR(SUM((C204/2),(D204/2))),IF(ISERROR(B204/2),IF(ISERROR(C204/2),A202,C204),B204),SUM((C204*'Student List'!$D$34),(D204*'Student List'!$E$34))/'Student List'!$D$40),SUM((B204*'Student List'!$C$34),(D204*'Student List'!$E$34))/'Student List'!$E$40),SUM((B204*'Student List'!$C$34),(C204*'Student List'!$D$34))/'Student List'!$C$40),SUM((B204*'Student List'!$C$34),(C204*'Student List'!$D$34),(D204*'Student List'!$E$34))/'Student List'!$C$35)</f>
        <v/>
      </c>
      <c r="F204" s="84" t="str">
        <f t="shared" si="57"/>
        <v/>
      </c>
      <c r="G204" s="173" t="str">
        <f>IF(ISTEXT('Student List'!$C$19),('Student List'!$C$19),"")</f>
        <v/>
      </c>
      <c r="H204" s="85"/>
      <c r="I204" s="86"/>
      <c r="J204" s="87"/>
      <c r="K204" s="86"/>
      <c r="L204" s="88"/>
      <c r="M204" s="89"/>
      <c r="N204" s="86"/>
      <c r="O204" s="87"/>
      <c r="P204" s="86"/>
      <c r="Q204" s="88"/>
      <c r="R204" s="89"/>
      <c r="S204" s="86"/>
      <c r="T204" s="87"/>
      <c r="U204" s="86"/>
      <c r="V204" s="88"/>
      <c r="W204" s="89"/>
      <c r="X204" s="86"/>
      <c r="Y204" s="87"/>
      <c r="Z204" s="86"/>
      <c r="AA204" s="90"/>
      <c r="AB204" s="99"/>
      <c r="AC204" s="85"/>
      <c r="AD204" s="86"/>
      <c r="AE204" s="89"/>
      <c r="AF204" s="86"/>
      <c r="AG204" s="88"/>
      <c r="AH204" s="89"/>
      <c r="AI204" s="86"/>
      <c r="AJ204" s="87"/>
      <c r="AK204" s="86"/>
      <c r="AL204" s="88"/>
      <c r="AM204" s="89"/>
      <c r="AN204" s="86"/>
      <c r="AO204" s="87"/>
      <c r="AP204" s="86"/>
      <c r="AQ204" s="88"/>
      <c r="AR204" s="89"/>
      <c r="AS204" s="86"/>
      <c r="AT204" s="87"/>
      <c r="AU204" s="86"/>
      <c r="AV204" s="88"/>
      <c r="AW204" s="89"/>
      <c r="AX204" s="86"/>
      <c r="AY204" s="87"/>
      <c r="AZ204" s="86"/>
      <c r="BA204" s="88"/>
      <c r="BB204" s="89"/>
      <c r="BC204" s="86"/>
      <c r="BD204" s="86"/>
      <c r="BE204" s="86"/>
      <c r="BF204" s="89"/>
      <c r="BG204" s="91" t="str">
        <f t="shared" si="58"/>
        <v/>
      </c>
      <c r="BI204" s="92" t="str">
        <f t="shared" si="59"/>
        <v/>
      </c>
      <c r="BJ204" s="112"/>
      <c r="BK204" s="117"/>
      <c r="BL204" s="113"/>
      <c r="BM204" s="113"/>
      <c r="BN204" s="113"/>
      <c r="BO204" s="113"/>
      <c r="BP204" s="113"/>
      <c r="BQ204" s="113"/>
      <c r="BR204" s="113"/>
      <c r="BS204" s="114"/>
      <c r="BU204" s="171" t="str">
        <f t="shared" si="60"/>
        <v/>
      </c>
      <c r="BV204" s="161"/>
      <c r="BW204" s="162"/>
      <c r="BX204" s="250"/>
      <c r="BY204" s="256"/>
      <c r="BZ204" s="163"/>
      <c r="CA204" s="250"/>
      <c r="CB204" s="256"/>
      <c r="CC204" s="163"/>
      <c r="CD204" s="250"/>
      <c r="CE204" s="256"/>
      <c r="CF204" s="163"/>
      <c r="CG204" s="250"/>
      <c r="CH204" s="256"/>
      <c r="CI204" s="163"/>
      <c r="CJ204" s="250"/>
      <c r="CK204" s="256"/>
      <c r="CL204" s="163"/>
      <c r="CM204" s="250"/>
      <c r="CN204" s="256"/>
      <c r="CO204" s="163"/>
      <c r="CP204" s="250"/>
      <c r="CQ204" s="256"/>
      <c r="CR204" s="163"/>
      <c r="CS204" s="250"/>
      <c r="CT204" s="256"/>
      <c r="CU204" s="163"/>
      <c r="CV204" s="250"/>
      <c r="CW204" s="162"/>
      <c r="CX204" s="163"/>
      <c r="CY204" s="164"/>
    </row>
    <row r="205" spans="1:103" ht="13.5" customHeight="1">
      <c r="A205" s="83" t="str">
        <f t="shared" si="53"/>
        <v/>
      </c>
      <c r="B205" s="168" t="str">
        <f t="shared" si="54"/>
        <v/>
      </c>
      <c r="C205" s="151" t="str">
        <f t="shared" si="55"/>
        <v/>
      </c>
      <c r="D205" s="82" t="str">
        <f t="shared" si="56"/>
        <v/>
      </c>
      <c r="E205" s="188" t="str">
        <f>IF(ISERROR(SUM((B205/2),(C205/2),(D205/2))),IF(ISERROR(SUM((B205/2),(C205/2))),IF(ISERROR(SUM((B205/2),(D205/2))),IF(ISERROR(SUM((C205/2),(D205/2))),IF(ISERROR(B205/2),IF(ISERROR(C205/2),A203,C205),B205),SUM((C205*'Student List'!$D$34),(D205*'Student List'!$E$34))/'Student List'!$D$40),SUM((B205*'Student List'!$C$34),(D205*'Student List'!$E$34))/'Student List'!$E$40),SUM((B205*'Student List'!$C$34),(C205*'Student List'!$D$34))/'Student List'!$C$40),SUM((B205*'Student List'!$C$34),(C205*'Student List'!$D$34),(D205*'Student List'!$E$34))/'Student List'!$C$35)</f>
        <v/>
      </c>
      <c r="F205" s="84" t="str">
        <f t="shared" si="57"/>
        <v/>
      </c>
      <c r="G205" s="208" t="str">
        <f>IF(ISTEXT('Student List'!$C$20),('Student List'!$C$20),"")</f>
        <v/>
      </c>
      <c r="H205" s="209"/>
      <c r="I205" s="210"/>
      <c r="J205" s="211"/>
      <c r="K205" s="210"/>
      <c r="L205" s="212"/>
      <c r="M205" s="213"/>
      <c r="N205" s="210"/>
      <c r="O205" s="211"/>
      <c r="P205" s="210"/>
      <c r="Q205" s="212"/>
      <c r="R205" s="213"/>
      <c r="S205" s="210"/>
      <c r="T205" s="211"/>
      <c r="U205" s="210"/>
      <c r="V205" s="212"/>
      <c r="W205" s="213"/>
      <c r="X205" s="210"/>
      <c r="Y205" s="211"/>
      <c r="Z205" s="210"/>
      <c r="AA205" s="214"/>
      <c r="AB205" s="319"/>
      <c r="AC205" s="209"/>
      <c r="AD205" s="210"/>
      <c r="AE205" s="213"/>
      <c r="AF205" s="210"/>
      <c r="AG205" s="212"/>
      <c r="AH205" s="213"/>
      <c r="AI205" s="210"/>
      <c r="AJ205" s="211"/>
      <c r="AK205" s="210"/>
      <c r="AL205" s="212"/>
      <c r="AM205" s="213"/>
      <c r="AN205" s="210"/>
      <c r="AO205" s="211"/>
      <c r="AP205" s="210"/>
      <c r="AQ205" s="212"/>
      <c r="AR205" s="213"/>
      <c r="AS205" s="210"/>
      <c r="AT205" s="211"/>
      <c r="AU205" s="210"/>
      <c r="AV205" s="212"/>
      <c r="AW205" s="213"/>
      <c r="AX205" s="210"/>
      <c r="AY205" s="211"/>
      <c r="AZ205" s="210"/>
      <c r="BA205" s="212"/>
      <c r="BB205" s="213"/>
      <c r="BC205" s="210"/>
      <c r="BD205" s="210"/>
      <c r="BE205" s="210"/>
      <c r="BF205" s="213"/>
      <c r="BG205" s="216" t="str">
        <f t="shared" si="58"/>
        <v/>
      </c>
      <c r="BH205" s="217"/>
      <c r="BI205" s="218" t="str">
        <f t="shared" si="59"/>
        <v/>
      </c>
      <c r="BJ205" s="219"/>
      <c r="BK205" s="220"/>
      <c r="BL205" s="221"/>
      <c r="BM205" s="221"/>
      <c r="BN205" s="221"/>
      <c r="BO205" s="221"/>
      <c r="BP205" s="221"/>
      <c r="BQ205" s="221"/>
      <c r="BR205" s="221"/>
      <c r="BS205" s="222"/>
      <c r="BT205" s="217"/>
      <c r="BU205" s="223" t="str">
        <f t="shared" si="60"/>
        <v/>
      </c>
      <c r="BV205" s="224"/>
      <c r="BW205" s="225"/>
      <c r="BX205" s="249"/>
      <c r="BY205" s="255"/>
      <c r="BZ205" s="226"/>
      <c r="CA205" s="249"/>
      <c r="CB205" s="255"/>
      <c r="CC205" s="226"/>
      <c r="CD205" s="249"/>
      <c r="CE205" s="255"/>
      <c r="CF205" s="226"/>
      <c r="CG205" s="249"/>
      <c r="CH205" s="255"/>
      <c r="CI205" s="226"/>
      <c r="CJ205" s="249"/>
      <c r="CK205" s="255"/>
      <c r="CL205" s="226"/>
      <c r="CM205" s="249"/>
      <c r="CN205" s="255"/>
      <c r="CO205" s="226"/>
      <c r="CP205" s="249"/>
      <c r="CQ205" s="255"/>
      <c r="CR205" s="226"/>
      <c r="CS205" s="249"/>
      <c r="CT205" s="255"/>
      <c r="CU205" s="226"/>
      <c r="CV205" s="249"/>
      <c r="CW205" s="225"/>
      <c r="CX205" s="226"/>
      <c r="CY205" s="227"/>
    </row>
    <row r="206" spans="1:103" ht="13.5" customHeight="1">
      <c r="A206" s="83" t="str">
        <f t="shared" si="53"/>
        <v/>
      </c>
      <c r="B206" s="168" t="str">
        <f t="shared" si="54"/>
        <v/>
      </c>
      <c r="C206" s="151" t="str">
        <f t="shared" si="55"/>
        <v/>
      </c>
      <c r="D206" s="82" t="str">
        <f t="shared" si="56"/>
        <v/>
      </c>
      <c r="E206" s="188" t="str">
        <f>IF(ISERROR(SUM((B206/2),(C206/2),(D206/2))),IF(ISERROR(SUM((B206/2),(C206/2))),IF(ISERROR(SUM((B206/2),(D206/2))),IF(ISERROR(SUM((C206/2),(D206/2))),IF(ISERROR(B206/2),IF(ISERROR(C206/2),A204,C206),B206),SUM((C206*'Student List'!$D$34),(D206*'Student List'!$E$34))/'Student List'!$D$40),SUM((B206*'Student List'!$C$34),(D206*'Student List'!$E$34))/'Student List'!$E$40),SUM((B206*'Student List'!$C$34),(C206*'Student List'!$D$34))/'Student List'!$C$40),SUM((B206*'Student List'!$C$34),(C206*'Student List'!$D$34),(D206*'Student List'!$E$34))/'Student List'!$C$35)</f>
        <v/>
      </c>
      <c r="F206" s="84" t="str">
        <f t="shared" si="57"/>
        <v/>
      </c>
      <c r="G206" s="173" t="str">
        <f>IF(ISTEXT('Student List'!$C$21),('Student List'!$C$21),"")</f>
        <v/>
      </c>
      <c r="H206" s="85"/>
      <c r="I206" s="86"/>
      <c r="J206" s="87"/>
      <c r="K206" s="86"/>
      <c r="L206" s="88"/>
      <c r="M206" s="89"/>
      <c r="N206" s="86"/>
      <c r="O206" s="86"/>
      <c r="P206" s="228"/>
      <c r="Q206" s="148"/>
      <c r="R206" s="89"/>
      <c r="S206" s="86"/>
      <c r="T206" s="87"/>
      <c r="U206" s="86"/>
      <c r="V206" s="88"/>
      <c r="W206" s="89"/>
      <c r="X206" s="86"/>
      <c r="Y206" s="87"/>
      <c r="Z206" s="86"/>
      <c r="AA206" s="90"/>
      <c r="AB206" s="99"/>
      <c r="AC206" s="85"/>
      <c r="AD206" s="86"/>
      <c r="AE206" s="89"/>
      <c r="AF206" s="86"/>
      <c r="AG206" s="88"/>
      <c r="AH206" s="89"/>
      <c r="AI206" s="86"/>
      <c r="AJ206" s="87"/>
      <c r="AK206" s="86"/>
      <c r="AL206" s="88"/>
      <c r="AM206" s="89"/>
      <c r="AN206" s="86"/>
      <c r="AO206" s="87"/>
      <c r="AP206" s="86"/>
      <c r="AQ206" s="88"/>
      <c r="AR206" s="89"/>
      <c r="AS206" s="86"/>
      <c r="AT206" s="87"/>
      <c r="AU206" s="86"/>
      <c r="AV206" s="88"/>
      <c r="AW206" s="89"/>
      <c r="AX206" s="86"/>
      <c r="AY206" s="87"/>
      <c r="AZ206" s="86"/>
      <c r="BA206" s="88"/>
      <c r="BB206" s="89"/>
      <c r="BC206" s="86"/>
      <c r="BD206" s="86"/>
      <c r="BE206" s="86"/>
      <c r="BF206" s="89"/>
      <c r="BG206" s="91" t="str">
        <f t="shared" si="58"/>
        <v/>
      </c>
      <c r="BI206" s="92" t="str">
        <f t="shared" si="59"/>
        <v/>
      </c>
      <c r="BJ206" s="112"/>
      <c r="BK206" s="117"/>
      <c r="BL206" s="113"/>
      <c r="BM206" s="113"/>
      <c r="BN206" s="113"/>
      <c r="BO206" s="113"/>
      <c r="BP206" s="113"/>
      <c r="BQ206" s="113"/>
      <c r="BR206" s="113"/>
      <c r="BS206" s="114"/>
      <c r="BU206" s="171" t="str">
        <f t="shared" si="60"/>
        <v/>
      </c>
      <c r="BV206" s="161"/>
      <c r="BW206" s="162"/>
      <c r="BX206" s="250"/>
      <c r="BY206" s="256"/>
      <c r="BZ206" s="163"/>
      <c r="CA206" s="250"/>
      <c r="CB206" s="256"/>
      <c r="CC206" s="163"/>
      <c r="CD206" s="250"/>
      <c r="CE206" s="256"/>
      <c r="CF206" s="163"/>
      <c r="CG206" s="250"/>
      <c r="CH206" s="256"/>
      <c r="CI206" s="163"/>
      <c r="CJ206" s="250"/>
      <c r="CK206" s="256"/>
      <c r="CL206" s="163"/>
      <c r="CM206" s="250"/>
      <c r="CN206" s="256"/>
      <c r="CO206" s="163"/>
      <c r="CP206" s="250"/>
      <c r="CQ206" s="256"/>
      <c r="CR206" s="163"/>
      <c r="CS206" s="250"/>
      <c r="CT206" s="256"/>
      <c r="CU206" s="163"/>
      <c r="CV206" s="250"/>
      <c r="CW206" s="162"/>
      <c r="CX206" s="163"/>
      <c r="CY206" s="164"/>
    </row>
    <row r="207" spans="1:103" ht="13.5" customHeight="1">
      <c r="A207" s="83" t="str">
        <f t="shared" si="53"/>
        <v/>
      </c>
      <c r="B207" s="168" t="str">
        <f t="shared" si="54"/>
        <v/>
      </c>
      <c r="C207" s="151" t="str">
        <f t="shared" si="55"/>
        <v/>
      </c>
      <c r="D207" s="82" t="str">
        <f t="shared" si="56"/>
        <v/>
      </c>
      <c r="E207" s="188" t="str">
        <f>IF(ISERROR(SUM((B207/2),(C207/2),(D207/2))),IF(ISERROR(SUM((B207/2),(C207/2))),IF(ISERROR(SUM((B207/2),(D207/2))),IF(ISERROR(SUM((C207/2),(D207/2))),IF(ISERROR(B207/2),IF(ISERROR(C207/2),A205,C207),B207),SUM((C207*'Student List'!$D$34),(D207*'Student List'!$E$34))/'Student List'!$D$40),SUM((B207*'Student List'!$C$34),(D207*'Student List'!$E$34))/'Student List'!$E$40),SUM((B207*'Student List'!$C$34),(C207*'Student List'!$D$34))/'Student List'!$C$40),SUM((B207*'Student List'!$C$34),(C207*'Student List'!$D$34),(D207*'Student List'!$E$34))/'Student List'!$C$35)</f>
        <v/>
      </c>
      <c r="F207" s="84" t="str">
        <f t="shared" si="57"/>
        <v/>
      </c>
      <c r="G207" s="208" t="str">
        <f>IF(ISTEXT('Student List'!$C$22),('Student List'!$C$22),"")</f>
        <v/>
      </c>
      <c r="H207" s="209"/>
      <c r="I207" s="210"/>
      <c r="J207" s="211"/>
      <c r="K207" s="210"/>
      <c r="L207" s="212"/>
      <c r="M207" s="213"/>
      <c r="N207" s="210"/>
      <c r="O207" s="211"/>
      <c r="P207" s="210"/>
      <c r="Q207" s="212"/>
      <c r="R207" s="213"/>
      <c r="S207" s="210"/>
      <c r="T207" s="211"/>
      <c r="U207" s="210"/>
      <c r="V207" s="212"/>
      <c r="W207" s="213"/>
      <c r="X207" s="210"/>
      <c r="Y207" s="211"/>
      <c r="Z207" s="210"/>
      <c r="AA207" s="214"/>
      <c r="AB207" s="319"/>
      <c r="AC207" s="209"/>
      <c r="AD207" s="210"/>
      <c r="AE207" s="213"/>
      <c r="AF207" s="210"/>
      <c r="AG207" s="212"/>
      <c r="AH207" s="213"/>
      <c r="AI207" s="210"/>
      <c r="AJ207" s="211"/>
      <c r="AK207" s="210"/>
      <c r="AL207" s="212"/>
      <c r="AM207" s="213"/>
      <c r="AN207" s="210"/>
      <c r="AO207" s="211"/>
      <c r="AP207" s="210"/>
      <c r="AQ207" s="212"/>
      <c r="AR207" s="213"/>
      <c r="AS207" s="210"/>
      <c r="AT207" s="211"/>
      <c r="AU207" s="210"/>
      <c r="AV207" s="212"/>
      <c r="AW207" s="213"/>
      <c r="AX207" s="210"/>
      <c r="AY207" s="211"/>
      <c r="AZ207" s="210"/>
      <c r="BA207" s="212"/>
      <c r="BB207" s="213"/>
      <c r="BC207" s="210"/>
      <c r="BD207" s="210"/>
      <c r="BE207" s="210"/>
      <c r="BF207" s="213"/>
      <c r="BG207" s="216" t="str">
        <f t="shared" si="58"/>
        <v/>
      </c>
      <c r="BH207" s="217"/>
      <c r="BI207" s="218" t="str">
        <f t="shared" si="59"/>
        <v/>
      </c>
      <c r="BJ207" s="219"/>
      <c r="BK207" s="220"/>
      <c r="BL207" s="221"/>
      <c r="BM207" s="221"/>
      <c r="BN207" s="221"/>
      <c r="BO207" s="221"/>
      <c r="BP207" s="221"/>
      <c r="BQ207" s="221"/>
      <c r="BR207" s="221"/>
      <c r="BS207" s="222"/>
      <c r="BT207" s="217"/>
      <c r="BU207" s="223" t="str">
        <f t="shared" si="60"/>
        <v/>
      </c>
      <c r="BV207" s="224"/>
      <c r="BW207" s="225"/>
      <c r="BX207" s="249"/>
      <c r="BY207" s="255"/>
      <c r="BZ207" s="226"/>
      <c r="CA207" s="249"/>
      <c r="CB207" s="255"/>
      <c r="CC207" s="226"/>
      <c r="CD207" s="249"/>
      <c r="CE207" s="255"/>
      <c r="CF207" s="226"/>
      <c r="CG207" s="249"/>
      <c r="CH207" s="255"/>
      <c r="CI207" s="226"/>
      <c r="CJ207" s="249"/>
      <c r="CK207" s="255"/>
      <c r="CL207" s="226"/>
      <c r="CM207" s="249"/>
      <c r="CN207" s="255"/>
      <c r="CO207" s="226"/>
      <c r="CP207" s="249"/>
      <c r="CQ207" s="255"/>
      <c r="CR207" s="226"/>
      <c r="CS207" s="249"/>
      <c r="CT207" s="255"/>
      <c r="CU207" s="226"/>
      <c r="CV207" s="249"/>
      <c r="CW207" s="225"/>
      <c r="CX207" s="226"/>
      <c r="CY207" s="227"/>
    </row>
    <row r="208" spans="1:103" ht="13.5" customHeight="1">
      <c r="A208" s="83" t="str">
        <f t="shared" si="53"/>
        <v/>
      </c>
      <c r="B208" s="168" t="str">
        <f t="shared" si="54"/>
        <v/>
      </c>
      <c r="C208" s="151" t="str">
        <f t="shared" si="55"/>
        <v/>
      </c>
      <c r="D208" s="82" t="str">
        <f t="shared" si="56"/>
        <v/>
      </c>
      <c r="E208" s="188" t="str">
        <f>IF(ISERROR(SUM((B208/2),(C208/2),(D208/2))),IF(ISERROR(SUM((B208/2),(C208/2))),IF(ISERROR(SUM((B208/2),(D208/2))),IF(ISERROR(SUM((C208/2),(D208/2))),IF(ISERROR(B208/2),IF(ISERROR(C208/2),A206,C208),B208),SUM((C208*'Student List'!$D$34),(D208*'Student List'!$E$34))/'Student List'!$D$40),SUM((B208*'Student List'!$C$34),(D208*'Student List'!$E$34))/'Student List'!$E$40),SUM((B208*'Student List'!$C$34),(C208*'Student List'!$D$34))/'Student List'!$C$40),SUM((B208*'Student List'!$C$34),(C208*'Student List'!$D$34),(D208*'Student List'!$E$34))/'Student List'!$C$35)</f>
        <v/>
      </c>
      <c r="F208" s="84" t="str">
        <f t="shared" si="57"/>
        <v/>
      </c>
      <c r="G208" s="173" t="str">
        <f>IF(ISTEXT('Student List'!$C$23),('Student List'!$C$23),"")</f>
        <v/>
      </c>
      <c r="H208" s="85"/>
      <c r="I208" s="86"/>
      <c r="J208" s="87"/>
      <c r="K208" s="86"/>
      <c r="L208" s="88"/>
      <c r="M208" s="89"/>
      <c r="N208" s="86"/>
      <c r="O208" s="87"/>
      <c r="P208" s="86"/>
      <c r="Q208" s="88"/>
      <c r="R208" s="89"/>
      <c r="S208" s="86"/>
      <c r="T208" s="87"/>
      <c r="U208" s="86"/>
      <c r="V208" s="88"/>
      <c r="W208" s="89"/>
      <c r="X208" s="86"/>
      <c r="Y208" s="87"/>
      <c r="Z208" s="86"/>
      <c r="AA208" s="90"/>
      <c r="AB208" s="99"/>
      <c r="AC208" s="85"/>
      <c r="AD208" s="86"/>
      <c r="AE208" s="89"/>
      <c r="AF208" s="86"/>
      <c r="AG208" s="88"/>
      <c r="AH208" s="89"/>
      <c r="AI208" s="86"/>
      <c r="AJ208" s="87"/>
      <c r="AK208" s="86"/>
      <c r="AL208" s="88"/>
      <c r="AM208" s="89"/>
      <c r="AN208" s="86"/>
      <c r="AO208" s="87"/>
      <c r="AP208" s="86"/>
      <c r="AQ208" s="88"/>
      <c r="AR208" s="89"/>
      <c r="AS208" s="86"/>
      <c r="AT208" s="87"/>
      <c r="AU208" s="86"/>
      <c r="AV208" s="88"/>
      <c r="AW208" s="89"/>
      <c r="AX208" s="86"/>
      <c r="AY208" s="87"/>
      <c r="AZ208" s="86"/>
      <c r="BA208" s="88"/>
      <c r="BB208" s="89"/>
      <c r="BC208" s="86"/>
      <c r="BD208" s="86"/>
      <c r="BE208" s="86"/>
      <c r="BF208" s="89"/>
      <c r="BG208" s="91" t="str">
        <f t="shared" si="58"/>
        <v/>
      </c>
      <c r="BI208" s="92" t="str">
        <f t="shared" si="59"/>
        <v/>
      </c>
      <c r="BJ208" s="112"/>
      <c r="BK208" s="117"/>
      <c r="BL208" s="113"/>
      <c r="BM208" s="113"/>
      <c r="BN208" s="113"/>
      <c r="BO208" s="113"/>
      <c r="BP208" s="113"/>
      <c r="BQ208" s="113"/>
      <c r="BR208" s="113"/>
      <c r="BS208" s="114"/>
      <c r="BU208" s="171" t="str">
        <f t="shared" si="60"/>
        <v/>
      </c>
      <c r="BV208" s="161"/>
      <c r="BW208" s="162"/>
      <c r="BX208" s="250"/>
      <c r="BY208" s="256"/>
      <c r="BZ208" s="163"/>
      <c r="CA208" s="250"/>
      <c r="CB208" s="256"/>
      <c r="CC208" s="163"/>
      <c r="CD208" s="250"/>
      <c r="CE208" s="256"/>
      <c r="CF208" s="163"/>
      <c r="CG208" s="250"/>
      <c r="CH208" s="256"/>
      <c r="CI208" s="163"/>
      <c r="CJ208" s="250"/>
      <c r="CK208" s="256"/>
      <c r="CL208" s="163"/>
      <c r="CM208" s="250"/>
      <c r="CN208" s="256"/>
      <c r="CO208" s="163"/>
      <c r="CP208" s="250"/>
      <c r="CQ208" s="256"/>
      <c r="CR208" s="163"/>
      <c r="CS208" s="250"/>
      <c r="CT208" s="256"/>
      <c r="CU208" s="163"/>
      <c r="CV208" s="250"/>
      <c r="CW208" s="162"/>
      <c r="CX208" s="163"/>
      <c r="CY208" s="164"/>
    </row>
    <row r="209" spans="1:103" ht="13.5" customHeight="1">
      <c r="A209" s="83" t="str">
        <f t="shared" si="53"/>
        <v/>
      </c>
      <c r="B209" s="168" t="str">
        <f t="shared" si="54"/>
        <v/>
      </c>
      <c r="C209" s="151" t="str">
        <f t="shared" si="55"/>
        <v/>
      </c>
      <c r="D209" s="82" t="str">
        <f t="shared" si="56"/>
        <v/>
      </c>
      <c r="E209" s="188" t="str">
        <f>IF(ISERROR(SUM((B209/2),(C209/2),(D209/2))),IF(ISERROR(SUM((B209/2),(C209/2))),IF(ISERROR(SUM((B209/2),(D209/2))),IF(ISERROR(SUM((C209/2),(D209/2))),IF(ISERROR(B209/2),IF(ISERROR(C209/2),A207,C209),B209),SUM((C209*'Student List'!$D$34),(D209*'Student List'!$E$34))/'Student List'!$D$40),SUM((B209*'Student List'!$C$34),(D209*'Student List'!$E$34))/'Student List'!$E$40),SUM((B209*'Student List'!$C$34),(C209*'Student List'!$D$34))/'Student List'!$C$40),SUM((B209*'Student List'!$C$34),(C209*'Student List'!$D$34),(D209*'Student List'!$E$34))/'Student List'!$C$35)</f>
        <v/>
      </c>
      <c r="F209" s="84" t="str">
        <f t="shared" si="57"/>
        <v/>
      </c>
      <c r="G209" s="208" t="str">
        <f>IF(ISTEXT('Student List'!$C$24),('Student List'!$C$24),"")</f>
        <v/>
      </c>
      <c r="H209" s="209"/>
      <c r="I209" s="210"/>
      <c r="J209" s="211"/>
      <c r="K209" s="210"/>
      <c r="L209" s="212"/>
      <c r="M209" s="213"/>
      <c r="N209" s="210"/>
      <c r="O209" s="211"/>
      <c r="P209" s="210"/>
      <c r="Q209" s="212"/>
      <c r="R209" s="213"/>
      <c r="S209" s="210"/>
      <c r="T209" s="211"/>
      <c r="U209" s="210"/>
      <c r="V209" s="212"/>
      <c r="W209" s="213"/>
      <c r="X209" s="210"/>
      <c r="Y209" s="211"/>
      <c r="Z209" s="210"/>
      <c r="AA209" s="214"/>
      <c r="AB209" s="319"/>
      <c r="AC209" s="209"/>
      <c r="AD209" s="210"/>
      <c r="AE209" s="213"/>
      <c r="AF209" s="210"/>
      <c r="AG209" s="212"/>
      <c r="AH209" s="213"/>
      <c r="AI209" s="210"/>
      <c r="AJ209" s="211"/>
      <c r="AK209" s="210"/>
      <c r="AL209" s="212"/>
      <c r="AM209" s="213"/>
      <c r="AN209" s="210"/>
      <c r="AO209" s="211"/>
      <c r="AP209" s="210"/>
      <c r="AQ209" s="212"/>
      <c r="AR209" s="213"/>
      <c r="AS209" s="210"/>
      <c r="AT209" s="211"/>
      <c r="AU209" s="210"/>
      <c r="AV209" s="212"/>
      <c r="AW209" s="213"/>
      <c r="AX209" s="210"/>
      <c r="AY209" s="211"/>
      <c r="AZ209" s="210"/>
      <c r="BA209" s="212"/>
      <c r="BB209" s="213"/>
      <c r="BC209" s="210"/>
      <c r="BD209" s="210"/>
      <c r="BE209" s="210"/>
      <c r="BF209" s="213"/>
      <c r="BG209" s="216" t="str">
        <f t="shared" si="58"/>
        <v/>
      </c>
      <c r="BH209" s="217"/>
      <c r="BI209" s="218" t="str">
        <f t="shared" si="59"/>
        <v/>
      </c>
      <c r="BJ209" s="219"/>
      <c r="BK209" s="220"/>
      <c r="BL209" s="221"/>
      <c r="BM209" s="221"/>
      <c r="BN209" s="221"/>
      <c r="BO209" s="221"/>
      <c r="BP209" s="221"/>
      <c r="BQ209" s="221"/>
      <c r="BR209" s="221"/>
      <c r="BS209" s="222"/>
      <c r="BT209" s="217"/>
      <c r="BU209" s="223" t="str">
        <f t="shared" si="60"/>
        <v/>
      </c>
      <c r="BV209" s="224"/>
      <c r="BW209" s="225"/>
      <c r="BX209" s="249"/>
      <c r="BY209" s="255"/>
      <c r="BZ209" s="226"/>
      <c r="CA209" s="249"/>
      <c r="CB209" s="255"/>
      <c r="CC209" s="226"/>
      <c r="CD209" s="249"/>
      <c r="CE209" s="255"/>
      <c r="CF209" s="226"/>
      <c r="CG209" s="249"/>
      <c r="CH209" s="255"/>
      <c r="CI209" s="226"/>
      <c r="CJ209" s="249"/>
      <c r="CK209" s="255"/>
      <c r="CL209" s="226"/>
      <c r="CM209" s="249"/>
      <c r="CN209" s="255"/>
      <c r="CO209" s="226"/>
      <c r="CP209" s="249"/>
      <c r="CQ209" s="255"/>
      <c r="CR209" s="226"/>
      <c r="CS209" s="249"/>
      <c r="CT209" s="255"/>
      <c r="CU209" s="226"/>
      <c r="CV209" s="249"/>
      <c r="CW209" s="225"/>
      <c r="CX209" s="226"/>
      <c r="CY209" s="227"/>
    </row>
    <row r="210" spans="1:103" ht="13.5" customHeight="1">
      <c r="A210" s="83" t="str">
        <f t="shared" si="53"/>
        <v/>
      </c>
      <c r="B210" s="168" t="str">
        <f t="shared" si="54"/>
        <v/>
      </c>
      <c r="C210" s="151" t="str">
        <f t="shared" si="55"/>
        <v/>
      </c>
      <c r="D210" s="82" t="str">
        <f t="shared" si="56"/>
        <v/>
      </c>
      <c r="E210" s="188" t="str">
        <f>IF(ISERROR(SUM((B210/2),(C210/2),(D210/2))),IF(ISERROR(SUM((B210/2),(C210/2))),IF(ISERROR(SUM((B210/2),(D210/2))),IF(ISERROR(SUM((C210/2),(D210/2))),IF(ISERROR(B210/2),IF(ISERROR(C210/2),A208,C210),B210),SUM((C210*'Student List'!$D$34),(D210*'Student List'!$E$34))/'Student List'!$D$40),SUM((B210*'Student List'!$C$34),(D210*'Student List'!$E$34))/'Student List'!$E$40),SUM((B210*'Student List'!$C$34),(C210*'Student List'!$D$34))/'Student List'!$C$40),SUM((B210*'Student List'!$C$34),(C210*'Student List'!$D$34),(D210*'Student List'!$E$34))/'Student List'!$C$35)</f>
        <v/>
      </c>
      <c r="F210" s="84" t="str">
        <f t="shared" si="57"/>
        <v/>
      </c>
      <c r="G210" s="173" t="str">
        <f>IF(ISTEXT('Student List'!$C$25),('Student List'!$C$25),"")</f>
        <v/>
      </c>
      <c r="H210" s="85"/>
      <c r="I210" s="86"/>
      <c r="J210" s="87"/>
      <c r="K210" s="86"/>
      <c r="L210" s="88"/>
      <c r="M210" s="89"/>
      <c r="N210" s="86"/>
      <c r="O210" s="87"/>
      <c r="P210" s="86"/>
      <c r="Q210" s="88"/>
      <c r="R210" s="89"/>
      <c r="S210" s="86"/>
      <c r="T210" s="87"/>
      <c r="U210" s="86"/>
      <c r="V210" s="88"/>
      <c r="W210" s="89"/>
      <c r="X210" s="86"/>
      <c r="Y210" s="87"/>
      <c r="Z210" s="86"/>
      <c r="AA210" s="90"/>
      <c r="AB210" s="99"/>
      <c r="AC210" s="85"/>
      <c r="AD210" s="86"/>
      <c r="AE210" s="89"/>
      <c r="AF210" s="86"/>
      <c r="AG210" s="88"/>
      <c r="AH210" s="89"/>
      <c r="AI210" s="86"/>
      <c r="AJ210" s="87"/>
      <c r="AK210" s="86"/>
      <c r="AL210" s="88"/>
      <c r="AM210" s="89"/>
      <c r="AN210" s="86"/>
      <c r="AO210" s="87"/>
      <c r="AP210" s="86"/>
      <c r="AQ210" s="88"/>
      <c r="AR210" s="89"/>
      <c r="AS210" s="86"/>
      <c r="AT210" s="87"/>
      <c r="AU210" s="86"/>
      <c r="AV210" s="88"/>
      <c r="AW210" s="89"/>
      <c r="AX210" s="86"/>
      <c r="AY210" s="87"/>
      <c r="AZ210" s="86"/>
      <c r="BA210" s="88"/>
      <c r="BB210" s="89"/>
      <c r="BC210" s="86"/>
      <c r="BD210" s="86"/>
      <c r="BE210" s="86"/>
      <c r="BF210" s="89"/>
      <c r="BG210" s="91" t="str">
        <f t="shared" si="58"/>
        <v/>
      </c>
      <c r="BI210" s="92" t="str">
        <f t="shared" si="59"/>
        <v/>
      </c>
      <c r="BJ210" s="112"/>
      <c r="BK210" s="117"/>
      <c r="BL210" s="113"/>
      <c r="BM210" s="113"/>
      <c r="BN210" s="113"/>
      <c r="BO210" s="113"/>
      <c r="BP210" s="113"/>
      <c r="BQ210" s="113"/>
      <c r="BR210" s="113"/>
      <c r="BS210" s="114"/>
      <c r="BU210" s="171" t="str">
        <f t="shared" si="60"/>
        <v/>
      </c>
      <c r="BV210" s="161"/>
      <c r="BW210" s="162"/>
      <c r="BX210" s="250"/>
      <c r="BY210" s="256"/>
      <c r="BZ210" s="163"/>
      <c r="CA210" s="250"/>
      <c r="CB210" s="256"/>
      <c r="CC210" s="163"/>
      <c r="CD210" s="250"/>
      <c r="CE210" s="256"/>
      <c r="CF210" s="163"/>
      <c r="CG210" s="250"/>
      <c r="CH210" s="256"/>
      <c r="CI210" s="163"/>
      <c r="CJ210" s="250"/>
      <c r="CK210" s="256"/>
      <c r="CL210" s="163"/>
      <c r="CM210" s="250"/>
      <c r="CN210" s="256"/>
      <c r="CO210" s="163"/>
      <c r="CP210" s="250"/>
      <c r="CQ210" s="256"/>
      <c r="CR210" s="163"/>
      <c r="CS210" s="250"/>
      <c r="CT210" s="256"/>
      <c r="CU210" s="163"/>
      <c r="CV210" s="250"/>
      <c r="CW210" s="162"/>
      <c r="CX210" s="163"/>
      <c r="CY210" s="164"/>
    </row>
    <row r="211" spans="1:103" ht="13.5" customHeight="1">
      <c r="A211" s="83" t="str">
        <f t="shared" si="53"/>
        <v/>
      </c>
      <c r="B211" s="168" t="str">
        <f t="shared" si="54"/>
        <v/>
      </c>
      <c r="C211" s="151" t="str">
        <f t="shared" si="55"/>
        <v/>
      </c>
      <c r="D211" s="82" t="str">
        <f t="shared" si="56"/>
        <v/>
      </c>
      <c r="E211" s="188" t="str">
        <f>IF(ISERROR(SUM((B211/2),(C211/2),(D211/2))),IF(ISERROR(SUM((B211/2),(C211/2))),IF(ISERROR(SUM((B211/2),(D211/2))),IF(ISERROR(SUM((C211/2),(D211/2))),IF(ISERROR(B211/2),IF(ISERROR(C211/2),A209,C211),B211),SUM((C211*'Student List'!$D$34),(D211*'Student List'!$E$34))/'Student List'!$D$40),SUM((B211*'Student List'!$C$34),(D211*'Student List'!$E$34))/'Student List'!$E$40),SUM((B211*'Student List'!$C$34),(C211*'Student List'!$D$34))/'Student List'!$C$40),SUM((B211*'Student List'!$C$34),(C211*'Student List'!$D$34),(D211*'Student List'!$E$34))/'Student List'!$C$35)</f>
        <v/>
      </c>
      <c r="F211" s="84" t="str">
        <f t="shared" si="57"/>
        <v/>
      </c>
      <c r="G211" s="208" t="str">
        <f>IF(ISTEXT('Student List'!$C$26),('Student List'!$C$26),"")</f>
        <v/>
      </c>
      <c r="H211" s="209"/>
      <c r="I211" s="210"/>
      <c r="J211" s="211"/>
      <c r="K211" s="210"/>
      <c r="L211" s="212"/>
      <c r="M211" s="213"/>
      <c r="N211" s="210"/>
      <c r="O211" s="211"/>
      <c r="P211" s="210"/>
      <c r="Q211" s="212"/>
      <c r="R211" s="213"/>
      <c r="S211" s="210"/>
      <c r="T211" s="211"/>
      <c r="U211" s="210"/>
      <c r="V211" s="212"/>
      <c r="W211" s="213"/>
      <c r="X211" s="210"/>
      <c r="Y211" s="211"/>
      <c r="Z211" s="210"/>
      <c r="AA211" s="214"/>
      <c r="AB211" s="319"/>
      <c r="AC211" s="209"/>
      <c r="AD211" s="210"/>
      <c r="AE211" s="213"/>
      <c r="AF211" s="210"/>
      <c r="AG211" s="212"/>
      <c r="AH211" s="213"/>
      <c r="AI211" s="210"/>
      <c r="AJ211" s="211"/>
      <c r="AK211" s="210"/>
      <c r="AL211" s="212"/>
      <c r="AM211" s="213"/>
      <c r="AN211" s="210"/>
      <c r="AO211" s="211"/>
      <c r="AP211" s="210"/>
      <c r="AQ211" s="212"/>
      <c r="AR211" s="213"/>
      <c r="AS211" s="210"/>
      <c r="AT211" s="211"/>
      <c r="AU211" s="210"/>
      <c r="AV211" s="212"/>
      <c r="AW211" s="213"/>
      <c r="AX211" s="210"/>
      <c r="AY211" s="211"/>
      <c r="AZ211" s="210"/>
      <c r="BA211" s="212"/>
      <c r="BB211" s="213"/>
      <c r="BC211" s="210"/>
      <c r="BD211" s="210"/>
      <c r="BE211" s="210"/>
      <c r="BF211" s="213"/>
      <c r="BG211" s="216" t="str">
        <f t="shared" si="58"/>
        <v/>
      </c>
      <c r="BH211" s="217"/>
      <c r="BI211" s="218" t="str">
        <f t="shared" si="59"/>
        <v/>
      </c>
      <c r="BJ211" s="219"/>
      <c r="BK211" s="220"/>
      <c r="BL211" s="221"/>
      <c r="BM211" s="221"/>
      <c r="BN211" s="221"/>
      <c r="BO211" s="221"/>
      <c r="BP211" s="221"/>
      <c r="BQ211" s="221"/>
      <c r="BR211" s="221"/>
      <c r="BS211" s="222"/>
      <c r="BT211" s="217"/>
      <c r="BU211" s="223" t="str">
        <f t="shared" si="60"/>
        <v/>
      </c>
      <c r="BV211" s="224"/>
      <c r="BW211" s="225"/>
      <c r="BX211" s="249"/>
      <c r="BY211" s="255"/>
      <c r="BZ211" s="226"/>
      <c r="CA211" s="249"/>
      <c r="CB211" s="255"/>
      <c r="CC211" s="226"/>
      <c r="CD211" s="249"/>
      <c r="CE211" s="255"/>
      <c r="CF211" s="226"/>
      <c r="CG211" s="249"/>
      <c r="CH211" s="255"/>
      <c r="CI211" s="226"/>
      <c r="CJ211" s="249"/>
      <c r="CK211" s="255"/>
      <c r="CL211" s="226"/>
      <c r="CM211" s="249"/>
      <c r="CN211" s="255"/>
      <c r="CO211" s="226"/>
      <c r="CP211" s="249"/>
      <c r="CQ211" s="255"/>
      <c r="CR211" s="226"/>
      <c r="CS211" s="249"/>
      <c r="CT211" s="255"/>
      <c r="CU211" s="226"/>
      <c r="CV211" s="249"/>
      <c r="CW211" s="225"/>
      <c r="CX211" s="226"/>
      <c r="CY211" s="227"/>
    </row>
    <row r="212" spans="1:103" ht="13.5" customHeight="1">
      <c r="A212" s="83" t="str">
        <f t="shared" si="53"/>
        <v/>
      </c>
      <c r="B212" s="168" t="str">
        <f t="shared" si="54"/>
        <v/>
      </c>
      <c r="C212" s="151" t="str">
        <f t="shared" si="55"/>
        <v/>
      </c>
      <c r="D212" s="82" t="str">
        <f t="shared" si="56"/>
        <v/>
      </c>
      <c r="E212" s="188" t="str">
        <f>IF(ISERROR(SUM((B212/2),(C212/2),(D212/2))),IF(ISERROR(SUM((B212/2),(C212/2))),IF(ISERROR(SUM((B212/2),(D212/2))),IF(ISERROR(SUM((C212/2),(D212/2))),IF(ISERROR(B212/2),IF(ISERROR(C212/2),A210,C212),B212),SUM((C212*'Student List'!$D$34),(D212*'Student List'!$E$34))/'Student List'!$D$40),SUM((B212*'Student List'!$C$34),(D212*'Student List'!$E$34))/'Student List'!$E$40),SUM((B212*'Student List'!$C$34),(C212*'Student List'!$D$34))/'Student List'!$C$40),SUM((B212*'Student List'!$C$34),(C212*'Student List'!$D$34),(D212*'Student List'!$E$34))/'Student List'!$C$35)</f>
        <v/>
      </c>
      <c r="F212" s="84" t="str">
        <f t="shared" si="57"/>
        <v/>
      </c>
      <c r="G212" s="173" t="str">
        <f>IF(ISTEXT('Student List'!$C$27),('Student List'!$C$27),"")</f>
        <v/>
      </c>
      <c r="H212" s="85"/>
      <c r="I212" s="86"/>
      <c r="J212" s="87"/>
      <c r="K212" s="86"/>
      <c r="L212" s="88"/>
      <c r="M212" s="89"/>
      <c r="N212" s="86"/>
      <c r="O212" s="87"/>
      <c r="P212" s="86"/>
      <c r="Q212" s="88"/>
      <c r="R212" s="89"/>
      <c r="S212" s="86"/>
      <c r="T212" s="87"/>
      <c r="U212" s="86"/>
      <c r="V212" s="88"/>
      <c r="W212" s="89"/>
      <c r="X212" s="86"/>
      <c r="Y212" s="87"/>
      <c r="Z212" s="86"/>
      <c r="AA212" s="90"/>
      <c r="AB212" s="99"/>
      <c r="AC212" s="85"/>
      <c r="AD212" s="86"/>
      <c r="AE212" s="89"/>
      <c r="AF212" s="86"/>
      <c r="AG212" s="88"/>
      <c r="AH212" s="89"/>
      <c r="AI212" s="86"/>
      <c r="AJ212" s="87"/>
      <c r="AK212" s="86"/>
      <c r="AL212" s="88"/>
      <c r="AM212" s="89"/>
      <c r="AN212" s="86"/>
      <c r="AO212" s="87"/>
      <c r="AP212" s="86"/>
      <c r="AQ212" s="88"/>
      <c r="AR212" s="89"/>
      <c r="AS212" s="86"/>
      <c r="AT212" s="87"/>
      <c r="AU212" s="86"/>
      <c r="AV212" s="88"/>
      <c r="AW212" s="89"/>
      <c r="AX212" s="86"/>
      <c r="AY212" s="87"/>
      <c r="AZ212" s="86"/>
      <c r="BA212" s="88"/>
      <c r="BB212" s="89"/>
      <c r="BC212" s="86"/>
      <c r="BD212" s="86"/>
      <c r="BE212" s="86"/>
      <c r="BF212" s="89"/>
      <c r="BG212" s="91" t="str">
        <f t="shared" si="58"/>
        <v/>
      </c>
      <c r="BI212" s="95" t="str">
        <f t="shared" si="59"/>
        <v/>
      </c>
      <c r="BJ212" s="117"/>
      <c r="BK212" s="117"/>
      <c r="BL212" s="113"/>
      <c r="BM212" s="113"/>
      <c r="BN212" s="113"/>
      <c r="BO212" s="113"/>
      <c r="BP212" s="113"/>
      <c r="BQ212" s="113"/>
      <c r="BR212" s="113"/>
      <c r="BS212" s="114"/>
      <c r="BU212" s="171" t="str">
        <f t="shared" si="60"/>
        <v/>
      </c>
      <c r="BV212" s="161"/>
      <c r="BW212" s="162"/>
      <c r="BX212" s="250"/>
      <c r="BY212" s="256"/>
      <c r="BZ212" s="163"/>
      <c r="CA212" s="250"/>
      <c r="CB212" s="256"/>
      <c r="CC212" s="163"/>
      <c r="CD212" s="250"/>
      <c r="CE212" s="256"/>
      <c r="CF212" s="163"/>
      <c r="CG212" s="250"/>
      <c r="CH212" s="256"/>
      <c r="CI212" s="163"/>
      <c r="CJ212" s="250"/>
      <c r="CK212" s="256"/>
      <c r="CL212" s="163"/>
      <c r="CM212" s="250"/>
      <c r="CN212" s="256"/>
      <c r="CO212" s="163"/>
      <c r="CP212" s="250"/>
      <c r="CQ212" s="256"/>
      <c r="CR212" s="163"/>
      <c r="CS212" s="250"/>
      <c r="CT212" s="256"/>
      <c r="CU212" s="163"/>
      <c r="CV212" s="250"/>
      <c r="CW212" s="162"/>
      <c r="CX212" s="163"/>
      <c r="CY212" s="164"/>
    </row>
    <row r="213" spans="1:103" ht="13.5" customHeight="1">
      <c r="A213" s="83" t="str">
        <f t="shared" si="53"/>
        <v/>
      </c>
      <c r="B213" s="168" t="str">
        <f t="shared" si="54"/>
        <v/>
      </c>
      <c r="C213" s="151" t="str">
        <f t="shared" si="55"/>
        <v/>
      </c>
      <c r="D213" s="82" t="str">
        <f t="shared" si="56"/>
        <v/>
      </c>
      <c r="E213" s="188" t="str">
        <f>IF(ISERROR(SUM((B213/2),(C213/2),(D213/2))),IF(ISERROR(SUM((B213/2),(C213/2))),IF(ISERROR(SUM((B213/2),(D213/2))),IF(ISERROR(SUM((C213/2),(D213/2))),IF(ISERROR(B213/2),IF(ISERROR(C213/2),A211,C213),B213),SUM((C213*'Student List'!$D$34),(D213*'Student List'!$E$34))/'Student List'!$D$40),SUM((B213*'Student List'!$C$34),(D213*'Student List'!$E$34))/'Student List'!$E$40),SUM((B213*'Student List'!$C$34),(C213*'Student List'!$D$34))/'Student List'!$C$40),SUM((B213*'Student List'!$C$34),(C213*'Student List'!$D$34),(D213*'Student List'!$E$34))/'Student List'!$C$35)</f>
        <v/>
      </c>
      <c r="F213" s="84" t="str">
        <f t="shared" si="57"/>
        <v/>
      </c>
      <c r="G213" s="208" t="str">
        <f>IF(ISTEXT('Student List'!$C$28),('Student List'!$C$28),"")</f>
        <v/>
      </c>
      <c r="H213" s="209"/>
      <c r="I213" s="210"/>
      <c r="J213" s="211"/>
      <c r="K213" s="210"/>
      <c r="L213" s="212"/>
      <c r="M213" s="213"/>
      <c r="N213" s="210"/>
      <c r="O213" s="211"/>
      <c r="P213" s="210"/>
      <c r="Q213" s="212"/>
      <c r="R213" s="213"/>
      <c r="S213" s="210"/>
      <c r="T213" s="211"/>
      <c r="U213" s="210"/>
      <c r="V213" s="212"/>
      <c r="W213" s="213"/>
      <c r="X213" s="210"/>
      <c r="Y213" s="211"/>
      <c r="Z213" s="210"/>
      <c r="AA213" s="214"/>
      <c r="AB213" s="319"/>
      <c r="AC213" s="209"/>
      <c r="AD213" s="210"/>
      <c r="AE213" s="213"/>
      <c r="AF213" s="210"/>
      <c r="AG213" s="212"/>
      <c r="AH213" s="213"/>
      <c r="AI213" s="210"/>
      <c r="AJ213" s="211"/>
      <c r="AK213" s="210"/>
      <c r="AL213" s="212"/>
      <c r="AM213" s="213"/>
      <c r="AN213" s="210"/>
      <c r="AO213" s="211"/>
      <c r="AP213" s="210"/>
      <c r="AQ213" s="212"/>
      <c r="AR213" s="213"/>
      <c r="AS213" s="210"/>
      <c r="AT213" s="211"/>
      <c r="AU213" s="210"/>
      <c r="AV213" s="212"/>
      <c r="AW213" s="213"/>
      <c r="AX213" s="210"/>
      <c r="AY213" s="211"/>
      <c r="AZ213" s="210"/>
      <c r="BA213" s="212"/>
      <c r="BB213" s="213"/>
      <c r="BC213" s="210"/>
      <c r="BD213" s="210"/>
      <c r="BE213" s="210"/>
      <c r="BF213" s="213"/>
      <c r="BG213" s="216" t="str">
        <f t="shared" si="58"/>
        <v/>
      </c>
      <c r="BH213" s="217"/>
      <c r="BI213" s="218" t="str">
        <f t="shared" si="59"/>
        <v/>
      </c>
      <c r="BJ213" s="219"/>
      <c r="BK213" s="220"/>
      <c r="BL213" s="221"/>
      <c r="BM213" s="221"/>
      <c r="BN213" s="221"/>
      <c r="BO213" s="221"/>
      <c r="BP213" s="221"/>
      <c r="BQ213" s="221"/>
      <c r="BR213" s="221"/>
      <c r="BS213" s="222"/>
      <c r="BT213" s="217"/>
      <c r="BU213" s="223" t="str">
        <f t="shared" si="60"/>
        <v/>
      </c>
      <c r="BV213" s="224"/>
      <c r="BW213" s="225"/>
      <c r="BX213" s="249"/>
      <c r="BY213" s="255"/>
      <c r="BZ213" s="226"/>
      <c r="CA213" s="249"/>
      <c r="CB213" s="255"/>
      <c r="CC213" s="226"/>
      <c r="CD213" s="249"/>
      <c r="CE213" s="255"/>
      <c r="CF213" s="226"/>
      <c r="CG213" s="249"/>
      <c r="CH213" s="255"/>
      <c r="CI213" s="226"/>
      <c r="CJ213" s="249"/>
      <c r="CK213" s="255"/>
      <c r="CL213" s="226"/>
      <c r="CM213" s="249"/>
      <c r="CN213" s="255"/>
      <c r="CO213" s="226"/>
      <c r="CP213" s="249"/>
      <c r="CQ213" s="255"/>
      <c r="CR213" s="226"/>
      <c r="CS213" s="249"/>
      <c r="CT213" s="255"/>
      <c r="CU213" s="226"/>
      <c r="CV213" s="249"/>
      <c r="CW213" s="225"/>
      <c r="CX213" s="226"/>
      <c r="CY213" s="227"/>
    </row>
    <row r="214" spans="1:103" ht="13.5" customHeight="1">
      <c r="B214" s="168" t="str">
        <f t="shared" si="54"/>
        <v/>
      </c>
      <c r="C214" s="151" t="str">
        <f t="shared" si="55"/>
        <v/>
      </c>
      <c r="D214" s="82" t="str">
        <f t="shared" si="56"/>
        <v/>
      </c>
      <c r="E214" s="188" t="str">
        <f>IF(ISERROR(SUM((B214/2),(C214/2),(D214/2))),IF(ISERROR(SUM((B214/2),(C214/2))),IF(ISERROR(SUM((B214/2),(D214/2))),IF(ISERROR(SUM((C214/2),(D214/2))),IF(ISERROR(B214/2),IF(ISERROR(C214/2),A212,C214),B214),SUM((C214*'Student List'!$D$34),(D214*'Student List'!$E$34))/'Student List'!$D$40),SUM((B214*'Student List'!$C$34),(D214*'Student List'!$E$34))/'Student List'!$E$40),SUM((B214*'Student List'!$C$34),(C214*'Student List'!$D$34))/'Student List'!$C$40),SUM((B214*'Student List'!$C$34),(C214*'Student List'!$D$34),(D214*'Student List'!$E$34))/'Student List'!$C$35)</f>
        <v/>
      </c>
      <c r="F214" s="84" t="str">
        <f t="shared" si="57"/>
        <v/>
      </c>
      <c r="G214" s="173" t="str">
        <f>IF(ISTEXT('Student List'!$C$29),('Student List'!$C$29),"")</f>
        <v/>
      </c>
      <c r="H214" s="85"/>
      <c r="I214" s="86"/>
      <c r="J214" s="87"/>
      <c r="K214" s="86"/>
      <c r="L214" s="88"/>
      <c r="M214" s="89"/>
      <c r="N214" s="86"/>
      <c r="O214" s="87"/>
      <c r="P214" s="86"/>
      <c r="Q214" s="88"/>
      <c r="R214" s="89"/>
      <c r="S214" s="86"/>
      <c r="T214" s="87"/>
      <c r="U214" s="86"/>
      <c r="V214" s="88"/>
      <c r="W214" s="89"/>
      <c r="X214" s="86"/>
      <c r="Y214" s="87"/>
      <c r="Z214" s="86"/>
      <c r="AA214" s="90"/>
      <c r="AB214" s="99"/>
      <c r="AC214" s="85"/>
      <c r="AD214" s="86"/>
      <c r="AE214" s="89"/>
      <c r="AF214" s="86"/>
      <c r="AG214" s="88"/>
      <c r="AH214" s="89"/>
      <c r="AI214" s="86"/>
      <c r="AJ214" s="87"/>
      <c r="AK214" s="86"/>
      <c r="AL214" s="88"/>
      <c r="AM214" s="89"/>
      <c r="AN214" s="86"/>
      <c r="AO214" s="87"/>
      <c r="AP214" s="86"/>
      <c r="AQ214" s="88"/>
      <c r="AR214" s="89"/>
      <c r="AS214" s="86"/>
      <c r="AT214" s="87"/>
      <c r="AU214" s="86"/>
      <c r="AV214" s="88"/>
      <c r="AW214" s="89"/>
      <c r="AX214" s="86"/>
      <c r="AY214" s="87"/>
      <c r="AZ214" s="86"/>
      <c r="BA214" s="88"/>
      <c r="BB214" s="89"/>
      <c r="BC214" s="86"/>
      <c r="BD214" s="86"/>
      <c r="BE214" s="86"/>
      <c r="BF214" s="89"/>
      <c r="BG214" s="91" t="str">
        <f t="shared" si="58"/>
        <v/>
      </c>
      <c r="BI214" s="96" t="str">
        <f t="shared" si="59"/>
        <v/>
      </c>
      <c r="BJ214" s="115"/>
      <c r="BK214" s="113"/>
      <c r="BL214" s="113"/>
      <c r="BM214" s="113"/>
      <c r="BN214" s="113"/>
      <c r="BO214" s="113"/>
      <c r="BP214" s="113"/>
      <c r="BQ214" s="113"/>
      <c r="BR214" s="113"/>
      <c r="BS214" s="116"/>
      <c r="BU214" s="171" t="str">
        <f t="shared" si="60"/>
        <v/>
      </c>
      <c r="BV214" s="165"/>
      <c r="BW214" s="163"/>
      <c r="BX214" s="250"/>
      <c r="BY214" s="256"/>
      <c r="BZ214" s="163"/>
      <c r="CA214" s="250"/>
      <c r="CB214" s="256"/>
      <c r="CC214" s="163"/>
      <c r="CD214" s="250"/>
      <c r="CE214" s="256"/>
      <c r="CF214" s="163"/>
      <c r="CG214" s="250"/>
      <c r="CH214" s="256"/>
      <c r="CI214" s="163"/>
      <c r="CJ214" s="250"/>
      <c r="CK214" s="256"/>
      <c r="CL214" s="163"/>
      <c r="CM214" s="250"/>
      <c r="CN214" s="256"/>
      <c r="CO214" s="163"/>
      <c r="CP214" s="250"/>
      <c r="CQ214" s="256"/>
      <c r="CR214" s="163"/>
      <c r="CS214" s="250"/>
      <c r="CT214" s="256"/>
      <c r="CU214" s="163"/>
      <c r="CV214" s="250"/>
      <c r="CW214" s="162"/>
      <c r="CX214" s="163"/>
      <c r="CY214" s="166"/>
    </row>
    <row r="215" spans="1:103" ht="13.5" customHeight="1" thickBot="1">
      <c r="B215" s="169" t="str">
        <f t="shared" si="54"/>
        <v/>
      </c>
      <c r="C215" s="152" t="str">
        <f t="shared" si="55"/>
        <v/>
      </c>
      <c r="D215" s="97" t="str">
        <f t="shared" si="56"/>
        <v/>
      </c>
      <c r="E215" s="274" t="str">
        <f>IF(ISERROR(SUM((B215/2),(C215/2),(D215/2))),IF(ISERROR(SUM((B215/2),(C215/2))),IF(ISERROR(SUM((B215/2),(D215/2))),IF(ISERROR(SUM((C215/2),(D215/2))),IF(ISERROR(B215/2),IF(ISERROR(C215/2),A213,C215),B215),SUM((C215*'Student List'!$D$34),(D215*'Student List'!$E$34))/'Student List'!$D$40),SUM((B215*'Student List'!$C$34),(D215*'Student List'!$E$34))/'Student List'!$E$40),SUM((B215*'Student List'!$C$34),(C215*'Student List'!$D$34))/'Student List'!$C$40),SUM((B215*'Student List'!$C$34),(C215*'Student List'!$D$34),(D215*'Student List'!$E$34))/'Student List'!$C$35)</f>
        <v/>
      </c>
      <c r="F215" s="98" t="str">
        <f t="shared" si="57"/>
        <v/>
      </c>
      <c r="G215" s="229" t="str">
        <f>IF(ISTEXT('Student List'!$C$30),('Student List'!$C$30),"")</f>
        <v/>
      </c>
      <c r="H215" s="230"/>
      <c r="I215" s="231"/>
      <c r="J215" s="232"/>
      <c r="K215" s="231"/>
      <c r="L215" s="233"/>
      <c r="M215" s="234"/>
      <c r="N215" s="231"/>
      <c r="O215" s="232"/>
      <c r="P215" s="231"/>
      <c r="Q215" s="233"/>
      <c r="R215" s="234"/>
      <c r="S215" s="231"/>
      <c r="T215" s="232"/>
      <c r="U215" s="231"/>
      <c r="V215" s="233"/>
      <c r="W215" s="234"/>
      <c r="X215" s="231"/>
      <c r="Y215" s="232"/>
      <c r="Z215" s="231"/>
      <c r="AA215" s="235"/>
      <c r="AB215" s="319"/>
      <c r="AC215" s="230"/>
      <c r="AD215" s="231"/>
      <c r="AE215" s="234"/>
      <c r="AF215" s="231"/>
      <c r="AG215" s="233"/>
      <c r="AH215" s="234"/>
      <c r="AI215" s="231"/>
      <c r="AJ215" s="232"/>
      <c r="AK215" s="231"/>
      <c r="AL215" s="233"/>
      <c r="AM215" s="234"/>
      <c r="AN215" s="231"/>
      <c r="AO215" s="232"/>
      <c r="AP215" s="231"/>
      <c r="AQ215" s="233"/>
      <c r="AR215" s="234"/>
      <c r="AS215" s="231"/>
      <c r="AT215" s="232"/>
      <c r="AU215" s="231"/>
      <c r="AV215" s="233"/>
      <c r="AW215" s="234"/>
      <c r="AX215" s="231"/>
      <c r="AY215" s="232"/>
      <c r="AZ215" s="231"/>
      <c r="BA215" s="233"/>
      <c r="BB215" s="234"/>
      <c r="BC215" s="231"/>
      <c r="BD215" s="231"/>
      <c r="BE215" s="231"/>
      <c r="BF215" s="234"/>
      <c r="BG215" s="236" t="str">
        <f t="shared" si="58"/>
        <v/>
      </c>
      <c r="BH215" s="217"/>
      <c r="BI215" s="237" t="str">
        <f t="shared" si="59"/>
        <v/>
      </c>
      <c r="BJ215" s="238"/>
      <c r="BK215" s="239"/>
      <c r="BL215" s="240"/>
      <c r="BM215" s="240"/>
      <c r="BN215" s="240"/>
      <c r="BO215" s="240"/>
      <c r="BP215" s="240"/>
      <c r="BQ215" s="240"/>
      <c r="BR215" s="240"/>
      <c r="BS215" s="241"/>
      <c r="BT215" s="217"/>
      <c r="BU215" s="242" t="str">
        <f t="shared" si="60"/>
        <v/>
      </c>
      <c r="BV215" s="243"/>
      <c r="BW215" s="244"/>
      <c r="BX215" s="251"/>
      <c r="BY215" s="257"/>
      <c r="BZ215" s="245"/>
      <c r="CA215" s="251"/>
      <c r="CB215" s="257"/>
      <c r="CC215" s="245"/>
      <c r="CD215" s="251"/>
      <c r="CE215" s="257"/>
      <c r="CF215" s="245"/>
      <c r="CG215" s="251"/>
      <c r="CH215" s="257"/>
      <c r="CI215" s="245"/>
      <c r="CJ215" s="251"/>
      <c r="CK215" s="257"/>
      <c r="CL215" s="245"/>
      <c r="CM215" s="251"/>
      <c r="CN215" s="257"/>
      <c r="CO215" s="245"/>
      <c r="CP215" s="251"/>
      <c r="CQ215" s="257"/>
      <c r="CR215" s="245"/>
      <c r="CS215" s="251"/>
      <c r="CT215" s="257"/>
      <c r="CU215" s="245"/>
      <c r="CV215" s="251"/>
      <c r="CW215" s="244"/>
      <c r="CX215" s="245"/>
      <c r="CY215" s="246"/>
    </row>
    <row r="216" spans="1:103" ht="13.5" customHeight="1" thickBot="1">
      <c r="BS216" s="100"/>
      <c r="CY216" s="100"/>
    </row>
    <row r="217" spans="1:103" ht="28.5" customHeight="1" thickTop="1" thickBot="1">
      <c r="B217" s="364" t="str">
        <f>IF(ISTEXT('Student List'!I16),'Student List'!I16,"")</f>
        <v>Typing</v>
      </c>
      <c r="C217" s="365"/>
      <c r="D217" s="365"/>
      <c r="E217" s="366"/>
      <c r="F217" s="367" t="str">
        <f>$F$28</f>
        <v>School Name Here</v>
      </c>
      <c r="G217" s="368"/>
      <c r="H217" s="368"/>
      <c r="I217" s="368"/>
      <c r="J217" s="369"/>
      <c r="K217" s="17" t="s">
        <v>5</v>
      </c>
      <c r="L217" s="18"/>
      <c r="M217" s="19"/>
      <c r="N217" s="19"/>
      <c r="O217" s="19"/>
      <c r="P217" s="20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2"/>
      <c r="AC217" s="24"/>
      <c r="AD217" s="25"/>
      <c r="AE217" s="25"/>
      <c r="AF217" s="26" t="str">
        <f>B217</f>
        <v>Typing</v>
      </c>
      <c r="AG217" s="25" t="s">
        <v>6</v>
      </c>
      <c r="AH217" s="27"/>
      <c r="AI217" s="27"/>
      <c r="AJ217" s="27"/>
      <c r="AK217" s="27"/>
      <c r="AL217" s="28"/>
      <c r="AM217" s="17" t="str">
        <f>K217</f>
        <v>1ST NINE WEEKS</v>
      </c>
      <c r="AN217" s="19"/>
      <c r="AO217" s="19"/>
      <c r="AP217" s="19"/>
      <c r="AQ217" s="19"/>
      <c r="AR217" s="20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9"/>
      <c r="BI217" s="30" t="str">
        <f>B217</f>
        <v>Typing</v>
      </c>
      <c r="BJ217" s="31"/>
      <c r="BK217" s="32"/>
      <c r="BL217" s="33" t="str">
        <f>K217</f>
        <v>1ST NINE WEEKS</v>
      </c>
      <c r="BM217" s="34"/>
      <c r="BN217" s="34"/>
      <c r="BO217" s="34"/>
      <c r="BP217" s="34"/>
      <c r="BQ217" s="35"/>
      <c r="BR217" s="35"/>
      <c r="BS217" s="36"/>
      <c r="BU217" s="30" t="str">
        <f>B217</f>
        <v>Typing</v>
      </c>
      <c r="BV217" s="31"/>
      <c r="BW217" s="32"/>
      <c r="BX217" s="33" t="str">
        <f>K217</f>
        <v>1ST NINE WEEKS</v>
      </c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  <c r="CM217" s="34"/>
      <c r="CN217" s="34"/>
      <c r="CO217" s="34"/>
      <c r="CP217" s="34"/>
      <c r="CQ217" s="34"/>
      <c r="CR217" s="34"/>
      <c r="CS217" s="34"/>
      <c r="CT217" s="34"/>
      <c r="CU217" s="34"/>
      <c r="CV217" s="34"/>
      <c r="CW217" s="34"/>
      <c r="CX217" s="35"/>
      <c r="CY217" s="36"/>
    </row>
    <row r="218" spans="1:103" ht="13.5" customHeight="1" thickTop="1" thickBot="1">
      <c r="B218" s="37"/>
      <c r="C218" s="37"/>
      <c r="D218" s="38"/>
      <c r="E218" s="38"/>
      <c r="F218" s="38"/>
      <c r="G218" s="38"/>
      <c r="H218" s="39" t="s">
        <v>7</v>
      </c>
      <c r="I218" s="40"/>
      <c r="J218" s="40"/>
      <c r="K218" s="40"/>
      <c r="L218" s="41"/>
      <c r="M218" s="40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3"/>
      <c r="AC218" s="39" t="s">
        <v>7</v>
      </c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4"/>
      <c r="BI218" s="45"/>
      <c r="BJ218" s="46" t="s">
        <v>8</v>
      </c>
      <c r="BK218" s="40"/>
      <c r="BL218" s="40"/>
      <c r="BM218" s="40"/>
      <c r="BN218" s="40"/>
      <c r="BO218" s="40"/>
      <c r="BP218" s="40"/>
      <c r="BQ218" s="40"/>
      <c r="BR218" s="40"/>
      <c r="BS218" s="47"/>
      <c r="BU218" s="45"/>
      <c r="BV218" s="155" t="s">
        <v>59</v>
      </c>
      <c r="BW218" s="156"/>
      <c r="BX218" s="156"/>
      <c r="BY218" s="156"/>
      <c r="BZ218" s="156"/>
      <c r="CA218" s="156"/>
      <c r="CB218" s="156"/>
      <c r="CC218" s="156"/>
      <c r="CD218" s="156"/>
      <c r="CE218" s="156"/>
      <c r="CF218" s="156"/>
      <c r="CG218" s="156"/>
      <c r="CH218" s="156"/>
      <c r="CI218" s="156"/>
      <c r="CJ218" s="156"/>
      <c r="CK218" s="156"/>
      <c r="CL218" s="156"/>
      <c r="CM218" s="156"/>
      <c r="CN218" s="156"/>
      <c r="CO218" s="156"/>
      <c r="CP218" s="156"/>
      <c r="CQ218" s="156"/>
      <c r="CR218" s="156"/>
      <c r="CS218" s="156"/>
      <c r="CT218" s="156"/>
      <c r="CU218" s="156"/>
      <c r="CV218" s="156"/>
      <c r="CW218" s="156"/>
      <c r="CX218" s="156"/>
      <c r="CY218" s="157"/>
    </row>
    <row r="219" spans="1:103" ht="13.5" customHeight="1">
      <c r="A219" s="83" t="str">
        <f t="shared" ref="A219:A240" si="61">IF(ISERROR(D221/2),"",D221)</f>
        <v/>
      </c>
      <c r="B219" s="153" t="s">
        <v>58</v>
      </c>
      <c r="C219" s="149" t="s">
        <v>9</v>
      </c>
      <c r="D219" s="48" t="s">
        <v>10</v>
      </c>
      <c r="E219" s="49" t="s">
        <v>60</v>
      </c>
      <c r="F219" s="50"/>
      <c r="G219" s="51"/>
      <c r="H219" s="362" t="s">
        <v>11</v>
      </c>
      <c r="I219" s="355"/>
      <c r="J219" s="355"/>
      <c r="K219" s="355"/>
      <c r="L219" s="360"/>
      <c r="M219" s="354" t="s">
        <v>12</v>
      </c>
      <c r="N219" s="355"/>
      <c r="O219" s="355"/>
      <c r="P219" s="355"/>
      <c r="Q219" s="360"/>
      <c r="R219" s="354" t="s">
        <v>13</v>
      </c>
      <c r="S219" s="355"/>
      <c r="T219" s="355"/>
      <c r="U219" s="355"/>
      <c r="V219" s="360"/>
      <c r="W219" s="354" t="s">
        <v>14</v>
      </c>
      <c r="X219" s="355"/>
      <c r="Y219" s="355"/>
      <c r="Z219" s="355"/>
      <c r="AA219" s="356"/>
      <c r="AC219" s="362" t="s">
        <v>15</v>
      </c>
      <c r="AD219" s="355"/>
      <c r="AE219" s="355"/>
      <c r="AF219" s="355"/>
      <c r="AG219" s="360"/>
      <c r="AH219" s="354" t="s">
        <v>16</v>
      </c>
      <c r="AI219" s="355"/>
      <c r="AJ219" s="355"/>
      <c r="AK219" s="355"/>
      <c r="AL219" s="360"/>
      <c r="AM219" s="354" t="s">
        <v>17</v>
      </c>
      <c r="AN219" s="355"/>
      <c r="AO219" s="355"/>
      <c r="AP219" s="355"/>
      <c r="AQ219" s="360"/>
      <c r="AR219" s="354" t="s">
        <v>18</v>
      </c>
      <c r="AS219" s="355"/>
      <c r="AT219" s="355"/>
      <c r="AU219" s="355"/>
      <c r="AV219" s="360"/>
      <c r="AW219" s="354" t="s">
        <v>19</v>
      </c>
      <c r="AX219" s="355"/>
      <c r="AY219" s="355"/>
      <c r="AZ219" s="355"/>
      <c r="BA219" s="356"/>
      <c r="BB219" s="354" t="s">
        <v>120</v>
      </c>
      <c r="BC219" s="355"/>
      <c r="BD219" s="355"/>
      <c r="BE219" s="355"/>
      <c r="BF219" s="356"/>
      <c r="BG219" s="52"/>
      <c r="BI219" s="53"/>
      <c r="BJ219" s="54"/>
      <c r="BK219" s="54"/>
      <c r="BL219" s="54"/>
      <c r="BM219" s="54"/>
      <c r="BN219" s="54"/>
      <c r="BO219" s="54"/>
      <c r="BP219" s="54"/>
      <c r="BQ219" s="54"/>
      <c r="BR219" s="54"/>
      <c r="BS219" s="55"/>
      <c r="BU219" s="53"/>
      <c r="BV219" s="344" t="s">
        <v>11</v>
      </c>
      <c r="BW219" s="345"/>
      <c r="BX219" s="346"/>
      <c r="BY219" s="344" t="s">
        <v>12</v>
      </c>
      <c r="BZ219" s="345"/>
      <c r="CA219" s="346"/>
      <c r="CB219" s="344" t="s">
        <v>13</v>
      </c>
      <c r="CC219" s="345"/>
      <c r="CD219" s="346"/>
      <c r="CE219" s="344" t="s">
        <v>14</v>
      </c>
      <c r="CF219" s="345"/>
      <c r="CG219" s="346"/>
      <c r="CH219" s="344" t="s">
        <v>15</v>
      </c>
      <c r="CI219" s="345"/>
      <c r="CJ219" s="346"/>
      <c r="CK219" s="344" t="s">
        <v>16</v>
      </c>
      <c r="CL219" s="345"/>
      <c r="CM219" s="346"/>
      <c r="CN219" s="344" t="s">
        <v>17</v>
      </c>
      <c r="CO219" s="345"/>
      <c r="CP219" s="346"/>
      <c r="CQ219" s="344" t="s">
        <v>18</v>
      </c>
      <c r="CR219" s="345"/>
      <c r="CS219" s="346"/>
      <c r="CT219" s="344" t="s">
        <v>19</v>
      </c>
      <c r="CU219" s="345"/>
      <c r="CV219" s="346"/>
      <c r="CW219" s="350" t="s">
        <v>120</v>
      </c>
      <c r="CX219" s="345"/>
      <c r="CY219" s="351"/>
    </row>
    <row r="220" spans="1:103" ht="13.5" customHeight="1" thickBot="1">
      <c r="A220" s="83" t="str">
        <f t="shared" si="61"/>
        <v/>
      </c>
      <c r="B220" s="154" t="s">
        <v>24</v>
      </c>
      <c r="C220" s="283" t="s">
        <v>24</v>
      </c>
      <c r="D220" s="59" t="s">
        <v>24</v>
      </c>
      <c r="E220" s="60" t="s">
        <v>24</v>
      </c>
      <c r="F220" s="61" t="s">
        <v>25</v>
      </c>
      <c r="G220" s="62" t="s">
        <v>26</v>
      </c>
      <c r="H220" s="363"/>
      <c r="I220" s="358"/>
      <c r="J220" s="358"/>
      <c r="K220" s="358"/>
      <c r="L220" s="361"/>
      <c r="M220" s="357"/>
      <c r="N220" s="358"/>
      <c r="O220" s="358"/>
      <c r="P220" s="358"/>
      <c r="Q220" s="361"/>
      <c r="R220" s="357"/>
      <c r="S220" s="358"/>
      <c r="T220" s="358"/>
      <c r="U220" s="358"/>
      <c r="V220" s="361"/>
      <c r="W220" s="357"/>
      <c r="X220" s="358"/>
      <c r="Y220" s="358"/>
      <c r="Z220" s="358"/>
      <c r="AA220" s="359"/>
      <c r="AC220" s="363"/>
      <c r="AD220" s="358"/>
      <c r="AE220" s="358"/>
      <c r="AF220" s="358"/>
      <c r="AG220" s="361"/>
      <c r="AH220" s="357"/>
      <c r="AI220" s="358"/>
      <c r="AJ220" s="358"/>
      <c r="AK220" s="358"/>
      <c r="AL220" s="361"/>
      <c r="AM220" s="357"/>
      <c r="AN220" s="358"/>
      <c r="AO220" s="358"/>
      <c r="AP220" s="358"/>
      <c r="AQ220" s="361"/>
      <c r="AR220" s="357"/>
      <c r="AS220" s="358"/>
      <c r="AT220" s="358"/>
      <c r="AU220" s="358"/>
      <c r="AV220" s="361"/>
      <c r="AW220" s="357"/>
      <c r="AX220" s="358"/>
      <c r="AY220" s="358"/>
      <c r="AZ220" s="358"/>
      <c r="BA220" s="359"/>
      <c r="BB220" s="357"/>
      <c r="BC220" s="358"/>
      <c r="BD220" s="358"/>
      <c r="BE220" s="358"/>
      <c r="BF220" s="359"/>
      <c r="BG220" s="63" t="s">
        <v>26</v>
      </c>
      <c r="BI220" s="64" t="s">
        <v>26</v>
      </c>
      <c r="BJ220" s="65">
        <v>1</v>
      </c>
      <c r="BK220" s="66">
        <v>2</v>
      </c>
      <c r="BL220" s="65">
        <v>3</v>
      </c>
      <c r="BM220" s="66">
        <v>4</v>
      </c>
      <c r="BN220" s="65">
        <v>5</v>
      </c>
      <c r="BO220" s="66">
        <v>6</v>
      </c>
      <c r="BP220" s="65">
        <v>7</v>
      </c>
      <c r="BQ220" s="66">
        <v>8</v>
      </c>
      <c r="BR220" s="66">
        <v>9</v>
      </c>
      <c r="BS220" s="67">
        <v>10</v>
      </c>
      <c r="BU220" s="64" t="s">
        <v>26</v>
      </c>
      <c r="BV220" s="347"/>
      <c r="BW220" s="348"/>
      <c r="BX220" s="349"/>
      <c r="BY220" s="347"/>
      <c r="BZ220" s="348"/>
      <c r="CA220" s="349"/>
      <c r="CB220" s="347"/>
      <c r="CC220" s="348"/>
      <c r="CD220" s="349"/>
      <c r="CE220" s="347"/>
      <c r="CF220" s="348"/>
      <c r="CG220" s="349"/>
      <c r="CH220" s="347"/>
      <c r="CI220" s="348"/>
      <c r="CJ220" s="349"/>
      <c r="CK220" s="347"/>
      <c r="CL220" s="348"/>
      <c r="CM220" s="349"/>
      <c r="CN220" s="347"/>
      <c r="CO220" s="348"/>
      <c r="CP220" s="349"/>
      <c r="CQ220" s="347"/>
      <c r="CR220" s="348"/>
      <c r="CS220" s="349"/>
      <c r="CT220" s="347"/>
      <c r="CU220" s="348"/>
      <c r="CV220" s="349"/>
      <c r="CW220" s="352"/>
      <c r="CX220" s="348"/>
      <c r="CY220" s="353"/>
    </row>
    <row r="221" spans="1:103" ht="13.5" customHeight="1">
      <c r="A221" s="83" t="str">
        <f t="shared" si="61"/>
        <v/>
      </c>
      <c r="B221" s="167" t="str">
        <f t="shared" ref="B221:B242" si="62">IF(SUM(BV221:CY221),AVERAGE(BV221:CY221),"")</f>
        <v/>
      </c>
      <c r="C221" s="150" t="str">
        <f t="shared" ref="C221:C242" si="63">IF(SUM(H221:BF221),AVERAGE(H221:BF221),"")</f>
        <v/>
      </c>
      <c r="D221" s="70" t="str">
        <f t="shared" ref="D221:D242" si="64">IF(SUM(BJ221:BS221),AVERAGE(BJ221:BS221),"")</f>
        <v/>
      </c>
      <c r="E221" s="187" t="str">
        <f>IF(ISERROR(SUM((B221/2),(C221/2),(D221/2))),IF(ISERROR(SUM((B221/2),(C221/2))),IF(ISERROR(SUM((B221/2),(D221/2))),IF(ISERROR(SUM((C221/2),(D221/2))),IF(ISERROR(B221/2),IF(ISERROR(C221/2),A219,C221),B221),SUM((C221*'Student List'!$D$34),(D221*'Student List'!$E$34))/'Student List'!$D$40),SUM((B221*'Student List'!$C$34),(D221*'Student List'!$E$34))/'Student List'!$E$40),SUM((B221*'Student List'!$C$34),(C221*'Student List'!$D$34))/'Student List'!$C$40),SUM((B221*'Student List'!$C$34),(C221*'Student List'!$D$34),(D221*'Student List'!$E$34))/'Student List'!$C$35)</f>
        <v/>
      </c>
      <c r="F221" s="84" t="str">
        <f t="shared" ref="F221:F242" si="65">IF(ISERROR(IF(E221,HLOOKUP(E221,$B$354:$N$355,2),"")),"",(IF(E221,HLOOKUP(E221,$B$354:$N$355,2),"")))</f>
        <v/>
      </c>
      <c r="G221" s="172" t="str">
        <f>IF(ISTEXT('Student List'!$C$9),('Student List'!$C$9),"")</f>
        <v/>
      </c>
      <c r="H221" s="71"/>
      <c r="I221" s="72"/>
      <c r="J221" s="73"/>
      <c r="K221" s="72"/>
      <c r="L221" s="74"/>
      <c r="M221" s="75"/>
      <c r="N221" s="72"/>
      <c r="O221" s="73"/>
      <c r="P221" s="72"/>
      <c r="Q221" s="74"/>
      <c r="R221" s="75"/>
      <c r="S221" s="72"/>
      <c r="T221" s="73"/>
      <c r="U221" s="72"/>
      <c r="V221" s="74"/>
      <c r="W221" s="75"/>
      <c r="X221" s="72"/>
      <c r="Y221" s="73"/>
      <c r="Z221" s="72"/>
      <c r="AA221" s="76"/>
      <c r="AB221" s="99"/>
      <c r="AC221" s="71"/>
      <c r="AD221" s="72"/>
      <c r="AE221" s="75"/>
      <c r="AF221" s="72"/>
      <c r="AG221" s="74"/>
      <c r="AH221" s="75"/>
      <c r="AI221" s="72"/>
      <c r="AJ221" s="73"/>
      <c r="AK221" s="72"/>
      <c r="AL221" s="74"/>
      <c r="AM221" s="75"/>
      <c r="AN221" s="72"/>
      <c r="AO221" s="73"/>
      <c r="AP221" s="72"/>
      <c r="AQ221" s="77"/>
      <c r="AR221" s="75"/>
      <c r="AS221" s="72"/>
      <c r="AT221" s="73"/>
      <c r="AU221" s="72"/>
      <c r="AV221" s="74"/>
      <c r="AW221" s="75"/>
      <c r="AX221" s="72"/>
      <c r="AY221" s="73"/>
      <c r="AZ221" s="72"/>
      <c r="BA221" s="74"/>
      <c r="BB221" s="75"/>
      <c r="BC221" s="72"/>
      <c r="BD221" s="72"/>
      <c r="BE221" s="72"/>
      <c r="BF221" s="75"/>
      <c r="BG221" s="78" t="str">
        <f t="shared" ref="BG221:BG242" si="66">G221</f>
        <v/>
      </c>
      <c r="BI221" s="79" t="str">
        <f t="shared" ref="BI221:BI242" si="67">G221</f>
        <v/>
      </c>
      <c r="BJ221" s="109"/>
      <c r="BK221" s="110"/>
      <c r="BL221" s="110"/>
      <c r="BM221" s="110"/>
      <c r="BN221" s="110"/>
      <c r="BO221" s="110"/>
      <c r="BP221" s="110"/>
      <c r="BQ221" s="110"/>
      <c r="BR221" s="110"/>
      <c r="BS221" s="111"/>
      <c r="BU221" s="170" t="str">
        <f t="shared" ref="BU221:BU242" si="68">G221</f>
        <v/>
      </c>
      <c r="BV221" s="158"/>
      <c r="BW221" s="159"/>
      <c r="BX221" s="248"/>
      <c r="BY221" s="252"/>
      <c r="BZ221" s="253"/>
      <c r="CA221" s="254"/>
      <c r="CB221" s="252"/>
      <c r="CC221" s="253"/>
      <c r="CD221" s="254"/>
      <c r="CE221" s="252"/>
      <c r="CF221" s="253"/>
      <c r="CG221" s="254"/>
      <c r="CH221" s="252"/>
      <c r="CI221" s="253"/>
      <c r="CJ221" s="254"/>
      <c r="CK221" s="252"/>
      <c r="CL221" s="253"/>
      <c r="CM221" s="254"/>
      <c r="CN221" s="252"/>
      <c r="CO221" s="253"/>
      <c r="CP221" s="254"/>
      <c r="CQ221" s="252"/>
      <c r="CR221" s="253"/>
      <c r="CS221" s="254"/>
      <c r="CT221" s="252"/>
      <c r="CU221" s="253"/>
      <c r="CV221" s="254"/>
      <c r="CW221" s="247"/>
      <c r="CX221" s="159"/>
      <c r="CY221" s="160"/>
    </row>
    <row r="222" spans="1:103" ht="13.5" customHeight="1">
      <c r="A222" s="83" t="str">
        <f t="shared" si="61"/>
        <v/>
      </c>
      <c r="B222" s="168" t="str">
        <f t="shared" si="62"/>
        <v/>
      </c>
      <c r="C222" s="151" t="str">
        <f t="shared" si="63"/>
        <v/>
      </c>
      <c r="D222" s="82" t="str">
        <f t="shared" si="64"/>
        <v/>
      </c>
      <c r="E222" s="188" t="str">
        <f>IF(ISERROR(SUM((B222/2),(C222/2),(D222/2))),IF(ISERROR(SUM((B222/2),(C222/2))),IF(ISERROR(SUM((B222/2),(D222/2))),IF(ISERROR(SUM((C222/2),(D222/2))),IF(ISERROR(B222/2),IF(ISERROR(C222/2),A220,C222),B222),SUM((C222*'Student List'!$D$34),(D222*'Student List'!$E$34))/'Student List'!$D$40),SUM((B222*'Student List'!$C$34),(D222*'Student List'!$E$34))/'Student List'!$E$40),SUM((B222*'Student List'!$C$34),(C222*'Student List'!$D$34))/'Student List'!$C$40),SUM((B222*'Student List'!$C$34),(C222*'Student List'!$D$34),(D222*'Student List'!$E$34))/'Student List'!$C$35)</f>
        <v/>
      </c>
      <c r="F222" s="84" t="str">
        <f t="shared" si="65"/>
        <v/>
      </c>
      <c r="G222" s="208" t="str">
        <f>IF(ISTEXT('Student List'!$C$10),('Student List'!$C$10),"")</f>
        <v/>
      </c>
      <c r="H222" s="209"/>
      <c r="I222" s="210"/>
      <c r="J222" s="211"/>
      <c r="K222" s="210"/>
      <c r="L222" s="212"/>
      <c r="M222" s="213"/>
      <c r="N222" s="210"/>
      <c r="O222" s="211"/>
      <c r="P222" s="210"/>
      <c r="Q222" s="212"/>
      <c r="R222" s="213"/>
      <c r="S222" s="210"/>
      <c r="T222" s="211"/>
      <c r="U222" s="210"/>
      <c r="V222" s="212"/>
      <c r="W222" s="213"/>
      <c r="X222" s="210"/>
      <c r="Y222" s="211"/>
      <c r="Z222" s="210"/>
      <c r="AA222" s="214"/>
      <c r="AB222" s="319"/>
      <c r="AC222" s="209"/>
      <c r="AD222" s="210"/>
      <c r="AE222" s="213"/>
      <c r="AF222" s="210"/>
      <c r="AG222" s="212"/>
      <c r="AH222" s="213"/>
      <c r="AI222" s="210"/>
      <c r="AJ222" s="211"/>
      <c r="AK222" s="210"/>
      <c r="AL222" s="212"/>
      <c r="AM222" s="213"/>
      <c r="AN222" s="210"/>
      <c r="AO222" s="211"/>
      <c r="AP222" s="210"/>
      <c r="AQ222" s="212"/>
      <c r="AR222" s="213"/>
      <c r="AS222" s="210"/>
      <c r="AT222" s="211"/>
      <c r="AU222" s="210"/>
      <c r="AV222" s="212"/>
      <c r="AW222" s="213"/>
      <c r="AX222" s="210"/>
      <c r="AY222" s="211"/>
      <c r="AZ222" s="210"/>
      <c r="BA222" s="212"/>
      <c r="BB222" s="213"/>
      <c r="BC222" s="210"/>
      <c r="BD222" s="210"/>
      <c r="BE222" s="210"/>
      <c r="BF222" s="213"/>
      <c r="BG222" s="216" t="str">
        <f t="shared" si="66"/>
        <v/>
      </c>
      <c r="BH222" s="217"/>
      <c r="BI222" s="218" t="str">
        <f t="shared" si="67"/>
        <v/>
      </c>
      <c r="BJ222" s="219"/>
      <c r="BK222" s="220"/>
      <c r="BL222" s="221"/>
      <c r="BM222" s="221"/>
      <c r="BN222" s="221"/>
      <c r="BO222" s="221"/>
      <c r="BP222" s="221"/>
      <c r="BQ222" s="221"/>
      <c r="BR222" s="221"/>
      <c r="BS222" s="222"/>
      <c r="BT222" s="217"/>
      <c r="BU222" s="223" t="str">
        <f t="shared" si="68"/>
        <v/>
      </c>
      <c r="BV222" s="224"/>
      <c r="BW222" s="225"/>
      <c r="BX222" s="249"/>
      <c r="BY222" s="255"/>
      <c r="BZ222" s="226"/>
      <c r="CA222" s="249"/>
      <c r="CB222" s="255"/>
      <c r="CC222" s="226"/>
      <c r="CD222" s="249"/>
      <c r="CE222" s="255"/>
      <c r="CF222" s="226"/>
      <c r="CG222" s="249"/>
      <c r="CH222" s="255"/>
      <c r="CI222" s="226"/>
      <c r="CJ222" s="249"/>
      <c r="CK222" s="255"/>
      <c r="CL222" s="226"/>
      <c r="CM222" s="249"/>
      <c r="CN222" s="255"/>
      <c r="CO222" s="226"/>
      <c r="CP222" s="249"/>
      <c r="CQ222" s="255"/>
      <c r="CR222" s="226"/>
      <c r="CS222" s="249"/>
      <c r="CT222" s="255"/>
      <c r="CU222" s="226"/>
      <c r="CV222" s="249"/>
      <c r="CW222" s="225"/>
      <c r="CX222" s="226"/>
      <c r="CY222" s="227"/>
    </row>
    <row r="223" spans="1:103" ht="13.5" customHeight="1">
      <c r="A223" s="83" t="str">
        <f t="shared" si="61"/>
        <v/>
      </c>
      <c r="B223" s="168" t="str">
        <f t="shared" si="62"/>
        <v/>
      </c>
      <c r="C223" s="151" t="str">
        <f t="shared" si="63"/>
        <v/>
      </c>
      <c r="D223" s="82" t="str">
        <f t="shared" si="64"/>
        <v/>
      </c>
      <c r="E223" s="188" t="str">
        <f>IF(ISERROR(SUM((B223/2),(C223/2),(D223/2))),IF(ISERROR(SUM((B223/2),(C223/2))),IF(ISERROR(SUM((B223/2),(D223/2))),IF(ISERROR(SUM((C223/2),(D223/2))),IF(ISERROR(B223/2),IF(ISERROR(C223/2),A221,C223),B223),SUM((C223*'Student List'!$D$34),(D223*'Student List'!$E$34))/'Student List'!$D$40),SUM((B223*'Student List'!$C$34),(D223*'Student List'!$E$34))/'Student List'!$E$40),SUM((B223*'Student List'!$C$34),(C223*'Student List'!$D$34))/'Student List'!$C$40),SUM((B223*'Student List'!$C$34),(C223*'Student List'!$D$34),(D223*'Student List'!$E$34))/'Student List'!$C$35)</f>
        <v/>
      </c>
      <c r="F223" s="84" t="str">
        <f t="shared" si="65"/>
        <v/>
      </c>
      <c r="G223" s="173" t="str">
        <f>IF(ISTEXT('Student List'!$C$11),('Student List'!$C$11),"")</f>
        <v/>
      </c>
      <c r="H223" s="85"/>
      <c r="I223" s="86"/>
      <c r="J223" s="87"/>
      <c r="K223" s="86"/>
      <c r="L223" s="88"/>
      <c r="M223" s="89"/>
      <c r="N223" s="86"/>
      <c r="O223" s="87"/>
      <c r="P223" s="86"/>
      <c r="Q223" s="88"/>
      <c r="R223" s="89"/>
      <c r="S223" s="86"/>
      <c r="T223" s="87"/>
      <c r="U223" s="86"/>
      <c r="V223" s="88"/>
      <c r="W223" s="89"/>
      <c r="X223" s="86"/>
      <c r="Y223" s="87"/>
      <c r="Z223" s="86"/>
      <c r="AA223" s="90"/>
      <c r="AB223" s="99"/>
      <c r="AC223" s="85"/>
      <c r="AD223" s="86"/>
      <c r="AE223" s="89"/>
      <c r="AF223" s="86"/>
      <c r="AG223" s="88"/>
      <c r="AH223" s="89"/>
      <c r="AI223" s="86"/>
      <c r="AJ223" s="87"/>
      <c r="AK223" s="86"/>
      <c r="AL223" s="88"/>
      <c r="AM223" s="89"/>
      <c r="AN223" s="86"/>
      <c r="AO223" s="87"/>
      <c r="AP223" s="86"/>
      <c r="AQ223" s="88"/>
      <c r="AR223" s="89"/>
      <c r="AS223" s="86"/>
      <c r="AT223" s="87"/>
      <c r="AU223" s="86"/>
      <c r="AV223" s="88"/>
      <c r="AW223" s="89"/>
      <c r="AX223" s="86"/>
      <c r="AY223" s="87"/>
      <c r="AZ223" s="86"/>
      <c r="BA223" s="88"/>
      <c r="BB223" s="89"/>
      <c r="BC223" s="86"/>
      <c r="BD223" s="86"/>
      <c r="BE223" s="86"/>
      <c r="BF223" s="89"/>
      <c r="BG223" s="91" t="str">
        <f t="shared" si="66"/>
        <v/>
      </c>
      <c r="BI223" s="92" t="str">
        <f t="shared" si="67"/>
        <v/>
      </c>
      <c r="BJ223" s="112"/>
      <c r="BK223" s="117"/>
      <c r="BL223" s="113"/>
      <c r="BM223" s="113"/>
      <c r="BN223" s="113"/>
      <c r="BO223" s="113"/>
      <c r="BP223" s="113"/>
      <c r="BQ223" s="113"/>
      <c r="BR223" s="113"/>
      <c r="BS223" s="114"/>
      <c r="BU223" s="171" t="str">
        <f t="shared" si="68"/>
        <v/>
      </c>
      <c r="BV223" s="161"/>
      <c r="BW223" s="162"/>
      <c r="BX223" s="250"/>
      <c r="BY223" s="256"/>
      <c r="BZ223" s="163"/>
      <c r="CA223" s="250"/>
      <c r="CB223" s="256"/>
      <c r="CC223" s="163"/>
      <c r="CD223" s="250"/>
      <c r="CE223" s="256"/>
      <c r="CF223" s="163"/>
      <c r="CG223" s="250"/>
      <c r="CH223" s="256"/>
      <c r="CI223" s="163"/>
      <c r="CJ223" s="250"/>
      <c r="CK223" s="256"/>
      <c r="CL223" s="163"/>
      <c r="CM223" s="250"/>
      <c r="CN223" s="256"/>
      <c r="CO223" s="163"/>
      <c r="CP223" s="250"/>
      <c r="CQ223" s="256"/>
      <c r="CR223" s="163"/>
      <c r="CS223" s="250"/>
      <c r="CT223" s="256"/>
      <c r="CU223" s="163"/>
      <c r="CV223" s="250"/>
      <c r="CW223" s="162"/>
      <c r="CX223" s="163"/>
      <c r="CY223" s="164"/>
    </row>
    <row r="224" spans="1:103" ht="13.5" customHeight="1">
      <c r="A224" s="83" t="str">
        <f t="shared" si="61"/>
        <v/>
      </c>
      <c r="B224" s="168" t="str">
        <f t="shared" si="62"/>
        <v/>
      </c>
      <c r="C224" s="151" t="str">
        <f t="shared" si="63"/>
        <v/>
      </c>
      <c r="D224" s="82" t="str">
        <f t="shared" si="64"/>
        <v/>
      </c>
      <c r="E224" s="188" t="str">
        <f>IF(ISERROR(SUM((B224/2),(C224/2),(D224/2))),IF(ISERROR(SUM((B224/2),(C224/2))),IF(ISERROR(SUM((B224/2),(D224/2))),IF(ISERROR(SUM((C224/2),(D224/2))),IF(ISERROR(B224/2),IF(ISERROR(C224/2),A222,C224),B224),SUM((C224*'Student List'!$D$34),(D224*'Student List'!$E$34))/'Student List'!$D$40),SUM((B224*'Student List'!$C$34),(D224*'Student List'!$E$34))/'Student List'!$E$40),SUM((B224*'Student List'!$C$34),(C224*'Student List'!$D$34))/'Student List'!$C$40),SUM((B224*'Student List'!$C$34),(C224*'Student List'!$D$34),(D224*'Student List'!$E$34))/'Student List'!$C$35)</f>
        <v/>
      </c>
      <c r="F224" s="84" t="str">
        <f t="shared" si="65"/>
        <v/>
      </c>
      <c r="G224" s="208" t="str">
        <f>IF(ISTEXT('Student List'!$C$12),('Student List'!$C$12),"")</f>
        <v/>
      </c>
      <c r="H224" s="209"/>
      <c r="I224" s="210"/>
      <c r="J224" s="211"/>
      <c r="K224" s="210"/>
      <c r="L224" s="212"/>
      <c r="M224" s="213"/>
      <c r="N224" s="210"/>
      <c r="O224" s="211"/>
      <c r="P224" s="210"/>
      <c r="Q224" s="212"/>
      <c r="R224" s="213"/>
      <c r="S224" s="210"/>
      <c r="T224" s="211"/>
      <c r="U224" s="210"/>
      <c r="V224" s="212"/>
      <c r="W224" s="213"/>
      <c r="X224" s="210"/>
      <c r="Y224" s="211"/>
      <c r="Z224" s="210"/>
      <c r="AA224" s="214"/>
      <c r="AB224" s="319"/>
      <c r="AC224" s="209"/>
      <c r="AD224" s="210"/>
      <c r="AE224" s="213"/>
      <c r="AF224" s="210"/>
      <c r="AG224" s="212"/>
      <c r="AH224" s="213"/>
      <c r="AI224" s="210"/>
      <c r="AJ224" s="211"/>
      <c r="AK224" s="210"/>
      <c r="AL224" s="212"/>
      <c r="AM224" s="213"/>
      <c r="AN224" s="210"/>
      <c r="AO224" s="211"/>
      <c r="AP224" s="210"/>
      <c r="AQ224" s="212"/>
      <c r="AR224" s="213"/>
      <c r="AS224" s="210"/>
      <c r="AT224" s="211"/>
      <c r="AU224" s="210"/>
      <c r="AV224" s="212"/>
      <c r="AW224" s="213"/>
      <c r="AX224" s="210"/>
      <c r="AY224" s="211"/>
      <c r="AZ224" s="210"/>
      <c r="BA224" s="212"/>
      <c r="BB224" s="213"/>
      <c r="BC224" s="210"/>
      <c r="BD224" s="210"/>
      <c r="BE224" s="210"/>
      <c r="BF224" s="213"/>
      <c r="BG224" s="216" t="str">
        <f t="shared" si="66"/>
        <v/>
      </c>
      <c r="BH224" s="217"/>
      <c r="BI224" s="218" t="str">
        <f t="shared" si="67"/>
        <v/>
      </c>
      <c r="BJ224" s="219"/>
      <c r="BK224" s="220"/>
      <c r="BL224" s="221"/>
      <c r="BM224" s="221"/>
      <c r="BN224" s="221"/>
      <c r="BO224" s="221"/>
      <c r="BP224" s="221"/>
      <c r="BQ224" s="221"/>
      <c r="BR224" s="221"/>
      <c r="BS224" s="222"/>
      <c r="BT224" s="217"/>
      <c r="BU224" s="223" t="str">
        <f t="shared" si="68"/>
        <v/>
      </c>
      <c r="BV224" s="224"/>
      <c r="BW224" s="225"/>
      <c r="BX224" s="249"/>
      <c r="BY224" s="255"/>
      <c r="BZ224" s="226"/>
      <c r="CA224" s="249"/>
      <c r="CB224" s="255"/>
      <c r="CC224" s="226"/>
      <c r="CD224" s="249"/>
      <c r="CE224" s="255"/>
      <c r="CF224" s="226"/>
      <c r="CG224" s="249"/>
      <c r="CH224" s="255"/>
      <c r="CI224" s="226"/>
      <c r="CJ224" s="249"/>
      <c r="CK224" s="255"/>
      <c r="CL224" s="226"/>
      <c r="CM224" s="249"/>
      <c r="CN224" s="255"/>
      <c r="CO224" s="226"/>
      <c r="CP224" s="249"/>
      <c r="CQ224" s="255"/>
      <c r="CR224" s="226"/>
      <c r="CS224" s="249"/>
      <c r="CT224" s="255"/>
      <c r="CU224" s="226"/>
      <c r="CV224" s="249"/>
      <c r="CW224" s="225"/>
      <c r="CX224" s="226"/>
      <c r="CY224" s="227"/>
    </row>
    <row r="225" spans="1:103" ht="13.5" customHeight="1">
      <c r="A225" s="83" t="str">
        <f t="shared" si="61"/>
        <v/>
      </c>
      <c r="B225" s="168" t="str">
        <f t="shared" si="62"/>
        <v/>
      </c>
      <c r="C225" s="151" t="str">
        <f t="shared" si="63"/>
        <v/>
      </c>
      <c r="D225" s="82" t="str">
        <f t="shared" si="64"/>
        <v/>
      </c>
      <c r="E225" s="188" t="str">
        <f>IF(ISERROR(SUM((B225/2),(C225/2),(D225/2))),IF(ISERROR(SUM((B225/2),(C225/2))),IF(ISERROR(SUM((B225/2),(D225/2))),IF(ISERROR(SUM((C225/2),(D225/2))),IF(ISERROR(B225/2),IF(ISERROR(C225/2),A223,C225),B225),SUM((C225*'Student List'!$D$34),(D225*'Student List'!$E$34))/'Student List'!$D$40),SUM((B225*'Student List'!$C$34),(D225*'Student List'!$E$34))/'Student List'!$E$40),SUM((B225*'Student List'!$C$34),(C225*'Student List'!$D$34))/'Student List'!$C$40),SUM((B225*'Student List'!$C$34),(C225*'Student List'!$D$34),(D225*'Student List'!$E$34))/'Student List'!$C$35)</f>
        <v/>
      </c>
      <c r="F225" s="84" t="str">
        <f t="shared" si="65"/>
        <v/>
      </c>
      <c r="G225" s="173" t="str">
        <f>IF(ISTEXT('Student List'!$C$13),('Student List'!$C$13),"")</f>
        <v/>
      </c>
      <c r="H225" s="85"/>
      <c r="I225" s="86"/>
      <c r="J225" s="87"/>
      <c r="K225" s="86"/>
      <c r="L225" s="88"/>
      <c r="M225" s="89"/>
      <c r="N225" s="86"/>
      <c r="O225" s="87"/>
      <c r="P225" s="86"/>
      <c r="Q225" s="88"/>
      <c r="R225" s="89"/>
      <c r="S225" s="86"/>
      <c r="T225" s="87"/>
      <c r="U225" s="86"/>
      <c r="V225" s="88"/>
      <c r="W225" s="89"/>
      <c r="X225" s="86"/>
      <c r="Y225" s="87"/>
      <c r="Z225" s="86"/>
      <c r="AA225" s="90"/>
      <c r="AB225" s="99"/>
      <c r="AC225" s="85"/>
      <c r="AD225" s="86"/>
      <c r="AE225" s="89"/>
      <c r="AF225" s="86"/>
      <c r="AG225" s="88"/>
      <c r="AH225" s="89"/>
      <c r="AI225" s="86"/>
      <c r="AJ225" s="87"/>
      <c r="AK225" s="86"/>
      <c r="AL225" s="88"/>
      <c r="AM225" s="89"/>
      <c r="AN225" s="86"/>
      <c r="AO225" s="87"/>
      <c r="AP225" s="86"/>
      <c r="AQ225" s="88"/>
      <c r="AR225" s="89"/>
      <c r="AS225" s="86"/>
      <c r="AT225" s="87"/>
      <c r="AU225" s="86"/>
      <c r="AV225" s="88"/>
      <c r="AW225" s="89"/>
      <c r="AX225" s="86"/>
      <c r="AY225" s="87"/>
      <c r="AZ225" s="86"/>
      <c r="BA225" s="88"/>
      <c r="BB225" s="89"/>
      <c r="BC225" s="86"/>
      <c r="BD225" s="86"/>
      <c r="BE225" s="86"/>
      <c r="BF225" s="89"/>
      <c r="BG225" s="91" t="str">
        <f t="shared" si="66"/>
        <v/>
      </c>
      <c r="BI225" s="92" t="str">
        <f t="shared" si="67"/>
        <v/>
      </c>
      <c r="BJ225" s="112"/>
      <c r="BK225" s="117"/>
      <c r="BL225" s="113"/>
      <c r="BM225" s="113"/>
      <c r="BN225" s="113"/>
      <c r="BO225" s="113"/>
      <c r="BP225" s="113"/>
      <c r="BQ225" s="113"/>
      <c r="BR225" s="113"/>
      <c r="BS225" s="114"/>
      <c r="BU225" s="171" t="str">
        <f t="shared" si="68"/>
        <v/>
      </c>
      <c r="BV225" s="161"/>
      <c r="BW225" s="162"/>
      <c r="BX225" s="250"/>
      <c r="BY225" s="256"/>
      <c r="BZ225" s="163"/>
      <c r="CA225" s="250"/>
      <c r="CB225" s="256"/>
      <c r="CC225" s="163"/>
      <c r="CD225" s="250"/>
      <c r="CE225" s="256"/>
      <c r="CF225" s="163"/>
      <c r="CG225" s="250"/>
      <c r="CH225" s="256"/>
      <c r="CI225" s="163"/>
      <c r="CJ225" s="250"/>
      <c r="CK225" s="256"/>
      <c r="CL225" s="163"/>
      <c r="CM225" s="250"/>
      <c r="CN225" s="256"/>
      <c r="CO225" s="163"/>
      <c r="CP225" s="250"/>
      <c r="CQ225" s="256"/>
      <c r="CR225" s="163"/>
      <c r="CS225" s="250"/>
      <c r="CT225" s="256"/>
      <c r="CU225" s="163"/>
      <c r="CV225" s="250"/>
      <c r="CW225" s="162"/>
      <c r="CX225" s="163"/>
      <c r="CY225" s="164"/>
    </row>
    <row r="226" spans="1:103" ht="13.5" customHeight="1">
      <c r="A226" s="83" t="str">
        <f t="shared" si="61"/>
        <v/>
      </c>
      <c r="B226" s="168" t="str">
        <f t="shared" si="62"/>
        <v/>
      </c>
      <c r="C226" s="151" t="str">
        <f t="shared" si="63"/>
        <v/>
      </c>
      <c r="D226" s="82" t="str">
        <f t="shared" si="64"/>
        <v/>
      </c>
      <c r="E226" s="188" t="str">
        <f>IF(ISERROR(SUM((B226/2),(C226/2),(D226/2))),IF(ISERROR(SUM((B226/2),(C226/2))),IF(ISERROR(SUM((B226/2),(D226/2))),IF(ISERROR(SUM((C226/2),(D226/2))),IF(ISERROR(B226/2),IF(ISERROR(C226/2),A224,C226),B226),SUM((C226*'Student List'!$D$34),(D226*'Student List'!$E$34))/'Student List'!$D$40),SUM((B226*'Student List'!$C$34),(D226*'Student List'!$E$34))/'Student List'!$E$40),SUM((B226*'Student List'!$C$34),(C226*'Student List'!$D$34))/'Student List'!$C$40),SUM((B226*'Student List'!$C$34),(C226*'Student List'!$D$34),(D226*'Student List'!$E$34))/'Student List'!$C$35)</f>
        <v/>
      </c>
      <c r="F226" s="84" t="str">
        <f t="shared" si="65"/>
        <v/>
      </c>
      <c r="G226" s="208" t="str">
        <f>IF(ISTEXT('Student List'!$C$14),('Student List'!$C$14),"")</f>
        <v/>
      </c>
      <c r="H226" s="209"/>
      <c r="I226" s="210"/>
      <c r="J226" s="211"/>
      <c r="K226" s="210"/>
      <c r="L226" s="212"/>
      <c r="M226" s="213"/>
      <c r="N226" s="210"/>
      <c r="O226" s="211"/>
      <c r="P226" s="210"/>
      <c r="Q226" s="212"/>
      <c r="R226" s="213"/>
      <c r="S226" s="210"/>
      <c r="T226" s="211"/>
      <c r="U226" s="210"/>
      <c r="V226" s="212"/>
      <c r="W226" s="213"/>
      <c r="X226" s="210"/>
      <c r="Y226" s="211"/>
      <c r="Z226" s="210"/>
      <c r="AA226" s="214"/>
      <c r="AB226" s="319"/>
      <c r="AC226" s="209"/>
      <c r="AD226" s="210"/>
      <c r="AE226" s="213"/>
      <c r="AF226" s="210"/>
      <c r="AG226" s="212"/>
      <c r="AH226" s="213"/>
      <c r="AI226" s="210"/>
      <c r="AJ226" s="211"/>
      <c r="AK226" s="210"/>
      <c r="AL226" s="212"/>
      <c r="AM226" s="213"/>
      <c r="AN226" s="210"/>
      <c r="AO226" s="211"/>
      <c r="AP226" s="210"/>
      <c r="AQ226" s="212"/>
      <c r="AR226" s="213"/>
      <c r="AS226" s="210"/>
      <c r="AT226" s="211"/>
      <c r="AU226" s="210"/>
      <c r="AV226" s="212"/>
      <c r="AW226" s="213"/>
      <c r="AX226" s="210"/>
      <c r="AY226" s="211"/>
      <c r="AZ226" s="210"/>
      <c r="BA226" s="212"/>
      <c r="BB226" s="213"/>
      <c r="BC226" s="210"/>
      <c r="BD226" s="210"/>
      <c r="BE226" s="210"/>
      <c r="BF226" s="213"/>
      <c r="BG226" s="216" t="str">
        <f t="shared" si="66"/>
        <v/>
      </c>
      <c r="BH226" s="217"/>
      <c r="BI226" s="218" t="str">
        <f t="shared" si="67"/>
        <v/>
      </c>
      <c r="BJ226" s="219"/>
      <c r="BK226" s="220"/>
      <c r="BL226" s="221"/>
      <c r="BM226" s="221"/>
      <c r="BN226" s="221"/>
      <c r="BO226" s="221"/>
      <c r="BP226" s="221"/>
      <c r="BQ226" s="221"/>
      <c r="BR226" s="221"/>
      <c r="BS226" s="222"/>
      <c r="BT226" s="217"/>
      <c r="BU226" s="223" t="str">
        <f t="shared" si="68"/>
        <v/>
      </c>
      <c r="BV226" s="224"/>
      <c r="BW226" s="225"/>
      <c r="BX226" s="249"/>
      <c r="BY226" s="255"/>
      <c r="BZ226" s="226"/>
      <c r="CA226" s="249"/>
      <c r="CB226" s="255"/>
      <c r="CC226" s="226"/>
      <c r="CD226" s="249"/>
      <c r="CE226" s="255"/>
      <c r="CF226" s="226"/>
      <c r="CG226" s="249"/>
      <c r="CH226" s="255"/>
      <c r="CI226" s="226"/>
      <c r="CJ226" s="249"/>
      <c r="CK226" s="255"/>
      <c r="CL226" s="226"/>
      <c r="CM226" s="249"/>
      <c r="CN226" s="255"/>
      <c r="CO226" s="226"/>
      <c r="CP226" s="249"/>
      <c r="CQ226" s="255"/>
      <c r="CR226" s="226"/>
      <c r="CS226" s="249"/>
      <c r="CT226" s="255"/>
      <c r="CU226" s="226"/>
      <c r="CV226" s="249"/>
      <c r="CW226" s="225"/>
      <c r="CX226" s="226"/>
      <c r="CY226" s="227"/>
    </row>
    <row r="227" spans="1:103" ht="13.5" customHeight="1">
      <c r="A227" s="83" t="str">
        <f t="shared" si="61"/>
        <v/>
      </c>
      <c r="B227" s="168" t="str">
        <f t="shared" si="62"/>
        <v/>
      </c>
      <c r="C227" s="151" t="str">
        <f t="shared" si="63"/>
        <v/>
      </c>
      <c r="D227" s="82" t="str">
        <f t="shared" si="64"/>
        <v/>
      </c>
      <c r="E227" s="188" t="str">
        <f>IF(ISERROR(SUM((B227/2),(C227/2),(D227/2))),IF(ISERROR(SUM((B227/2),(C227/2))),IF(ISERROR(SUM((B227/2),(D227/2))),IF(ISERROR(SUM((C227/2),(D227/2))),IF(ISERROR(B227/2),IF(ISERROR(C227/2),A225,C227),B227),SUM((C227*'Student List'!$D$34),(D227*'Student List'!$E$34))/'Student List'!$D$40),SUM((B227*'Student List'!$C$34),(D227*'Student List'!$E$34))/'Student List'!$E$40),SUM((B227*'Student List'!$C$34),(C227*'Student List'!$D$34))/'Student List'!$C$40),SUM((B227*'Student List'!$C$34),(C227*'Student List'!$D$34),(D227*'Student List'!$E$34))/'Student List'!$C$35)</f>
        <v/>
      </c>
      <c r="F227" s="84" t="str">
        <f t="shared" si="65"/>
        <v/>
      </c>
      <c r="G227" s="173" t="str">
        <f>IF(ISTEXT('Student List'!$C$15),('Student List'!$C$15),"")</f>
        <v/>
      </c>
      <c r="H227" s="85"/>
      <c r="I227" s="86"/>
      <c r="J227" s="87"/>
      <c r="K227" s="86"/>
      <c r="L227" s="88"/>
      <c r="M227" s="89"/>
      <c r="N227" s="86"/>
      <c r="O227" s="87"/>
      <c r="P227" s="86"/>
      <c r="Q227" s="88"/>
      <c r="R227" s="89"/>
      <c r="S227" s="86"/>
      <c r="T227" s="87"/>
      <c r="U227" s="86"/>
      <c r="V227" s="88"/>
      <c r="W227" s="89"/>
      <c r="X227" s="86"/>
      <c r="Y227" s="87"/>
      <c r="Z227" s="86"/>
      <c r="AA227" s="90"/>
      <c r="AB227" s="99"/>
      <c r="AC227" s="85"/>
      <c r="AD227" s="86"/>
      <c r="AE227" s="89"/>
      <c r="AF227" s="86"/>
      <c r="AG227" s="88"/>
      <c r="AH227" s="89"/>
      <c r="AI227" s="86"/>
      <c r="AJ227" s="87"/>
      <c r="AK227" s="86"/>
      <c r="AL227" s="88"/>
      <c r="AM227" s="89"/>
      <c r="AN227" s="86"/>
      <c r="AO227" s="87"/>
      <c r="AP227" s="86"/>
      <c r="AQ227" s="88"/>
      <c r="AR227" s="89"/>
      <c r="AS227" s="86"/>
      <c r="AT227" s="87"/>
      <c r="AU227" s="86"/>
      <c r="AV227" s="88"/>
      <c r="AW227" s="89"/>
      <c r="AX227" s="86"/>
      <c r="AY227" s="87"/>
      <c r="AZ227" s="86"/>
      <c r="BA227" s="88"/>
      <c r="BB227" s="89"/>
      <c r="BC227" s="86"/>
      <c r="BD227" s="86"/>
      <c r="BE227" s="86"/>
      <c r="BF227" s="89"/>
      <c r="BG227" s="91" t="str">
        <f t="shared" si="66"/>
        <v/>
      </c>
      <c r="BI227" s="92" t="str">
        <f t="shared" si="67"/>
        <v/>
      </c>
      <c r="BJ227" s="112"/>
      <c r="BK227" s="117"/>
      <c r="BL227" s="113"/>
      <c r="BM227" s="113"/>
      <c r="BN227" s="113"/>
      <c r="BO227" s="113"/>
      <c r="BP227" s="113"/>
      <c r="BQ227" s="113"/>
      <c r="BR227" s="113"/>
      <c r="BS227" s="114"/>
      <c r="BU227" s="171" t="str">
        <f t="shared" si="68"/>
        <v/>
      </c>
      <c r="BV227" s="161"/>
      <c r="BW227" s="162"/>
      <c r="BX227" s="250"/>
      <c r="BY227" s="256"/>
      <c r="BZ227" s="163"/>
      <c r="CA227" s="250"/>
      <c r="CB227" s="256"/>
      <c r="CC227" s="163"/>
      <c r="CD227" s="250"/>
      <c r="CE227" s="256"/>
      <c r="CF227" s="163"/>
      <c r="CG227" s="250"/>
      <c r="CH227" s="256"/>
      <c r="CI227" s="163"/>
      <c r="CJ227" s="250"/>
      <c r="CK227" s="256"/>
      <c r="CL227" s="163"/>
      <c r="CM227" s="250"/>
      <c r="CN227" s="256"/>
      <c r="CO227" s="163"/>
      <c r="CP227" s="250"/>
      <c r="CQ227" s="256"/>
      <c r="CR227" s="163"/>
      <c r="CS227" s="250"/>
      <c r="CT227" s="256"/>
      <c r="CU227" s="163"/>
      <c r="CV227" s="250"/>
      <c r="CW227" s="162"/>
      <c r="CX227" s="163"/>
      <c r="CY227" s="164"/>
    </row>
    <row r="228" spans="1:103" ht="13.5" customHeight="1">
      <c r="A228" s="83" t="str">
        <f t="shared" si="61"/>
        <v/>
      </c>
      <c r="B228" s="168" t="str">
        <f t="shared" si="62"/>
        <v/>
      </c>
      <c r="C228" s="151" t="str">
        <f t="shared" si="63"/>
        <v/>
      </c>
      <c r="D228" s="82" t="str">
        <f t="shared" si="64"/>
        <v/>
      </c>
      <c r="E228" s="188" t="str">
        <f>IF(ISERROR(SUM((B228/2),(C228/2),(D228/2))),IF(ISERROR(SUM((B228/2),(C228/2))),IF(ISERROR(SUM((B228/2),(D228/2))),IF(ISERROR(SUM((C228/2),(D228/2))),IF(ISERROR(B228/2),IF(ISERROR(C228/2),A226,C228),B228),SUM((C228*'Student List'!$D$34),(D228*'Student List'!$E$34))/'Student List'!$D$40),SUM((B228*'Student List'!$C$34),(D228*'Student List'!$E$34))/'Student List'!$E$40),SUM((B228*'Student List'!$C$34),(C228*'Student List'!$D$34))/'Student List'!$C$40),SUM((B228*'Student List'!$C$34),(C228*'Student List'!$D$34),(D228*'Student List'!$E$34))/'Student List'!$C$35)</f>
        <v/>
      </c>
      <c r="F228" s="84" t="str">
        <f t="shared" si="65"/>
        <v/>
      </c>
      <c r="G228" s="208" t="str">
        <f>IF(ISTEXT('Student List'!$C$16),('Student List'!$C$16),"")</f>
        <v/>
      </c>
      <c r="H228" s="209"/>
      <c r="I228" s="210"/>
      <c r="J228" s="211"/>
      <c r="K228" s="210"/>
      <c r="L228" s="212"/>
      <c r="M228" s="213"/>
      <c r="N228" s="210"/>
      <c r="O228" s="211"/>
      <c r="P228" s="210"/>
      <c r="Q228" s="212"/>
      <c r="R228" s="213"/>
      <c r="S228" s="210"/>
      <c r="T228" s="211"/>
      <c r="U228" s="210"/>
      <c r="V228" s="212"/>
      <c r="W228" s="213"/>
      <c r="X228" s="210"/>
      <c r="Y228" s="211"/>
      <c r="Z228" s="210"/>
      <c r="AA228" s="214"/>
      <c r="AB228" s="319"/>
      <c r="AC228" s="209"/>
      <c r="AD228" s="210"/>
      <c r="AE228" s="213"/>
      <c r="AF228" s="210"/>
      <c r="AG228" s="212"/>
      <c r="AH228" s="213"/>
      <c r="AI228" s="210"/>
      <c r="AJ228" s="211"/>
      <c r="AK228" s="210"/>
      <c r="AL228" s="212"/>
      <c r="AM228" s="213"/>
      <c r="AN228" s="210"/>
      <c r="AO228" s="211"/>
      <c r="AP228" s="210"/>
      <c r="AQ228" s="212"/>
      <c r="AR228" s="213"/>
      <c r="AS228" s="210"/>
      <c r="AT228" s="211"/>
      <c r="AU228" s="210"/>
      <c r="AV228" s="212"/>
      <c r="AW228" s="213"/>
      <c r="AX228" s="210"/>
      <c r="AY228" s="211"/>
      <c r="AZ228" s="210"/>
      <c r="BA228" s="212"/>
      <c r="BB228" s="213"/>
      <c r="BC228" s="210"/>
      <c r="BD228" s="210"/>
      <c r="BE228" s="210"/>
      <c r="BF228" s="213"/>
      <c r="BG228" s="216" t="str">
        <f t="shared" si="66"/>
        <v/>
      </c>
      <c r="BH228" s="217"/>
      <c r="BI228" s="218" t="str">
        <f t="shared" si="67"/>
        <v/>
      </c>
      <c r="BJ228" s="219"/>
      <c r="BK228" s="220"/>
      <c r="BL228" s="221"/>
      <c r="BM228" s="221"/>
      <c r="BN228" s="221"/>
      <c r="BO228" s="221"/>
      <c r="BP228" s="221"/>
      <c r="BQ228" s="221"/>
      <c r="BR228" s="221"/>
      <c r="BS228" s="222"/>
      <c r="BT228" s="217"/>
      <c r="BU228" s="223" t="str">
        <f t="shared" si="68"/>
        <v/>
      </c>
      <c r="BV228" s="224"/>
      <c r="BW228" s="225"/>
      <c r="BX228" s="249"/>
      <c r="BY228" s="255"/>
      <c r="BZ228" s="226"/>
      <c r="CA228" s="249"/>
      <c r="CB228" s="255"/>
      <c r="CC228" s="226"/>
      <c r="CD228" s="249"/>
      <c r="CE228" s="255"/>
      <c r="CF228" s="226"/>
      <c r="CG228" s="249"/>
      <c r="CH228" s="255"/>
      <c r="CI228" s="226"/>
      <c r="CJ228" s="249"/>
      <c r="CK228" s="255"/>
      <c r="CL228" s="226"/>
      <c r="CM228" s="249"/>
      <c r="CN228" s="255"/>
      <c r="CO228" s="226"/>
      <c r="CP228" s="249"/>
      <c r="CQ228" s="255"/>
      <c r="CR228" s="226"/>
      <c r="CS228" s="249"/>
      <c r="CT228" s="255"/>
      <c r="CU228" s="226"/>
      <c r="CV228" s="249"/>
      <c r="CW228" s="225"/>
      <c r="CX228" s="226"/>
      <c r="CY228" s="227"/>
    </row>
    <row r="229" spans="1:103" ht="13.5" customHeight="1">
      <c r="A229" s="83" t="str">
        <f t="shared" si="61"/>
        <v/>
      </c>
      <c r="B229" s="168" t="str">
        <f t="shared" si="62"/>
        <v/>
      </c>
      <c r="C229" s="151" t="str">
        <f t="shared" si="63"/>
        <v/>
      </c>
      <c r="D229" s="82" t="str">
        <f t="shared" si="64"/>
        <v/>
      </c>
      <c r="E229" s="188" t="str">
        <f>IF(ISERROR(SUM((B229/2),(C229/2),(D229/2))),IF(ISERROR(SUM((B229/2),(C229/2))),IF(ISERROR(SUM((B229/2),(D229/2))),IF(ISERROR(SUM((C229/2),(D229/2))),IF(ISERROR(B229/2),IF(ISERROR(C229/2),A227,C229),B229),SUM((C229*'Student List'!$D$34),(D229*'Student List'!$E$34))/'Student List'!$D$40),SUM((B229*'Student List'!$C$34),(D229*'Student List'!$E$34))/'Student List'!$E$40),SUM((B229*'Student List'!$C$34),(C229*'Student List'!$D$34))/'Student List'!$C$40),SUM((B229*'Student List'!$C$34),(C229*'Student List'!$D$34),(D229*'Student List'!$E$34))/'Student List'!$C$35)</f>
        <v/>
      </c>
      <c r="F229" s="84" t="str">
        <f t="shared" si="65"/>
        <v/>
      </c>
      <c r="G229" s="173" t="str">
        <f>IF(ISTEXT('Student List'!$C$17),('Student List'!$C$17),"")</f>
        <v/>
      </c>
      <c r="H229" s="85"/>
      <c r="I229" s="86"/>
      <c r="J229" s="87"/>
      <c r="K229" s="86"/>
      <c r="L229" s="88"/>
      <c r="M229" s="89"/>
      <c r="N229" s="86"/>
      <c r="O229" s="87"/>
      <c r="P229" s="86"/>
      <c r="Q229" s="88"/>
      <c r="R229" s="89"/>
      <c r="S229" s="86"/>
      <c r="T229" s="87"/>
      <c r="U229" s="86"/>
      <c r="V229" s="88"/>
      <c r="W229" s="89"/>
      <c r="X229" s="86"/>
      <c r="Y229" s="87"/>
      <c r="Z229" s="86"/>
      <c r="AA229" s="90"/>
      <c r="AB229" s="99"/>
      <c r="AC229" s="85"/>
      <c r="AD229" s="86"/>
      <c r="AE229" s="89"/>
      <c r="AF229" s="86"/>
      <c r="AG229" s="88"/>
      <c r="AH229" s="89"/>
      <c r="AI229" s="86"/>
      <c r="AJ229" s="87"/>
      <c r="AK229" s="86"/>
      <c r="AL229" s="88"/>
      <c r="AM229" s="89"/>
      <c r="AN229" s="86"/>
      <c r="AO229" s="87"/>
      <c r="AP229" s="86"/>
      <c r="AQ229" s="88"/>
      <c r="AR229" s="89"/>
      <c r="AS229" s="86"/>
      <c r="AT229" s="87"/>
      <c r="AU229" s="86"/>
      <c r="AV229" s="88"/>
      <c r="AW229" s="89"/>
      <c r="AX229" s="86"/>
      <c r="AY229" s="87"/>
      <c r="AZ229" s="86"/>
      <c r="BA229" s="88"/>
      <c r="BB229" s="89"/>
      <c r="BC229" s="86"/>
      <c r="BD229" s="86"/>
      <c r="BE229" s="86"/>
      <c r="BF229" s="89"/>
      <c r="BG229" s="91" t="str">
        <f t="shared" si="66"/>
        <v/>
      </c>
      <c r="BI229" s="92" t="str">
        <f t="shared" si="67"/>
        <v/>
      </c>
      <c r="BJ229" s="112"/>
      <c r="BK229" s="117"/>
      <c r="BL229" s="113"/>
      <c r="BM229" s="113"/>
      <c r="BN229" s="113"/>
      <c r="BO229" s="113"/>
      <c r="BP229" s="113"/>
      <c r="BQ229" s="113"/>
      <c r="BR229" s="113"/>
      <c r="BS229" s="114"/>
      <c r="BU229" s="171" t="str">
        <f t="shared" si="68"/>
        <v/>
      </c>
      <c r="BV229" s="161"/>
      <c r="BW229" s="162"/>
      <c r="BX229" s="250"/>
      <c r="BY229" s="256"/>
      <c r="BZ229" s="163"/>
      <c r="CA229" s="250"/>
      <c r="CB229" s="256"/>
      <c r="CC229" s="163"/>
      <c r="CD229" s="250"/>
      <c r="CE229" s="256"/>
      <c r="CF229" s="163"/>
      <c r="CG229" s="250"/>
      <c r="CH229" s="256"/>
      <c r="CI229" s="163"/>
      <c r="CJ229" s="250"/>
      <c r="CK229" s="256"/>
      <c r="CL229" s="163"/>
      <c r="CM229" s="250"/>
      <c r="CN229" s="256"/>
      <c r="CO229" s="163"/>
      <c r="CP229" s="250"/>
      <c r="CQ229" s="256"/>
      <c r="CR229" s="163"/>
      <c r="CS229" s="250"/>
      <c r="CT229" s="256"/>
      <c r="CU229" s="163"/>
      <c r="CV229" s="250"/>
      <c r="CW229" s="162"/>
      <c r="CX229" s="163"/>
      <c r="CY229" s="164"/>
    </row>
    <row r="230" spans="1:103" ht="13.5" customHeight="1">
      <c r="A230" s="83" t="str">
        <f t="shared" si="61"/>
        <v/>
      </c>
      <c r="B230" s="168" t="str">
        <f t="shared" si="62"/>
        <v/>
      </c>
      <c r="C230" s="151" t="str">
        <f t="shared" si="63"/>
        <v/>
      </c>
      <c r="D230" s="82" t="str">
        <f t="shared" si="64"/>
        <v/>
      </c>
      <c r="E230" s="188" t="str">
        <f>IF(ISERROR(SUM((B230/2),(C230/2),(D230/2))),IF(ISERROR(SUM((B230/2),(C230/2))),IF(ISERROR(SUM((B230/2),(D230/2))),IF(ISERROR(SUM((C230/2),(D230/2))),IF(ISERROR(B230/2),IF(ISERROR(C230/2),A228,C230),B230),SUM((C230*'Student List'!$D$34),(D230*'Student List'!$E$34))/'Student List'!$D$40),SUM((B230*'Student List'!$C$34),(D230*'Student List'!$E$34))/'Student List'!$E$40),SUM((B230*'Student List'!$C$34),(C230*'Student List'!$D$34))/'Student List'!$C$40),SUM((B230*'Student List'!$C$34),(C230*'Student List'!$D$34),(D230*'Student List'!$E$34))/'Student List'!$C$35)</f>
        <v/>
      </c>
      <c r="F230" s="84" t="str">
        <f t="shared" si="65"/>
        <v/>
      </c>
      <c r="G230" s="208" t="str">
        <f>IF(ISTEXT('Student List'!$C$18),('Student List'!$C$18),"")</f>
        <v/>
      </c>
      <c r="H230" s="209"/>
      <c r="I230" s="210"/>
      <c r="J230" s="211"/>
      <c r="K230" s="210"/>
      <c r="L230" s="212"/>
      <c r="M230" s="213"/>
      <c r="N230" s="210"/>
      <c r="O230" s="211"/>
      <c r="P230" s="210"/>
      <c r="Q230" s="212"/>
      <c r="R230" s="213"/>
      <c r="S230" s="210"/>
      <c r="T230" s="211"/>
      <c r="U230" s="210"/>
      <c r="V230" s="212"/>
      <c r="W230" s="213"/>
      <c r="X230" s="210"/>
      <c r="Y230" s="211"/>
      <c r="Z230" s="210"/>
      <c r="AA230" s="214"/>
      <c r="AB230" s="319"/>
      <c r="AC230" s="209"/>
      <c r="AD230" s="210"/>
      <c r="AE230" s="213"/>
      <c r="AF230" s="210"/>
      <c r="AG230" s="212"/>
      <c r="AH230" s="213"/>
      <c r="AI230" s="210"/>
      <c r="AJ230" s="211"/>
      <c r="AK230" s="210"/>
      <c r="AL230" s="212"/>
      <c r="AM230" s="213"/>
      <c r="AN230" s="210"/>
      <c r="AO230" s="211"/>
      <c r="AP230" s="210"/>
      <c r="AQ230" s="212"/>
      <c r="AR230" s="213"/>
      <c r="AS230" s="210"/>
      <c r="AT230" s="211"/>
      <c r="AU230" s="210"/>
      <c r="AV230" s="212"/>
      <c r="AW230" s="213"/>
      <c r="AX230" s="210"/>
      <c r="AY230" s="211"/>
      <c r="AZ230" s="210"/>
      <c r="BA230" s="212"/>
      <c r="BB230" s="213"/>
      <c r="BC230" s="210"/>
      <c r="BD230" s="210"/>
      <c r="BE230" s="210"/>
      <c r="BF230" s="213"/>
      <c r="BG230" s="216" t="str">
        <f t="shared" si="66"/>
        <v/>
      </c>
      <c r="BH230" s="217"/>
      <c r="BI230" s="218" t="str">
        <f t="shared" si="67"/>
        <v/>
      </c>
      <c r="BJ230" s="219"/>
      <c r="BK230" s="220"/>
      <c r="BL230" s="221"/>
      <c r="BM230" s="221"/>
      <c r="BN230" s="221"/>
      <c r="BO230" s="221"/>
      <c r="BP230" s="221"/>
      <c r="BQ230" s="221"/>
      <c r="BR230" s="221"/>
      <c r="BS230" s="222"/>
      <c r="BT230" s="217"/>
      <c r="BU230" s="223" t="str">
        <f t="shared" si="68"/>
        <v/>
      </c>
      <c r="BV230" s="224"/>
      <c r="BW230" s="225"/>
      <c r="BX230" s="249"/>
      <c r="BY230" s="255"/>
      <c r="BZ230" s="226"/>
      <c r="CA230" s="249"/>
      <c r="CB230" s="255"/>
      <c r="CC230" s="226"/>
      <c r="CD230" s="249"/>
      <c r="CE230" s="255"/>
      <c r="CF230" s="226"/>
      <c r="CG230" s="249"/>
      <c r="CH230" s="255"/>
      <c r="CI230" s="226"/>
      <c r="CJ230" s="249"/>
      <c r="CK230" s="255"/>
      <c r="CL230" s="226"/>
      <c r="CM230" s="249"/>
      <c r="CN230" s="255"/>
      <c r="CO230" s="226"/>
      <c r="CP230" s="249"/>
      <c r="CQ230" s="255"/>
      <c r="CR230" s="226"/>
      <c r="CS230" s="249"/>
      <c r="CT230" s="255"/>
      <c r="CU230" s="226"/>
      <c r="CV230" s="249"/>
      <c r="CW230" s="225"/>
      <c r="CX230" s="226"/>
      <c r="CY230" s="227"/>
    </row>
    <row r="231" spans="1:103" ht="13.5" customHeight="1">
      <c r="A231" s="83" t="str">
        <f t="shared" si="61"/>
        <v/>
      </c>
      <c r="B231" s="168" t="str">
        <f t="shared" si="62"/>
        <v/>
      </c>
      <c r="C231" s="151" t="str">
        <f t="shared" si="63"/>
        <v/>
      </c>
      <c r="D231" s="82" t="str">
        <f t="shared" si="64"/>
        <v/>
      </c>
      <c r="E231" s="188" t="str">
        <f>IF(ISERROR(SUM((B231/2),(C231/2),(D231/2))),IF(ISERROR(SUM((B231/2),(C231/2))),IF(ISERROR(SUM((B231/2),(D231/2))),IF(ISERROR(SUM((C231/2),(D231/2))),IF(ISERROR(B231/2),IF(ISERROR(C231/2),A229,C231),B231),SUM((C231*'Student List'!$D$34),(D231*'Student List'!$E$34))/'Student List'!$D$40),SUM((B231*'Student List'!$C$34),(D231*'Student List'!$E$34))/'Student List'!$E$40),SUM((B231*'Student List'!$C$34),(C231*'Student List'!$D$34))/'Student List'!$C$40),SUM((B231*'Student List'!$C$34),(C231*'Student List'!$D$34),(D231*'Student List'!$E$34))/'Student List'!$C$35)</f>
        <v/>
      </c>
      <c r="F231" s="84" t="str">
        <f t="shared" si="65"/>
        <v/>
      </c>
      <c r="G231" s="173" t="str">
        <f>IF(ISTEXT('Student List'!$C$19),('Student List'!$C$19),"")</f>
        <v/>
      </c>
      <c r="H231" s="85"/>
      <c r="I231" s="86"/>
      <c r="J231" s="87"/>
      <c r="K231" s="86"/>
      <c r="L231" s="88"/>
      <c r="M231" s="89"/>
      <c r="N231" s="86"/>
      <c r="O231" s="87"/>
      <c r="P231" s="86"/>
      <c r="Q231" s="88"/>
      <c r="R231" s="89"/>
      <c r="S231" s="86"/>
      <c r="T231" s="87"/>
      <c r="U231" s="86"/>
      <c r="V231" s="88"/>
      <c r="W231" s="89"/>
      <c r="X231" s="86"/>
      <c r="Y231" s="87"/>
      <c r="Z231" s="86"/>
      <c r="AA231" s="90"/>
      <c r="AB231" s="99"/>
      <c r="AC231" s="85"/>
      <c r="AD231" s="86"/>
      <c r="AE231" s="89"/>
      <c r="AF231" s="86"/>
      <c r="AG231" s="88"/>
      <c r="AH231" s="89"/>
      <c r="AI231" s="86"/>
      <c r="AJ231" s="87"/>
      <c r="AK231" s="86"/>
      <c r="AL231" s="88"/>
      <c r="AM231" s="89"/>
      <c r="AN231" s="86"/>
      <c r="AO231" s="87"/>
      <c r="AP231" s="86"/>
      <c r="AQ231" s="88"/>
      <c r="AR231" s="89"/>
      <c r="AS231" s="86"/>
      <c r="AT231" s="87"/>
      <c r="AU231" s="86"/>
      <c r="AV231" s="88"/>
      <c r="AW231" s="89"/>
      <c r="AX231" s="86"/>
      <c r="AY231" s="87"/>
      <c r="AZ231" s="86"/>
      <c r="BA231" s="88"/>
      <c r="BB231" s="89"/>
      <c r="BC231" s="86"/>
      <c r="BD231" s="86"/>
      <c r="BE231" s="86"/>
      <c r="BF231" s="89"/>
      <c r="BG231" s="91" t="str">
        <f t="shared" si="66"/>
        <v/>
      </c>
      <c r="BI231" s="92" t="str">
        <f t="shared" si="67"/>
        <v/>
      </c>
      <c r="BJ231" s="112"/>
      <c r="BK231" s="117"/>
      <c r="BL231" s="113"/>
      <c r="BM231" s="113"/>
      <c r="BN231" s="113"/>
      <c r="BO231" s="113"/>
      <c r="BP231" s="113"/>
      <c r="BQ231" s="113"/>
      <c r="BR231" s="113"/>
      <c r="BS231" s="114"/>
      <c r="BU231" s="171" t="str">
        <f t="shared" si="68"/>
        <v/>
      </c>
      <c r="BV231" s="161"/>
      <c r="BW231" s="162"/>
      <c r="BX231" s="250"/>
      <c r="BY231" s="256"/>
      <c r="BZ231" s="163"/>
      <c r="CA231" s="250"/>
      <c r="CB231" s="256"/>
      <c r="CC231" s="163"/>
      <c r="CD231" s="250"/>
      <c r="CE231" s="256"/>
      <c r="CF231" s="163"/>
      <c r="CG231" s="250"/>
      <c r="CH231" s="256"/>
      <c r="CI231" s="163"/>
      <c r="CJ231" s="250"/>
      <c r="CK231" s="256"/>
      <c r="CL231" s="163"/>
      <c r="CM231" s="250"/>
      <c r="CN231" s="256"/>
      <c r="CO231" s="163"/>
      <c r="CP231" s="250"/>
      <c r="CQ231" s="256"/>
      <c r="CR231" s="163"/>
      <c r="CS231" s="250"/>
      <c r="CT231" s="256"/>
      <c r="CU231" s="163"/>
      <c r="CV231" s="250"/>
      <c r="CW231" s="162"/>
      <c r="CX231" s="163"/>
      <c r="CY231" s="164"/>
    </row>
    <row r="232" spans="1:103" ht="13.5" customHeight="1">
      <c r="A232" s="83" t="str">
        <f t="shared" si="61"/>
        <v/>
      </c>
      <c r="B232" s="168" t="str">
        <f t="shared" si="62"/>
        <v/>
      </c>
      <c r="C232" s="151" t="str">
        <f t="shared" si="63"/>
        <v/>
      </c>
      <c r="D232" s="82" t="str">
        <f t="shared" si="64"/>
        <v/>
      </c>
      <c r="E232" s="188" t="str">
        <f>IF(ISERROR(SUM((B232/2),(C232/2),(D232/2))),IF(ISERROR(SUM((B232/2),(C232/2))),IF(ISERROR(SUM((B232/2),(D232/2))),IF(ISERROR(SUM((C232/2),(D232/2))),IF(ISERROR(B232/2),IF(ISERROR(C232/2),A230,C232),B232),SUM((C232*'Student List'!$D$34),(D232*'Student List'!$E$34))/'Student List'!$D$40),SUM((B232*'Student List'!$C$34),(D232*'Student List'!$E$34))/'Student List'!$E$40),SUM((B232*'Student List'!$C$34),(C232*'Student List'!$D$34))/'Student List'!$C$40),SUM((B232*'Student List'!$C$34),(C232*'Student List'!$D$34),(D232*'Student List'!$E$34))/'Student List'!$C$35)</f>
        <v/>
      </c>
      <c r="F232" s="84" t="str">
        <f t="shared" si="65"/>
        <v/>
      </c>
      <c r="G232" s="208" t="str">
        <f>IF(ISTEXT('Student List'!$C$20),('Student List'!$C$20),"")</f>
        <v/>
      </c>
      <c r="H232" s="209"/>
      <c r="I232" s="210"/>
      <c r="J232" s="211"/>
      <c r="K232" s="210"/>
      <c r="L232" s="212"/>
      <c r="M232" s="213"/>
      <c r="N232" s="210"/>
      <c r="O232" s="211"/>
      <c r="P232" s="210"/>
      <c r="Q232" s="212"/>
      <c r="R232" s="213"/>
      <c r="S232" s="210"/>
      <c r="T232" s="211"/>
      <c r="U232" s="210"/>
      <c r="V232" s="212"/>
      <c r="W232" s="213"/>
      <c r="X232" s="210"/>
      <c r="Y232" s="211"/>
      <c r="Z232" s="210"/>
      <c r="AA232" s="214"/>
      <c r="AB232" s="319"/>
      <c r="AC232" s="209"/>
      <c r="AD232" s="210"/>
      <c r="AE232" s="213"/>
      <c r="AF232" s="210"/>
      <c r="AG232" s="212"/>
      <c r="AH232" s="213"/>
      <c r="AI232" s="210"/>
      <c r="AJ232" s="211"/>
      <c r="AK232" s="210"/>
      <c r="AL232" s="212"/>
      <c r="AM232" s="213"/>
      <c r="AN232" s="210"/>
      <c r="AO232" s="211"/>
      <c r="AP232" s="210"/>
      <c r="AQ232" s="212"/>
      <c r="AR232" s="213"/>
      <c r="AS232" s="210"/>
      <c r="AT232" s="211"/>
      <c r="AU232" s="210"/>
      <c r="AV232" s="212"/>
      <c r="AW232" s="213"/>
      <c r="AX232" s="210"/>
      <c r="AY232" s="211"/>
      <c r="AZ232" s="210"/>
      <c r="BA232" s="212"/>
      <c r="BB232" s="213"/>
      <c r="BC232" s="210"/>
      <c r="BD232" s="210"/>
      <c r="BE232" s="210"/>
      <c r="BF232" s="213"/>
      <c r="BG232" s="216" t="str">
        <f t="shared" si="66"/>
        <v/>
      </c>
      <c r="BH232" s="217"/>
      <c r="BI232" s="218" t="str">
        <f t="shared" si="67"/>
        <v/>
      </c>
      <c r="BJ232" s="219"/>
      <c r="BK232" s="220"/>
      <c r="BL232" s="221"/>
      <c r="BM232" s="221"/>
      <c r="BN232" s="221"/>
      <c r="BO232" s="221"/>
      <c r="BP232" s="221"/>
      <c r="BQ232" s="221"/>
      <c r="BR232" s="221"/>
      <c r="BS232" s="222"/>
      <c r="BT232" s="217"/>
      <c r="BU232" s="223" t="str">
        <f t="shared" si="68"/>
        <v/>
      </c>
      <c r="BV232" s="224"/>
      <c r="BW232" s="225"/>
      <c r="BX232" s="249"/>
      <c r="BY232" s="255"/>
      <c r="BZ232" s="226"/>
      <c r="CA232" s="249"/>
      <c r="CB232" s="255"/>
      <c r="CC232" s="226"/>
      <c r="CD232" s="249"/>
      <c r="CE232" s="255"/>
      <c r="CF232" s="226"/>
      <c r="CG232" s="249"/>
      <c r="CH232" s="255"/>
      <c r="CI232" s="226"/>
      <c r="CJ232" s="249"/>
      <c r="CK232" s="255"/>
      <c r="CL232" s="226"/>
      <c r="CM232" s="249"/>
      <c r="CN232" s="255"/>
      <c r="CO232" s="226"/>
      <c r="CP232" s="249"/>
      <c r="CQ232" s="255"/>
      <c r="CR232" s="226"/>
      <c r="CS232" s="249"/>
      <c r="CT232" s="255"/>
      <c r="CU232" s="226"/>
      <c r="CV232" s="249"/>
      <c r="CW232" s="225"/>
      <c r="CX232" s="226"/>
      <c r="CY232" s="227"/>
    </row>
    <row r="233" spans="1:103" ht="13.5" customHeight="1">
      <c r="A233" s="83" t="str">
        <f t="shared" si="61"/>
        <v/>
      </c>
      <c r="B233" s="168" t="str">
        <f t="shared" si="62"/>
        <v/>
      </c>
      <c r="C233" s="151" t="str">
        <f t="shared" si="63"/>
        <v/>
      </c>
      <c r="D233" s="82" t="str">
        <f t="shared" si="64"/>
        <v/>
      </c>
      <c r="E233" s="188" t="str">
        <f>IF(ISERROR(SUM((B233/2),(C233/2),(D233/2))),IF(ISERROR(SUM((B233/2),(C233/2))),IF(ISERROR(SUM((B233/2),(D233/2))),IF(ISERROR(SUM((C233/2),(D233/2))),IF(ISERROR(B233/2),IF(ISERROR(C233/2),A231,C233),B233),SUM((C233*'Student List'!$D$34),(D233*'Student List'!$E$34))/'Student List'!$D$40),SUM((B233*'Student List'!$C$34),(D233*'Student List'!$E$34))/'Student List'!$E$40),SUM((B233*'Student List'!$C$34),(C233*'Student List'!$D$34))/'Student List'!$C$40),SUM((B233*'Student List'!$C$34),(C233*'Student List'!$D$34),(D233*'Student List'!$E$34))/'Student List'!$C$35)</f>
        <v/>
      </c>
      <c r="F233" s="84" t="str">
        <f t="shared" si="65"/>
        <v/>
      </c>
      <c r="G233" s="173" t="str">
        <f>IF(ISTEXT('Student List'!$C$21),('Student List'!$C$21),"")</f>
        <v/>
      </c>
      <c r="H233" s="85"/>
      <c r="I233" s="86"/>
      <c r="J233" s="87"/>
      <c r="K233" s="86"/>
      <c r="L233" s="88"/>
      <c r="M233" s="89"/>
      <c r="N233" s="86"/>
      <c r="O233" s="86"/>
      <c r="P233" s="228"/>
      <c r="Q233" s="148"/>
      <c r="R233" s="89"/>
      <c r="S233" s="86"/>
      <c r="T233" s="87"/>
      <c r="U233" s="86"/>
      <c r="V233" s="88"/>
      <c r="W233" s="89"/>
      <c r="X233" s="86"/>
      <c r="Y233" s="87"/>
      <c r="Z233" s="86"/>
      <c r="AA233" s="90"/>
      <c r="AB233" s="99"/>
      <c r="AC233" s="85"/>
      <c r="AD233" s="86"/>
      <c r="AE233" s="89"/>
      <c r="AF233" s="86"/>
      <c r="AG233" s="88"/>
      <c r="AH233" s="89"/>
      <c r="AI233" s="86"/>
      <c r="AJ233" s="87"/>
      <c r="AK233" s="86"/>
      <c r="AL233" s="88"/>
      <c r="AM233" s="89"/>
      <c r="AN233" s="86"/>
      <c r="AO233" s="87"/>
      <c r="AP233" s="86"/>
      <c r="AQ233" s="88"/>
      <c r="AR233" s="89"/>
      <c r="AS233" s="86"/>
      <c r="AT233" s="87"/>
      <c r="AU233" s="86"/>
      <c r="AV233" s="88"/>
      <c r="AW233" s="89"/>
      <c r="AX233" s="86"/>
      <c r="AY233" s="87"/>
      <c r="AZ233" s="86"/>
      <c r="BA233" s="88"/>
      <c r="BB233" s="89"/>
      <c r="BC233" s="86"/>
      <c r="BD233" s="86"/>
      <c r="BE233" s="86"/>
      <c r="BF233" s="89"/>
      <c r="BG233" s="91" t="str">
        <f t="shared" si="66"/>
        <v/>
      </c>
      <c r="BI233" s="92" t="str">
        <f t="shared" si="67"/>
        <v/>
      </c>
      <c r="BJ233" s="112"/>
      <c r="BK233" s="117"/>
      <c r="BL233" s="113"/>
      <c r="BM233" s="113"/>
      <c r="BN233" s="113"/>
      <c r="BO233" s="113"/>
      <c r="BP233" s="113"/>
      <c r="BQ233" s="113"/>
      <c r="BR233" s="113"/>
      <c r="BS233" s="114"/>
      <c r="BU233" s="171" t="str">
        <f t="shared" si="68"/>
        <v/>
      </c>
      <c r="BV233" s="161"/>
      <c r="BW233" s="162"/>
      <c r="BX233" s="250"/>
      <c r="BY233" s="256"/>
      <c r="BZ233" s="163"/>
      <c r="CA233" s="250"/>
      <c r="CB233" s="256"/>
      <c r="CC233" s="163"/>
      <c r="CD233" s="250"/>
      <c r="CE233" s="256"/>
      <c r="CF233" s="163"/>
      <c r="CG233" s="250"/>
      <c r="CH233" s="256"/>
      <c r="CI233" s="163"/>
      <c r="CJ233" s="250"/>
      <c r="CK233" s="256"/>
      <c r="CL233" s="163"/>
      <c r="CM233" s="250"/>
      <c r="CN233" s="256"/>
      <c r="CO233" s="163"/>
      <c r="CP233" s="250"/>
      <c r="CQ233" s="256"/>
      <c r="CR233" s="163"/>
      <c r="CS233" s="250"/>
      <c r="CT233" s="256"/>
      <c r="CU233" s="163"/>
      <c r="CV233" s="250"/>
      <c r="CW233" s="162"/>
      <c r="CX233" s="163"/>
      <c r="CY233" s="164"/>
    </row>
    <row r="234" spans="1:103" ht="13.5" customHeight="1">
      <c r="A234" s="83" t="str">
        <f t="shared" si="61"/>
        <v/>
      </c>
      <c r="B234" s="168" t="str">
        <f t="shared" si="62"/>
        <v/>
      </c>
      <c r="C234" s="151" t="str">
        <f t="shared" si="63"/>
        <v/>
      </c>
      <c r="D234" s="82" t="str">
        <f t="shared" si="64"/>
        <v/>
      </c>
      <c r="E234" s="188" t="str">
        <f>IF(ISERROR(SUM((B234/2),(C234/2),(D234/2))),IF(ISERROR(SUM((B234/2),(C234/2))),IF(ISERROR(SUM((B234/2),(D234/2))),IF(ISERROR(SUM((C234/2),(D234/2))),IF(ISERROR(B234/2),IF(ISERROR(C234/2),A232,C234),B234),SUM((C234*'Student List'!$D$34),(D234*'Student List'!$E$34))/'Student List'!$D$40),SUM((B234*'Student List'!$C$34),(D234*'Student List'!$E$34))/'Student List'!$E$40),SUM((B234*'Student List'!$C$34),(C234*'Student List'!$D$34))/'Student List'!$C$40),SUM((B234*'Student List'!$C$34),(C234*'Student List'!$D$34),(D234*'Student List'!$E$34))/'Student List'!$C$35)</f>
        <v/>
      </c>
      <c r="F234" s="84" t="str">
        <f t="shared" si="65"/>
        <v/>
      </c>
      <c r="G234" s="208" t="str">
        <f>IF(ISTEXT('Student List'!$C$22),('Student List'!$C$22),"")</f>
        <v/>
      </c>
      <c r="H234" s="209"/>
      <c r="I234" s="210"/>
      <c r="J234" s="211"/>
      <c r="K234" s="210"/>
      <c r="L234" s="212"/>
      <c r="M234" s="213"/>
      <c r="N234" s="210"/>
      <c r="O234" s="211"/>
      <c r="P234" s="210"/>
      <c r="Q234" s="212"/>
      <c r="R234" s="213"/>
      <c r="S234" s="210"/>
      <c r="T234" s="211"/>
      <c r="U234" s="210"/>
      <c r="V234" s="212"/>
      <c r="W234" s="213"/>
      <c r="X234" s="210"/>
      <c r="Y234" s="211"/>
      <c r="Z234" s="210"/>
      <c r="AA234" s="214"/>
      <c r="AB234" s="319"/>
      <c r="AC234" s="209"/>
      <c r="AD234" s="210"/>
      <c r="AE234" s="213"/>
      <c r="AF234" s="210"/>
      <c r="AG234" s="212"/>
      <c r="AH234" s="213"/>
      <c r="AI234" s="210"/>
      <c r="AJ234" s="211"/>
      <c r="AK234" s="210"/>
      <c r="AL234" s="212"/>
      <c r="AM234" s="213"/>
      <c r="AN234" s="210"/>
      <c r="AO234" s="211"/>
      <c r="AP234" s="210"/>
      <c r="AQ234" s="212"/>
      <c r="AR234" s="213"/>
      <c r="AS234" s="210"/>
      <c r="AT234" s="211"/>
      <c r="AU234" s="210"/>
      <c r="AV234" s="212"/>
      <c r="AW234" s="213"/>
      <c r="AX234" s="210"/>
      <c r="AY234" s="211"/>
      <c r="AZ234" s="210"/>
      <c r="BA234" s="212"/>
      <c r="BB234" s="213"/>
      <c r="BC234" s="210"/>
      <c r="BD234" s="210"/>
      <c r="BE234" s="210"/>
      <c r="BF234" s="213"/>
      <c r="BG234" s="216" t="str">
        <f t="shared" si="66"/>
        <v/>
      </c>
      <c r="BH234" s="217"/>
      <c r="BI234" s="218" t="str">
        <f t="shared" si="67"/>
        <v/>
      </c>
      <c r="BJ234" s="219"/>
      <c r="BK234" s="220"/>
      <c r="BL234" s="221"/>
      <c r="BM234" s="221"/>
      <c r="BN234" s="221"/>
      <c r="BO234" s="221"/>
      <c r="BP234" s="221"/>
      <c r="BQ234" s="221"/>
      <c r="BR234" s="221"/>
      <c r="BS234" s="222"/>
      <c r="BT234" s="217"/>
      <c r="BU234" s="223" t="str">
        <f t="shared" si="68"/>
        <v/>
      </c>
      <c r="BV234" s="224"/>
      <c r="BW234" s="225"/>
      <c r="BX234" s="249"/>
      <c r="BY234" s="255"/>
      <c r="BZ234" s="226"/>
      <c r="CA234" s="249"/>
      <c r="CB234" s="255"/>
      <c r="CC234" s="226"/>
      <c r="CD234" s="249"/>
      <c r="CE234" s="255"/>
      <c r="CF234" s="226"/>
      <c r="CG234" s="249"/>
      <c r="CH234" s="255"/>
      <c r="CI234" s="226"/>
      <c r="CJ234" s="249"/>
      <c r="CK234" s="255"/>
      <c r="CL234" s="226"/>
      <c r="CM234" s="249"/>
      <c r="CN234" s="255"/>
      <c r="CO234" s="226"/>
      <c r="CP234" s="249"/>
      <c r="CQ234" s="255"/>
      <c r="CR234" s="226"/>
      <c r="CS234" s="249"/>
      <c r="CT234" s="255"/>
      <c r="CU234" s="226"/>
      <c r="CV234" s="249"/>
      <c r="CW234" s="225"/>
      <c r="CX234" s="226"/>
      <c r="CY234" s="227"/>
    </row>
    <row r="235" spans="1:103" ht="13.5" customHeight="1">
      <c r="A235" s="83" t="str">
        <f t="shared" si="61"/>
        <v/>
      </c>
      <c r="B235" s="168" t="str">
        <f t="shared" si="62"/>
        <v/>
      </c>
      <c r="C235" s="151" t="str">
        <f t="shared" si="63"/>
        <v/>
      </c>
      <c r="D235" s="82" t="str">
        <f t="shared" si="64"/>
        <v/>
      </c>
      <c r="E235" s="188" t="str">
        <f>IF(ISERROR(SUM((B235/2),(C235/2),(D235/2))),IF(ISERROR(SUM((B235/2),(C235/2))),IF(ISERROR(SUM((B235/2),(D235/2))),IF(ISERROR(SUM((C235/2),(D235/2))),IF(ISERROR(B235/2),IF(ISERROR(C235/2),A233,C235),B235),SUM((C235*'Student List'!$D$34),(D235*'Student List'!$E$34))/'Student List'!$D$40),SUM((B235*'Student List'!$C$34),(D235*'Student List'!$E$34))/'Student List'!$E$40),SUM((B235*'Student List'!$C$34),(C235*'Student List'!$D$34))/'Student List'!$C$40),SUM((B235*'Student List'!$C$34),(C235*'Student List'!$D$34),(D235*'Student List'!$E$34))/'Student List'!$C$35)</f>
        <v/>
      </c>
      <c r="F235" s="84" t="str">
        <f t="shared" si="65"/>
        <v/>
      </c>
      <c r="G235" s="173" t="str">
        <f>IF(ISTEXT('Student List'!$C$23),('Student List'!$C$23),"")</f>
        <v/>
      </c>
      <c r="H235" s="85"/>
      <c r="I235" s="86"/>
      <c r="J235" s="87"/>
      <c r="K235" s="86"/>
      <c r="L235" s="88"/>
      <c r="M235" s="89"/>
      <c r="N235" s="86"/>
      <c r="O235" s="87"/>
      <c r="P235" s="86"/>
      <c r="Q235" s="88"/>
      <c r="R235" s="89"/>
      <c r="S235" s="86"/>
      <c r="T235" s="87"/>
      <c r="U235" s="86"/>
      <c r="V235" s="88"/>
      <c r="W235" s="89"/>
      <c r="X235" s="86"/>
      <c r="Y235" s="87"/>
      <c r="Z235" s="86"/>
      <c r="AA235" s="90"/>
      <c r="AB235" s="99"/>
      <c r="AC235" s="85"/>
      <c r="AD235" s="86"/>
      <c r="AE235" s="89"/>
      <c r="AF235" s="86"/>
      <c r="AG235" s="88"/>
      <c r="AH235" s="89"/>
      <c r="AI235" s="86"/>
      <c r="AJ235" s="87"/>
      <c r="AK235" s="86"/>
      <c r="AL235" s="88"/>
      <c r="AM235" s="89"/>
      <c r="AN235" s="86"/>
      <c r="AO235" s="87"/>
      <c r="AP235" s="86"/>
      <c r="AQ235" s="88"/>
      <c r="AR235" s="89"/>
      <c r="AS235" s="86"/>
      <c r="AT235" s="87"/>
      <c r="AU235" s="86"/>
      <c r="AV235" s="88"/>
      <c r="AW235" s="89"/>
      <c r="AX235" s="86"/>
      <c r="AY235" s="87"/>
      <c r="AZ235" s="86"/>
      <c r="BA235" s="88"/>
      <c r="BB235" s="89"/>
      <c r="BC235" s="86"/>
      <c r="BD235" s="86"/>
      <c r="BE235" s="86"/>
      <c r="BF235" s="89"/>
      <c r="BG235" s="91" t="str">
        <f t="shared" si="66"/>
        <v/>
      </c>
      <c r="BI235" s="92" t="str">
        <f t="shared" si="67"/>
        <v/>
      </c>
      <c r="BJ235" s="112"/>
      <c r="BK235" s="117"/>
      <c r="BL235" s="113"/>
      <c r="BM235" s="113"/>
      <c r="BN235" s="113"/>
      <c r="BO235" s="113"/>
      <c r="BP235" s="113"/>
      <c r="BQ235" s="113"/>
      <c r="BR235" s="113"/>
      <c r="BS235" s="114"/>
      <c r="BU235" s="171" t="str">
        <f t="shared" si="68"/>
        <v/>
      </c>
      <c r="BV235" s="161"/>
      <c r="BW235" s="162"/>
      <c r="BX235" s="250"/>
      <c r="BY235" s="256"/>
      <c r="BZ235" s="163"/>
      <c r="CA235" s="250"/>
      <c r="CB235" s="256"/>
      <c r="CC235" s="163"/>
      <c r="CD235" s="250"/>
      <c r="CE235" s="256"/>
      <c r="CF235" s="163"/>
      <c r="CG235" s="250"/>
      <c r="CH235" s="256"/>
      <c r="CI235" s="163"/>
      <c r="CJ235" s="250"/>
      <c r="CK235" s="256"/>
      <c r="CL235" s="163"/>
      <c r="CM235" s="250"/>
      <c r="CN235" s="256"/>
      <c r="CO235" s="163"/>
      <c r="CP235" s="250"/>
      <c r="CQ235" s="256"/>
      <c r="CR235" s="163"/>
      <c r="CS235" s="250"/>
      <c r="CT235" s="256"/>
      <c r="CU235" s="163"/>
      <c r="CV235" s="250"/>
      <c r="CW235" s="162"/>
      <c r="CX235" s="163"/>
      <c r="CY235" s="164"/>
    </row>
    <row r="236" spans="1:103" ht="13.5" customHeight="1">
      <c r="A236" s="83" t="str">
        <f t="shared" si="61"/>
        <v/>
      </c>
      <c r="B236" s="168" t="str">
        <f t="shared" si="62"/>
        <v/>
      </c>
      <c r="C236" s="151" t="str">
        <f t="shared" si="63"/>
        <v/>
      </c>
      <c r="D236" s="82" t="str">
        <f t="shared" si="64"/>
        <v/>
      </c>
      <c r="E236" s="188" t="str">
        <f>IF(ISERROR(SUM((B236/2),(C236/2),(D236/2))),IF(ISERROR(SUM((B236/2),(C236/2))),IF(ISERROR(SUM((B236/2),(D236/2))),IF(ISERROR(SUM((C236/2),(D236/2))),IF(ISERROR(B236/2),IF(ISERROR(C236/2),A234,C236),B236),SUM((C236*'Student List'!$D$34),(D236*'Student List'!$E$34))/'Student List'!$D$40),SUM((B236*'Student List'!$C$34),(D236*'Student List'!$E$34))/'Student List'!$E$40),SUM((B236*'Student List'!$C$34),(C236*'Student List'!$D$34))/'Student List'!$C$40),SUM((B236*'Student List'!$C$34),(C236*'Student List'!$D$34),(D236*'Student List'!$E$34))/'Student List'!$C$35)</f>
        <v/>
      </c>
      <c r="F236" s="84" t="str">
        <f t="shared" si="65"/>
        <v/>
      </c>
      <c r="G236" s="208" t="str">
        <f>IF(ISTEXT('Student List'!$C$24),('Student List'!$C$24),"")</f>
        <v/>
      </c>
      <c r="H236" s="209"/>
      <c r="I236" s="210"/>
      <c r="J236" s="211"/>
      <c r="K236" s="210"/>
      <c r="L236" s="212"/>
      <c r="M236" s="213"/>
      <c r="N236" s="210"/>
      <c r="O236" s="211"/>
      <c r="P236" s="210"/>
      <c r="Q236" s="212"/>
      <c r="R236" s="213"/>
      <c r="S236" s="210"/>
      <c r="T236" s="211"/>
      <c r="U236" s="210"/>
      <c r="V236" s="212"/>
      <c r="W236" s="213"/>
      <c r="X236" s="210"/>
      <c r="Y236" s="211"/>
      <c r="Z236" s="210"/>
      <c r="AA236" s="214"/>
      <c r="AB236" s="319"/>
      <c r="AC236" s="209"/>
      <c r="AD236" s="210"/>
      <c r="AE236" s="213"/>
      <c r="AF236" s="210"/>
      <c r="AG236" s="212"/>
      <c r="AH236" s="213"/>
      <c r="AI236" s="210"/>
      <c r="AJ236" s="211"/>
      <c r="AK236" s="210"/>
      <c r="AL236" s="212"/>
      <c r="AM236" s="213"/>
      <c r="AN236" s="210"/>
      <c r="AO236" s="211"/>
      <c r="AP236" s="210"/>
      <c r="AQ236" s="212"/>
      <c r="AR236" s="213"/>
      <c r="AS236" s="210"/>
      <c r="AT236" s="211"/>
      <c r="AU236" s="210"/>
      <c r="AV236" s="212"/>
      <c r="AW236" s="213"/>
      <c r="AX236" s="210"/>
      <c r="AY236" s="211"/>
      <c r="AZ236" s="210"/>
      <c r="BA236" s="212"/>
      <c r="BB236" s="213"/>
      <c r="BC236" s="210"/>
      <c r="BD236" s="210"/>
      <c r="BE236" s="210"/>
      <c r="BF236" s="213"/>
      <c r="BG236" s="216" t="str">
        <f t="shared" si="66"/>
        <v/>
      </c>
      <c r="BH236" s="217"/>
      <c r="BI236" s="218" t="str">
        <f t="shared" si="67"/>
        <v/>
      </c>
      <c r="BJ236" s="219"/>
      <c r="BK236" s="220"/>
      <c r="BL236" s="221"/>
      <c r="BM236" s="221"/>
      <c r="BN236" s="221"/>
      <c r="BO236" s="221"/>
      <c r="BP236" s="221"/>
      <c r="BQ236" s="221"/>
      <c r="BR236" s="221"/>
      <c r="BS236" s="222"/>
      <c r="BT236" s="217"/>
      <c r="BU236" s="223" t="str">
        <f t="shared" si="68"/>
        <v/>
      </c>
      <c r="BV236" s="224"/>
      <c r="BW236" s="225"/>
      <c r="BX236" s="249"/>
      <c r="BY236" s="255"/>
      <c r="BZ236" s="226"/>
      <c r="CA236" s="249"/>
      <c r="CB236" s="255"/>
      <c r="CC236" s="226"/>
      <c r="CD236" s="249"/>
      <c r="CE236" s="255"/>
      <c r="CF236" s="226"/>
      <c r="CG236" s="249"/>
      <c r="CH236" s="255"/>
      <c r="CI236" s="226"/>
      <c r="CJ236" s="249"/>
      <c r="CK236" s="255"/>
      <c r="CL236" s="226"/>
      <c r="CM236" s="249"/>
      <c r="CN236" s="255"/>
      <c r="CO236" s="226"/>
      <c r="CP236" s="249"/>
      <c r="CQ236" s="255"/>
      <c r="CR236" s="226"/>
      <c r="CS236" s="249"/>
      <c r="CT236" s="255"/>
      <c r="CU236" s="226"/>
      <c r="CV236" s="249"/>
      <c r="CW236" s="225"/>
      <c r="CX236" s="226"/>
      <c r="CY236" s="227"/>
    </row>
    <row r="237" spans="1:103" ht="13.5" customHeight="1">
      <c r="A237" s="83" t="str">
        <f t="shared" si="61"/>
        <v/>
      </c>
      <c r="B237" s="168" t="str">
        <f t="shared" si="62"/>
        <v/>
      </c>
      <c r="C237" s="151" t="str">
        <f t="shared" si="63"/>
        <v/>
      </c>
      <c r="D237" s="82" t="str">
        <f t="shared" si="64"/>
        <v/>
      </c>
      <c r="E237" s="188" t="str">
        <f>IF(ISERROR(SUM((B237/2),(C237/2),(D237/2))),IF(ISERROR(SUM((B237/2),(C237/2))),IF(ISERROR(SUM((B237/2),(D237/2))),IF(ISERROR(SUM((C237/2),(D237/2))),IF(ISERROR(B237/2),IF(ISERROR(C237/2),A235,C237),B237),SUM((C237*'Student List'!$D$34),(D237*'Student List'!$E$34))/'Student List'!$D$40),SUM((B237*'Student List'!$C$34),(D237*'Student List'!$E$34))/'Student List'!$E$40),SUM((B237*'Student List'!$C$34),(C237*'Student List'!$D$34))/'Student List'!$C$40),SUM((B237*'Student List'!$C$34),(C237*'Student List'!$D$34),(D237*'Student List'!$E$34))/'Student List'!$C$35)</f>
        <v/>
      </c>
      <c r="F237" s="84" t="str">
        <f t="shared" si="65"/>
        <v/>
      </c>
      <c r="G237" s="173" t="str">
        <f>IF(ISTEXT('Student List'!$C$25),('Student List'!$C$25),"")</f>
        <v/>
      </c>
      <c r="H237" s="85"/>
      <c r="I237" s="86"/>
      <c r="J237" s="87"/>
      <c r="K237" s="86"/>
      <c r="L237" s="88"/>
      <c r="M237" s="89"/>
      <c r="N237" s="86"/>
      <c r="O237" s="87"/>
      <c r="P237" s="86"/>
      <c r="Q237" s="88"/>
      <c r="R237" s="89"/>
      <c r="S237" s="86"/>
      <c r="T237" s="87"/>
      <c r="U237" s="86"/>
      <c r="V237" s="88"/>
      <c r="W237" s="89"/>
      <c r="X237" s="86"/>
      <c r="Y237" s="87"/>
      <c r="Z237" s="86"/>
      <c r="AA237" s="90"/>
      <c r="AB237" s="99"/>
      <c r="AC237" s="85"/>
      <c r="AD237" s="86"/>
      <c r="AE237" s="89"/>
      <c r="AF237" s="86"/>
      <c r="AG237" s="88"/>
      <c r="AH237" s="89"/>
      <c r="AI237" s="86"/>
      <c r="AJ237" s="87"/>
      <c r="AK237" s="86"/>
      <c r="AL237" s="88"/>
      <c r="AM237" s="89"/>
      <c r="AN237" s="86"/>
      <c r="AO237" s="87"/>
      <c r="AP237" s="86"/>
      <c r="AQ237" s="88"/>
      <c r="AR237" s="89"/>
      <c r="AS237" s="86"/>
      <c r="AT237" s="87"/>
      <c r="AU237" s="86"/>
      <c r="AV237" s="88"/>
      <c r="AW237" s="89"/>
      <c r="AX237" s="86"/>
      <c r="AY237" s="87"/>
      <c r="AZ237" s="86"/>
      <c r="BA237" s="88"/>
      <c r="BB237" s="89"/>
      <c r="BC237" s="86"/>
      <c r="BD237" s="86"/>
      <c r="BE237" s="86"/>
      <c r="BF237" s="89"/>
      <c r="BG237" s="91" t="str">
        <f t="shared" si="66"/>
        <v/>
      </c>
      <c r="BI237" s="92" t="str">
        <f t="shared" si="67"/>
        <v/>
      </c>
      <c r="BJ237" s="112"/>
      <c r="BK237" s="117"/>
      <c r="BL237" s="113"/>
      <c r="BM237" s="113"/>
      <c r="BN237" s="113"/>
      <c r="BO237" s="113"/>
      <c r="BP237" s="113"/>
      <c r="BQ237" s="113"/>
      <c r="BR237" s="113"/>
      <c r="BS237" s="114"/>
      <c r="BU237" s="171" t="str">
        <f t="shared" si="68"/>
        <v/>
      </c>
      <c r="BV237" s="161"/>
      <c r="BW237" s="162"/>
      <c r="BX237" s="250"/>
      <c r="BY237" s="256"/>
      <c r="BZ237" s="163"/>
      <c r="CA237" s="250"/>
      <c r="CB237" s="256"/>
      <c r="CC237" s="163"/>
      <c r="CD237" s="250"/>
      <c r="CE237" s="256"/>
      <c r="CF237" s="163"/>
      <c r="CG237" s="250"/>
      <c r="CH237" s="256"/>
      <c r="CI237" s="163"/>
      <c r="CJ237" s="250"/>
      <c r="CK237" s="256"/>
      <c r="CL237" s="163"/>
      <c r="CM237" s="250"/>
      <c r="CN237" s="256"/>
      <c r="CO237" s="163"/>
      <c r="CP237" s="250"/>
      <c r="CQ237" s="256"/>
      <c r="CR237" s="163"/>
      <c r="CS237" s="250"/>
      <c r="CT237" s="256"/>
      <c r="CU237" s="163"/>
      <c r="CV237" s="250"/>
      <c r="CW237" s="162"/>
      <c r="CX237" s="163"/>
      <c r="CY237" s="164"/>
    </row>
    <row r="238" spans="1:103" ht="13.5" customHeight="1">
      <c r="A238" s="83" t="str">
        <f t="shared" si="61"/>
        <v/>
      </c>
      <c r="B238" s="168" t="str">
        <f t="shared" si="62"/>
        <v/>
      </c>
      <c r="C238" s="151" t="str">
        <f t="shared" si="63"/>
        <v/>
      </c>
      <c r="D238" s="82" t="str">
        <f t="shared" si="64"/>
        <v/>
      </c>
      <c r="E238" s="188" t="str">
        <f>IF(ISERROR(SUM((B238/2),(C238/2),(D238/2))),IF(ISERROR(SUM((B238/2),(C238/2))),IF(ISERROR(SUM((B238/2),(D238/2))),IF(ISERROR(SUM((C238/2),(D238/2))),IF(ISERROR(B238/2),IF(ISERROR(C238/2),A236,C238),B238),SUM((C238*'Student List'!$D$34),(D238*'Student List'!$E$34))/'Student List'!$D$40),SUM((B238*'Student List'!$C$34),(D238*'Student List'!$E$34))/'Student List'!$E$40),SUM((B238*'Student List'!$C$34),(C238*'Student List'!$D$34))/'Student List'!$C$40),SUM((B238*'Student List'!$C$34),(C238*'Student List'!$D$34),(D238*'Student List'!$E$34))/'Student List'!$C$35)</f>
        <v/>
      </c>
      <c r="F238" s="84" t="str">
        <f t="shared" si="65"/>
        <v/>
      </c>
      <c r="G238" s="208" t="str">
        <f>IF(ISTEXT('Student List'!$C$26),('Student List'!$C$26),"")</f>
        <v/>
      </c>
      <c r="H238" s="209"/>
      <c r="I238" s="210"/>
      <c r="J238" s="211"/>
      <c r="K238" s="210"/>
      <c r="L238" s="212"/>
      <c r="M238" s="213"/>
      <c r="N238" s="210"/>
      <c r="O238" s="211"/>
      <c r="P238" s="210"/>
      <c r="Q238" s="212"/>
      <c r="R238" s="213"/>
      <c r="S238" s="210"/>
      <c r="T238" s="211"/>
      <c r="U238" s="210"/>
      <c r="V238" s="212"/>
      <c r="W238" s="213"/>
      <c r="X238" s="210"/>
      <c r="Y238" s="211"/>
      <c r="Z238" s="210"/>
      <c r="AA238" s="214"/>
      <c r="AB238" s="319"/>
      <c r="AC238" s="209"/>
      <c r="AD238" s="210"/>
      <c r="AE238" s="213"/>
      <c r="AF238" s="210"/>
      <c r="AG238" s="212"/>
      <c r="AH238" s="213"/>
      <c r="AI238" s="210"/>
      <c r="AJ238" s="211"/>
      <c r="AK238" s="210"/>
      <c r="AL238" s="212"/>
      <c r="AM238" s="213"/>
      <c r="AN238" s="210"/>
      <c r="AO238" s="211"/>
      <c r="AP238" s="210"/>
      <c r="AQ238" s="212"/>
      <c r="AR238" s="213"/>
      <c r="AS238" s="210"/>
      <c r="AT238" s="211"/>
      <c r="AU238" s="210"/>
      <c r="AV238" s="212"/>
      <c r="AW238" s="213"/>
      <c r="AX238" s="210"/>
      <c r="AY238" s="211"/>
      <c r="AZ238" s="210"/>
      <c r="BA238" s="212"/>
      <c r="BB238" s="213"/>
      <c r="BC238" s="210"/>
      <c r="BD238" s="210"/>
      <c r="BE238" s="210"/>
      <c r="BF238" s="213"/>
      <c r="BG238" s="216" t="str">
        <f t="shared" si="66"/>
        <v/>
      </c>
      <c r="BH238" s="217"/>
      <c r="BI238" s="218" t="str">
        <f t="shared" si="67"/>
        <v/>
      </c>
      <c r="BJ238" s="219"/>
      <c r="BK238" s="220"/>
      <c r="BL238" s="221"/>
      <c r="BM238" s="221"/>
      <c r="BN238" s="221"/>
      <c r="BO238" s="221"/>
      <c r="BP238" s="221"/>
      <c r="BQ238" s="221"/>
      <c r="BR238" s="221"/>
      <c r="BS238" s="222"/>
      <c r="BT238" s="217"/>
      <c r="BU238" s="223" t="str">
        <f t="shared" si="68"/>
        <v/>
      </c>
      <c r="BV238" s="224"/>
      <c r="BW238" s="225"/>
      <c r="BX238" s="249"/>
      <c r="BY238" s="255"/>
      <c r="BZ238" s="226"/>
      <c r="CA238" s="249"/>
      <c r="CB238" s="255"/>
      <c r="CC238" s="226"/>
      <c r="CD238" s="249"/>
      <c r="CE238" s="255"/>
      <c r="CF238" s="226"/>
      <c r="CG238" s="249"/>
      <c r="CH238" s="255"/>
      <c r="CI238" s="226"/>
      <c r="CJ238" s="249"/>
      <c r="CK238" s="255"/>
      <c r="CL238" s="226"/>
      <c r="CM238" s="249"/>
      <c r="CN238" s="255"/>
      <c r="CO238" s="226"/>
      <c r="CP238" s="249"/>
      <c r="CQ238" s="255"/>
      <c r="CR238" s="226"/>
      <c r="CS238" s="249"/>
      <c r="CT238" s="255"/>
      <c r="CU238" s="226"/>
      <c r="CV238" s="249"/>
      <c r="CW238" s="225"/>
      <c r="CX238" s="226"/>
      <c r="CY238" s="227"/>
    </row>
    <row r="239" spans="1:103" ht="13.5" customHeight="1">
      <c r="A239" s="83" t="str">
        <f t="shared" si="61"/>
        <v/>
      </c>
      <c r="B239" s="168" t="str">
        <f t="shared" si="62"/>
        <v/>
      </c>
      <c r="C239" s="151" t="str">
        <f t="shared" si="63"/>
        <v/>
      </c>
      <c r="D239" s="82" t="str">
        <f t="shared" si="64"/>
        <v/>
      </c>
      <c r="E239" s="188" t="str">
        <f>IF(ISERROR(SUM((B239/2),(C239/2),(D239/2))),IF(ISERROR(SUM((B239/2),(C239/2))),IF(ISERROR(SUM((B239/2),(D239/2))),IF(ISERROR(SUM((C239/2),(D239/2))),IF(ISERROR(B239/2),IF(ISERROR(C239/2),A237,C239),B239),SUM((C239*'Student List'!$D$34),(D239*'Student List'!$E$34))/'Student List'!$D$40),SUM((B239*'Student List'!$C$34),(D239*'Student List'!$E$34))/'Student List'!$E$40),SUM((B239*'Student List'!$C$34),(C239*'Student List'!$D$34))/'Student List'!$C$40),SUM((B239*'Student List'!$C$34),(C239*'Student List'!$D$34),(D239*'Student List'!$E$34))/'Student List'!$C$35)</f>
        <v/>
      </c>
      <c r="F239" s="84" t="str">
        <f t="shared" si="65"/>
        <v/>
      </c>
      <c r="G239" s="173" t="str">
        <f>IF(ISTEXT('Student List'!$C$27),('Student List'!$C$27),"")</f>
        <v/>
      </c>
      <c r="H239" s="85"/>
      <c r="I239" s="86"/>
      <c r="J239" s="87"/>
      <c r="K239" s="86"/>
      <c r="L239" s="88"/>
      <c r="M239" s="89"/>
      <c r="N239" s="86"/>
      <c r="O239" s="87"/>
      <c r="P239" s="86"/>
      <c r="Q239" s="88"/>
      <c r="R239" s="89"/>
      <c r="S239" s="86"/>
      <c r="T239" s="87"/>
      <c r="U239" s="86"/>
      <c r="V239" s="88"/>
      <c r="W239" s="89"/>
      <c r="X239" s="86"/>
      <c r="Y239" s="87"/>
      <c r="Z239" s="86"/>
      <c r="AA239" s="90"/>
      <c r="AB239" s="99"/>
      <c r="AC239" s="85"/>
      <c r="AD239" s="86"/>
      <c r="AE239" s="89"/>
      <c r="AF239" s="86"/>
      <c r="AG239" s="88"/>
      <c r="AH239" s="89"/>
      <c r="AI239" s="86"/>
      <c r="AJ239" s="87"/>
      <c r="AK239" s="86"/>
      <c r="AL239" s="88"/>
      <c r="AM239" s="89"/>
      <c r="AN239" s="86"/>
      <c r="AO239" s="87"/>
      <c r="AP239" s="86"/>
      <c r="AQ239" s="88"/>
      <c r="AR239" s="89"/>
      <c r="AS239" s="86"/>
      <c r="AT239" s="87"/>
      <c r="AU239" s="86"/>
      <c r="AV239" s="88"/>
      <c r="AW239" s="89"/>
      <c r="AX239" s="86"/>
      <c r="AY239" s="87"/>
      <c r="AZ239" s="86"/>
      <c r="BA239" s="88"/>
      <c r="BB239" s="89"/>
      <c r="BC239" s="86"/>
      <c r="BD239" s="86"/>
      <c r="BE239" s="86"/>
      <c r="BF239" s="89"/>
      <c r="BG239" s="91" t="str">
        <f t="shared" si="66"/>
        <v/>
      </c>
      <c r="BI239" s="95" t="str">
        <f t="shared" si="67"/>
        <v/>
      </c>
      <c r="BJ239" s="117"/>
      <c r="BK239" s="117"/>
      <c r="BL239" s="113"/>
      <c r="BM239" s="113"/>
      <c r="BN239" s="113"/>
      <c r="BO239" s="113"/>
      <c r="BP239" s="113"/>
      <c r="BQ239" s="113"/>
      <c r="BR239" s="113"/>
      <c r="BS239" s="114"/>
      <c r="BU239" s="171" t="str">
        <f t="shared" si="68"/>
        <v/>
      </c>
      <c r="BV239" s="161"/>
      <c r="BW239" s="162"/>
      <c r="BX239" s="250"/>
      <c r="BY239" s="256"/>
      <c r="BZ239" s="163"/>
      <c r="CA239" s="250"/>
      <c r="CB239" s="256"/>
      <c r="CC239" s="163"/>
      <c r="CD239" s="250"/>
      <c r="CE239" s="256"/>
      <c r="CF239" s="163"/>
      <c r="CG239" s="250"/>
      <c r="CH239" s="256"/>
      <c r="CI239" s="163"/>
      <c r="CJ239" s="250"/>
      <c r="CK239" s="256"/>
      <c r="CL239" s="163"/>
      <c r="CM239" s="250"/>
      <c r="CN239" s="256"/>
      <c r="CO239" s="163"/>
      <c r="CP239" s="250"/>
      <c r="CQ239" s="256"/>
      <c r="CR239" s="163"/>
      <c r="CS239" s="250"/>
      <c r="CT239" s="256"/>
      <c r="CU239" s="163"/>
      <c r="CV239" s="250"/>
      <c r="CW239" s="162"/>
      <c r="CX239" s="163"/>
      <c r="CY239" s="164"/>
    </row>
    <row r="240" spans="1:103" ht="13.5" customHeight="1">
      <c r="A240" s="83" t="str">
        <f t="shared" si="61"/>
        <v/>
      </c>
      <c r="B240" s="168" t="str">
        <f t="shared" si="62"/>
        <v/>
      </c>
      <c r="C240" s="151" t="str">
        <f t="shared" si="63"/>
        <v/>
      </c>
      <c r="D240" s="82" t="str">
        <f t="shared" si="64"/>
        <v/>
      </c>
      <c r="E240" s="188" t="str">
        <f>IF(ISERROR(SUM((B240/2),(C240/2),(D240/2))),IF(ISERROR(SUM((B240/2),(C240/2))),IF(ISERROR(SUM((B240/2),(D240/2))),IF(ISERROR(SUM((C240/2),(D240/2))),IF(ISERROR(B240/2),IF(ISERROR(C240/2),A238,C240),B240),SUM((C240*'Student List'!$D$34),(D240*'Student List'!$E$34))/'Student List'!$D$40),SUM((B240*'Student List'!$C$34),(D240*'Student List'!$E$34))/'Student List'!$E$40),SUM((B240*'Student List'!$C$34),(C240*'Student List'!$D$34))/'Student List'!$C$40),SUM((B240*'Student List'!$C$34),(C240*'Student List'!$D$34),(D240*'Student List'!$E$34))/'Student List'!$C$35)</f>
        <v/>
      </c>
      <c r="F240" s="84" t="str">
        <f t="shared" si="65"/>
        <v/>
      </c>
      <c r="G240" s="208" t="str">
        <f>IF(ISTEXT('Student List'!$C$28),('Student List'!$C$28),"")</f>
        <v/>
      </c>
      <c r="H240" s="209"/>
      <c r="I240" s="210"/>
      <c r="J240" s="211"/>
      <c r="K240" s="210"/>
      <c r="L240" s="212"/>
      <c r="M240" s="213"/>
      <c r="N240" s="210"/>
      <c r="O240" s="211"/>
      <c r="P240" s="210"/>
      <c r="Q240" s="212"/>
      <c r="R240" s="213"/>
      <c r="S240" s="210"/>
      <c r="T240" s="211"/>
      <c r="U240" s="210"/>
      <c r="V240" s="212"/>
      <c r="W240" s="213"/>
      <c r="X240" s="210"/>
      <c r="Y240" s="211"/>
      <c r="Z240" s="210"/>
      <c r="AA240" s="214"/>
      <c r="AB240" s="319"/>
      <c r="AC240" s="209"/>
      <c r="AD240" s="210"/>
      <c r="AE240" s="213"/>
      <c r="AF240" s="210"/>
      <c r="AG240" s="212"/>
      <c r="AH240" s="213"/>
      <c r="AI240" s="210"/>
      <c r="AJ240" s="211"/>
      <c r="AK240" s="210"/>
      <c r="AL240" s="212"/>
      <c r="AM240" s="213"/>
      <c r="AN240" s="210"/>
      <c r="AO240" s="211"/>
      <c r="AP240" s="210"/>
      <c r="AQ240" s="212"/>
      <c r="AR240" s="213"/>
      <c r="AS240" s="210"/>
      <c r="AT240" s="211"/>
      <c r="AU240" s="210"/>
      <c r="AV240" s="212"/>
      <c r="AW240" s="213"/>
      <c r="AX240" s="210"/>
      <c r="AY240" s="211"/>
      <c r="AZ240" s="210"/>
      <c r="BA240" s="212"/>
      <c r="BB240" s="213"/>
      <c r="BC240" s="210"/>
      <c r="BD240" s="210"/>
      <c r="BE240" s="210"/>
      <c r="BF240" s="213"/>
      <c r="BG240" s="216" t="str">
        <f t="shared" si="66"/>
        <v/>
      </c>
      <c r="BH240" s="217"/>
      <c r="BI240" s="218" t="str">
        <f t="shared" si="67"/>
        <v/>
      </c>
      <c r="BJ240" s="219"/>
      <c r="BK240" s="220"/>
      <c r="BL240" s="221"/>
      <c r="BM240" s="221"/>
      <c r="BN240" s="221"/>
      <c r="BO240" s="221"/>
      <c r="BP240" s="221"/>
      <c r="BQ240" s="221"/>
      <c r="BR240" s="221"/>
      <c r="BS240" s="222"/>
      <c r="BT240" s="217"/>
      <c r="BU240" s="223" t="str">
        <f t="shared" si="68"/>
        <v/>
      </c>
      <c r="BV240" s="224"/>
      <c r="BW240" s="225"/>
      <c r="BX240" s="249"/>
      <c r="BY240" s="255"/>
      <c r="BZ240" s="226"/>
      <c r="CA240" s="249"/>
      <c r="CB240" s="255"/>
      <c r="CC240" s="226"/>
      <c r="CD240" s="249"/>
      <c r="CE240" s="255"/>
      <c r="CF240" s="226"/>
      <c r="CG240" s="249"/>
      <c r="CH240" s="255"/>
      <c r="CI240" s="226"/>
      <c r="CJ240" s="249"/>
      <c r="CK240" s="255"/>
      <c r="CL240" s="226"/>
      <c r="CM240" s="249"/>
      <c r="CN240" s="255"/>
      <c r="CO240" s="226"/>
      <c r="CP240" s="249"/>
      <c r="CQ240" s="255"/>
      <c r="CR240" s="226"/>
      <c r="CS240" s="249"/>
      <c r="CT240" s="255"/>
      <c r="CU240" s="226"/>
      <c r="CV240" s="249"/>
      <c r="CW240" s="225"/>
      <c r="CX240" s="226"/>
      <c r="CY240" s="227"/>
    </row>
    <row r="241" spans="1:103" ht="13.5" customHeight="1">
      <c r="B241" s="168" t="str">
        <f t="shared" si="62"/>
        <v/>
      </c>
      <c r="C241" s="151" t="str">
        <f t="shared" si="63"/>
        <v/>
      </c>
      <c r="D241" s="82" t="str">
        <f t="shared" si="64"/>
        <v/>
      </c>
      <c r="E241" s="188" t="str">
        <f>IF(ISERROR(SUM((B241/2),(C241/2),(D241/2))),IF(ISERROR(SUM((B241/2),(C241/2))),IF(ISERROR(SUM((B241/2),(D241/2))),IF(ISERROR(SUM((C241/2),(D241/2))),IF(ISERROR(B241/2),IF(ISERROR(C241/2),A239,C241),B241),SUM((C241*'Student List'!$D$34),(D241*'Student List'!$E$34))/'Student List'!$D$40),SUM((B241*'Student List'!$C$34),(D241*'Student List'!$E$34))/'Student List'!$E$40),SUM((B241*'Student List'!$C$34),(C241*'Student List'!$D$34))/'Student List'!$C$40),SUM((B241*'Student List'!$C$34),(C241*'Student List'!$D$34),(D241*'Student List'!$E$34))/'Student List'!$C$35)</f>
        <v/>
      </c>
      <c r="F241" s="84" t="str">
        <f t="shared" si="65"/>
        <v/>
      </c>
      <c r="G241" s="173" t="str">
        <f>IF(ISTEXT('Student List'!$C$29),('Student List'!$C$29),"")</f>
        <v/>
      </c>
      <c r="H241" s="85"/>
      <c r="I241" s="86"/>
      <c r="J241" s="87"/>
      <c r="K241" s="86"/>
      <c r="L241" s="88"/>
      <c r="M241" s="89"/>
      <c r="N241" s="86"/>
      <c r="O241" s="87"/>
      <c r="P241" s="86"/>
      <c r="Q241" s="88"/>
      <c r="R241" s="89"/>
      <c r="S241" s="86"/>
      <c r="T241" s="87"/>
      <c r="U241" s="86"/>
      <c r="V241" s="88"/>
      <c r="W241" s="89"/>
      <c r="X241" s="86"/>
      <c r="Y241" s="87"/>
      <c r="Z241" s="86"/>
      <c r="AA241" s="90"/>
      <c r="AB241" s="99"/>
      <c r="AC241" s="85"/>
      <c r="AD241" s="86"/>
      <c r="AE241" s="89"/>
      <c r="AF241" s="86"/>
      <c r="AG241" s="88"/>
      <c r="AH241" s="89"/>
      <c r="AI241" s="86"/>
      <c r="AJ241" s="87"/>
      <c r="AK241" s="86"/>
      <c r="AL241" s="88"/>
      <c r="AM241" s="89"/>
      <c r="AN241" s="86"/>
      <c r="AO241" s="87"/>
      <c r="AP241" s="86"/>
      <c r="AQ241" s="88"/>
      <c r="AR241" s="89"/>
      <c r="AS241" s="86"/>
      <c r="AT241" s="87"/>
      <c r="AU241" s="86"/>
      <c r="AV241" s="88"/>
      <c r="AW241" s="89"/>
      <c r="AX241" s="86"/>
      <c r="AY241" s="87"/>
      <c r="AZ241" s="86"/>
      <c r="BA241" s="88"/>
      <c r="BB241" s="89"/>
      <c r="BC241" s="86"/>
      <c r="BD241" s="86"/>
      <c r="BE241" s="86"/>
      <c r="BF241" s="89"/>
      <c r="BG241" s="91" t="str">
        <f t="shared" si="66"/>
        <v/>
      </c>
      <c r="BI241" s="96" t="str">
        <f t="shared" si="67"/>
        <v/>
      </c>
      <c r="BJ241" s="115"/>
      <c r="BK241" s="113"/>
      <c r="BL241" s="113"/>
      <c r="BM241" s="113"/>
      <c r="BN241" s="113"/>
      <c r="BO241" s="113"/>
      <c r="BP241" s="113"/>
      <c r="BQ241" s="113"/>
      <c r="BR241" s="113"/>
      <c r="BS241" s="116"/>
      <c r="BU241" s="171" t="str">
        <f t="shared" si="68"/>
        <v/>
      </c>
      <c r="BV241" s="165"/>
      <c r="BW241" s="163"/>
      <c r="BX241" s="250"/>
      <c r="BY241" s="256"/>
      <c r="BZ241" s="163"/>
      <c r="CA241" s="250"/>
      <c r="CB241" s="256"/>
      <c r="CC241" s="163"/>
      <c r="CD241" s="250"/>
      <c r="CE241" s="256"/>
      <c r="CF241" s="163"/>
      <c r="CG241" s="250"/>
      <c r="CH241" s="256"/>
      <c r="CI241" s="163"/>
      <c r="CJ241" s="250"/>
      <c r="CK241" s="256"/>
      <c r="CL241" s="163"/>
      <c r="CM241" s="250"/>
      <c r="CN241" s="256"/>
      <c r="CO241" s="163"/>
      <c r="CP241" s="250"/>
      <c r="CQ241" s="256"/>
      <c r="CR241" s="163"/>
      <c r="CS241" s="250"/>
      <c r="CT241" s="256"/>
      <c r="CU241" s="163"/>
      <c r="CV241" s="250"/>
      <c r="CW241" s="162"/>
      <c r="CX241" s="163"/>
      <c r="CY241" s="166"/>
    </row>
    <row r="242" spans="1:103" ht="13.5" customHeight="1" thickBot="1">
      <c r="B242" s="169" t="str">
        <f t="shared" si="62"/>
        <v/>
      </c>
      <c r="C242" s="152" t="str">
        <f t="shared" si="63"/>
        <v/>
      </c>
      <c r="D242" s="97" t="str">
        <f t="shared" si="64"/>
        <v/>
      </c>
      <c r="E242" s="274" t="str">
        <f>IF(ISERROR(SUM((B242/2),(C242/2),(D242/2))),IF(ISERROR(SUM((B242/2),(C242/2))),IF(ISERROR(SUM((B242/2),(D242/2))),IF(ISERROR(SUM((C242/2),(D242/2))),IF(ISERROR(B242/2),IF(ISERROR(C242/2),A240,C242),B242),SUM((C242*'Student List'!$D$34),(D242*'Student List'!$E$34))/'Student List'!$D$40),SUM((B242*'Student List'!$C$34),(D242*'Student List'!$E$34))/'Student List'!$E$40),SUM((B242*'Student List'!$C$34),(C242*'Student List'!$D$34))/'Student List'!$C$40),SUM((B242*'Student List'!$C$34),(C242*'Student List'!$D$34),(D242*'Student List'!$E$34))/'Student List'!$C$35)</f>
        <v/>
      </c>
      <c r="F242" s="98" t="str">
        <f t="shared" si="65"/>
        <v/>
      </c>
      <c r="G242" s="229" t="str">
        <f>IF(ISTEXT('Student List'!$C$30),('Student List'!$C$30),"")</f>
        <v/>
      </c>
      <c r="H242" s="230"/>
      <c r="I242" s="231"/>
      <c r="J242" s="232"/>
      <c r="K242" s="231"/>
      <c r="L242" s="233"/>
      <c r="M242" s="234"/>
      <c r="N242" s="231"/>
      <c r="O242" s="232"/>
      <c r="P242" s="231"/>
      <c r="Q242" s="233"/>
      <c r="R242" s="234"/>
      <c r="S242" s="231"/>
      <c r="T242" s="232"/>
      <c r="U242" s="231"/>
      <c r="V242" s="233"/>
      <c r="W242" s="234"/>
      <c r="X242" s="231"/>
      <c r="Y242" s="232"/>
      <c r="Z242" s="231"/>
      <c r="AA242" s="235"/>
      <c r="AB242" s="319"/>
      <c r="AC242" s="230"/>
      <c r="AD242" s="231"/>
      <c r="AE242" s="234"/>
      <c r="AF242" s="231"/>
      <c r="AG242" s="233"/>
      <c r="AH242" s="234"/>
      <c r="AI242" s="231"/>
      <c r="AJ242" s="232"/>
      <c r="AK242" s="231"/>
      <c r="AL242" s="233"/>
      <c r="AM242" s="234"/>
      <c r="AN242" s="231"/>
      <c r="AO242" s="232"/>
      <c r="AP242" s="231"/>
      <c r="AQ242" s="233"/>
      <c r="AR242" s="234"/>
      <c r="AS242" s="231"/>
      <c r="AT242" s="232"/>
      <c r="AU242" s="231"/>
      <c r="AV242" s="233"/>
      <c r="AW242" s="234"/>
      <c r="AX242" s="231"/>
      <c r="AY242" s="232"/>
      <c r="AZ242" s="231"/>
      <c r="BA242" s="233"/>
      <c r="BB242" s="234"/>
      <c r="BC242" s="231"/>
      <c r="BD242" s="231"/>
      <c r="BE242" s="231"/>
      <c r="BF242" s="234"/>
      <c r="BG242" s="236" t="str">
        <f t="shared" si="66"/>
        <v/>
      </c>
      <c r="BH242" s="217"/>
      <c r="BI242" s="237" t="str">
        <f t="shared" si="67"/>
        <v/>
      </c>
      <c r="BJ242" s="238"/>
      <c r="BK242" s="239"/>
      <c r="BL242" s="240"/>
      <c r="BM242" s="240"/>
      <c r="BN242" s="240"/>
      <c r="BO242" s="240"/>
      <c r="BP242" s="240"/>
      <c r="BQ242" s="240"/>
      <c r="BR242" s="240"/>
      <c r="BS242" s="241"/>
      <c r="BT242" s="217"/>
      <c r="BU242" s="242" t="str">
        <f t="shared" si="68"/>
        <v/>
      </c>
      <c r="BV242" s="243"/>
      <c r="BW242" s="244"/>
      <c r="BX242" s="251"/>
      <c r="BY242" s="257"/>
      <c r="BZ242" s="245"/>
      <c r="CA242" s="251"/>
      <c r="CB242" s="257"/>
      <c r="CC242" s="245"/>
      <c r="CD242" s="251"/>
      <c r="CE242" s="257"/>
      <c r="CF242" s="245"/>
      <c r="CG242" s="251"/>
      <c r="CH242" s="257"/>
      <c r="CI242" s="245"/>
      <c r="CJ242" s="251"/>
      <c r="CK242" s="257"/>
      <c r="CL242" s="245"/>
      <c r="CM242" s="251"/>
      <c r="CN242" s="257"/>
      <c r="CO242" s="245"/>
      <c r="CP242" s="251"/>
      <c r="CQ242" s="257"/>
      <c r="CR242" s="245"/>
      <c r="CS242" s="251"/>
      <c r="CT242" s="257"/>
      <c r="CU242" s="245"/>
      <c r="CV242" s="251"/>
      <c r="CW242" s="244"/>
      <c r="CX242" s="245"/>
      <c r="CY242" s="246"/>
    </row>
    <row r="243" spans="1:103" ht="13.5" customHeight="1" thickBot="1"/>
    <row r="244" spans="1:103" ht="28.5" customHeight="1" thickTop="1" thickBot="1">
      <c r="B244" s="364" t="str">
        <f>IF(ISTEXT('Student List'!I17),'Student List'!I17,"")</f>
        <v>Extra 1</v>
      </c>
      <c r="C244" s="365"/>
      <c r="D244" s="365"/>
      <c r="E244" s="366"/>
      <c r="F244" s="367" t="str">
        <f>$F$28</f>
        <v>School Name Here</v>
      </c>
      <c r="G244" s="368"/>
      <c r="H244" s="368"/>
      <c r="I244" s="368"/>
      <c r="J244" s="369"/>
      <c r="K244" s="17" t="s">
        <v>5</v>
      </c>
      <c r="L244" s="18"/>
      <c r="M244" s="19"/>
      <c r="N244" s="19"/>
      <c r="O244" s="19"/>
      <c r="P244" s="20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2"/>
      <c r="AC244" s="24"/>
      <c r="AD244" s="25"/>
      <c r="AE244" s="25"/>
      <c r="AF244" s="26" t="str">
        <f>B244</f>
        <v>Extra 1</v>
      </c>
      <c r="AG244" s="25" t="s">
        <v>6</v>
      </c>
      <c r="AH244" s="27"/>
      <c r="AI244" s="27"/>
      <c r="AJ244" s="27"/>
      <c r="AK244" s="27"/>
      <c r="AL244" s="28"/>
      <c r="AM244" s="17" t="str">
        <f>K244</f>
        <v>1ST NINE WEEKS</v>
      </c>
      <c r="AN244" s="19"/>
      <c r="AO244" s="19"/>
      <c r="AP244" s="19"/>
      <c r="AQ244" s="19"/>
      <c r="AR244" s="20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9"/>
      <c r="BI244" s="30" t="str">
        <f>B244</f>
        <v>Extra 1</v>
      </c>
      <c r="BJ244" s="31"/>
      <c r="BK244" s="32"/>
      <c r="BL244" s="33" t="str">
        <f>K244</f>
        <v>1ST NINE WEEKS</v>
      </c>
      <c r="BM244" s="34"/>
      <c r="BN244" s="34"/>
      <c r="BO244" s="34"/>
      <c r="BP244" s="34"/>
      <c r="BQ244" s="35"/>
      <c r="BR244" s="35"/>
      <c r="BS244" s="36"/>
      <c r="BU244" s="30" t="str">
        <f>B244</f>
        <v>Extra 1</v>
      </c>
      <c r="BV244" s="31"/>
      <c r="BW244" s="32"/>
      <c r="BX244" s="33" t="str">
        <f>K244</f>
        <v>1ST NINE WEEKS</v>
      </c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  <c r="CM244" s="34"/>
      <c r="CN244" s="34"/>
      <c r="CO244" s="34"/>
      <c r="CP244" s="34"/>
      <c r="CQ244" s="34"/>
      <c r="CR244" s="34"/>
      <c r="CS244" s="34"/>
      <c r="CT244" s="34"/>
      <c r="CU244" s="34"/>
      <c r="CV244" s="34"/>
      <c r="CW244" s="34"/>
      <c r="CX244" s="35"/>
      <c r="CY244" s="36"/>
    </row>
    <row r="245" spans="1:103" ht="13.5" customHeight="1" thickTop="1" thickBot="1">
      <c r="B245" s="37"/>
      <c r="C245" s="37"/>
      <c r="D245" s="38"/>
      <c r="E245" s="38"/>
      <c r="F245" s="38"/>
      <c r="G245" s="38"/>
      <c r="H245" s="39" t="s">
        <v>7</v>
      </c>
      <c r="I245" s="40"/>
      <c r="J245" s="40"/>
      <c r="K245" s="40"/>
      <c r="L245" s="41"/>
      <c r="M245" s="40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3"/>
      <c r="AC245" s="39" t="s">
        <v>7</v>
      </c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4"/>
      <c r="BI245" s="45"/>
      <c r="BJ245" s="46" t="s">
        <v>8</v>
      </c>
      <c r="BK245" s="40"/>
      <c r="BL245" s="40"/>
      <c r="BM245" s="40"/>
      <c r="BN245" s="40"/>
      <c r="BO245" s="40"/>
      <c r="BP245" s="40"/>
      <c r="BQ245" s="40"/>
      <c r="BR245" s="40"/>
      <c r="BS245" s="47"/>
      <c r="BU245" s="45"/>
      <c r="BV245" s="155" t="s">
        <v>59</v>
      </c>
      <c r="BW245" s="156"/>
      <c r="BX245" s="156"/>
      <c r="BY245" s="156"/>
      <c r="BZ245" s="156"/>
      <c r="CA245" s="156"/>
      <c r="CB245" s="156"/>
      <c r="CC245" s="156"/>
      <c r="CD245" s="156"/>
      <c r="CE245" s="156"/>
      <c r="CF245" s="156"/>
      <c r="CG245" s="156"/>
      <c r="CH245" s="156"/>
      <c r="CI245" s="156"/>
      <c r="CJ245" s="156"/>
      <c r="CK245" s="156"/>
      <c r="CL245" s="156"/>
      <c r="CM245" s="156"/>
      <c r="CN245" s="156"/>
      <c r="CO245" s="156"/>
      <c r="CP245" s="156"/>
      <c r="CQ245" s="156"/>
      <c r="CR245" s="156"/>
      <c r="CS245" s="156"/>
      <c r="CT245" s="156"/>
      <c r="CU245" s="156"/>
      <c r="CV245" s="156"/>
      <c r="CW245" s="156"/>
      <c r="CX245" s="156"/>
      <c r="CY245" s="157"/>
    </row>
    <row r="246" spans="1:103" ht="13.5" customHeight="1">
      <c r="A246" s="83" t="str">
        <f t="shared" ref="A246:A267" si="69">IF(ISERROR(D248/2),"",D248)</f>
        <v/>
      </c>
      <c r="B246" s="153" t="s">
        <v>58</v>
      </c>
      <c r="C246" s="149" t="s">
        <v>9</v>
      </c>
      <c r="D246" s="48" t="s">
        <v>10</v>
      </c>
      <c r="E246" s="49" t="s">
        <v>60</v>
      </c>
      <c r="F246" s="50"/>
      <c r="G246" s="51"/>
      <c r="H246" s="362" t="s">
        <v>11</v>
      </c>
      <c r="I246" s="355"/>
      <c r="J246" s="355"/>
      <c r="K246" s="355"/>
      <c r="L246" s="360"/>
      <c r="M246" s="354" t="s">
        <v>12</v>
      </c>
      <c r="N246" s="355"/>
      <c r="O246" s="355"/>
      <c r="P246" s="355"/>
      <c r="Q246" s="360"/>
      <c r="R246" s="354" t="s">
        <v>13</v>
      </c>
      <c r="S246" s="355"/>
      <c r="T246" s="355"/>
      <c r="U246" s="355"/>
      <c r="V246" s="360"/>
      <c r="W246" s="354" t="s">
        <v>14</v>
      </c>
      <c r="X246" s="355"/>
      <c r="Y246" s="355"/>
      <c r="Z246" s="355"/>
      <c r="AA246" s="356"/>
      <c r="AC246" s="362" t="s">
        <v>15</v>
      </c>
      <c r="AD246" s="355"/>
      <c r="AE246" s="355"/>
      <c r="AF246" s="355"/>
      <c r="AG246" s="360"/>
      <c r="AH246" s="354" t="s">
        <v>16</v>
      </c>
      <c r="AI246" s="355"/>
      <c r="AJ246" s="355"/>
      <c r="AK246" s="355"/>
      <c r="AL246" s="360"/>
      <c r="AM246" s="354" t="s">
        <v>17</v>
      </c>
      <c r="AN246" s="355"/>
      <c r="AO246" s="355"/>
      <c r="AP246" s="355"/>
      <c r="AQ246" s="360"/>
      <c r="AR246" s="354" t="s">
        <v>18</v>
      </c>
      <c r="AS246" s="355"/>
      <c r="AT246" s="355"/>
      <c r="AU246" s="355"/>
      <c r="AV246" s="360"/>
      <c r="AW246" s="354" t="s">
        <v>19</v>
      </c>
      <c r="AX246" s="355"/>
      <c r="AY246" s="355"/>
      <c r="AZ246" s="355"/>
      <c r="BA246" s="356"/>
      <c r="BB246" s="354" t="s">
        <v>120</v>
      </c>
      <c r="BC246" s="355"/>
      <c r="BD246" s="355"/>
      <c r="BE246" s="355"/>
      <c r="BF246" s="356"/>
      <c r="BG246" s="52"/>
      <c r="BI246" s="53"/>
      <c r="BJ246" s="54"/>
      <c r="BK246" s="54"/>
      <c r="BL246" s="54"/>
      <c r="BM246" s="54"/>
      <c r="BN246" s="54"/>
      <c r="BO246" s="54"/>
      <c r="BP246" s="54"/>
      <c r="BQ246" s="54"/>
      <c r="BR246" s="54"/>
      <c r="BS246" s="55"/>
      <c r="BU246" s="53"/>
      <c r="BV246" s="344" t="s">
        <v>11</v>
      </c>
      <c r="BW246" s="345"/>
      <c r="BX246" s="346"/>
      <c r="BY246" s="344" t="s">
        <v>12</v>
      </c>
      <c r="BZ246" s="345"/>
      <c r="CA246" s="346"/>
      <c r="CB246" s="344" t="s">
        <v>13</v>
      </c>
      <c r="CC246" s="345"/>
      <c r="CD246" s="346"/>
      <c r="CE246" s="344" t="s">
        <v>14</v>
      </c>
      <c r="CF246" s="345"/>
      <c r="CG246" s="346"/>
      <c r="CH246" s="344" t="s">
        <v>15</v>
      </c>
      <c r="CI246" s="345"/>
      <c r="CJ246" s="346"/>
      <c r="CK246" s="344" t="s">
        <v>16</v>
      </c>
      <c r="CL246" s="345"/>
      <c r="CM246" s="346"/>
      <c r="CN246" s="344" t="s">
        <v>17</v>
      </c>
      <c r="CO246" s="345"/>
      <c r="CP246" s="346"/>
      <c r="CQ246" s="344" t="s">
        <v>18</v>
      </c>
      <c r="CR246" s="345"/>
      <c r="CS246" s="346"/>
      <c r="CT246" s="344" t="s">
        <v>19</v>
      </c>
      <c r="CU246" s="345"/>
      <c r="CV246" s="346"/>
      <c r="CW246" s="350" t="s">
        <v>120</v>
      </c>
      <c r="CX246" s="345"/>
      <c r="CY246" s="351"/>
    </row>
    <row r="247" spans="1:103" ht="13.5" customHeight="1" thickBot="1">
      <c r="A247" s="83" t="str">
        <f t="shared" si="69"/>
        <v/>
      </c>
      <c r="B247" s="154" t="s">
        <v>24</v>
      </c>
      <c r="C247" s="283" t="s">
        <v>24</v>
      </c>
      <c r="D247" s="59" t="s">
        <v>24</v>
      </c>
      <c r="E247" s="60" t="s">
        <v>24</v>
      </c>
      <c r="F247" s="61" t="s">
        <v>25</v>
      </c>
      <c r="G247" s="62" t="s">
        <v>26</v>
      </c>
      <c r="H247" s="363"/>
      <c r="I247" s="358"/>
      <c r="J247" s="358"/>
      <c r="K247" s="358"/>
      <c r="L247" s="361"/>
      <c r="M247" s="357"/>
      <c r="N247" s="358"/>
      <c r="O247" s="358"/>
      <c r="P247" s="358"/>
      <c r="Q247" s="361"/>
      <c r="R247" s="357"/>
      <c r="S247" s="358"/>
      <c r="T247" s="358"/>
      <c r="U247" s="358"/>
      <c r="V247" s="361"/>
      <c r="W247" s="357"/>
      <c r="X247" s="358"/>
      <c r="Y247" s="358"/>
      <c r="Z247" s="358"/>
      <c r="AA247" s="359"/>
      <c r="AC247" s="363"/>
      <c r="AD247" s="358"/>
      <c r="AE247" s="358"/>
      <c r="AF247" s="358"/>
      <c r="AG247" s="361"/>
      <c r="AH247" s="357"/>
      <c r="AI247" s="358"/>
      <c r="AJ247" s="358"/>
      <c r="AK247" s="358"/>
      <c r="AL247" s="361"/>
      <c r="AM247" s="357"/>
      <c r="AN247" s="358"/>
      <c r="AO247" s="358"/>
      <c r="AP247" s="358"/>
      <c r="AQ247" s="361"/>
      <c r="AR247" s="357"/>
      <c r="AS247" s="358"/>
      <c r="AT247" s="358"/>
      <c r="AU247" s="358"/>
      <c r="AV247" s="361"/>
      <c r="AW247" s="357"/>
      <c r="AX247" s="358"/>
      <c r="AY247" s="358"/>
      <c r="AZ247" s="358"/>
      <c r="BA247" s="359"/>
      <c r="BB247" s="357"/>
      <c r="BC247" s="358"/>
      <c r="BD247" s="358"/>
      <c r="BE247" s="358"/>
      <c r="BF247" s="359"/>
      <c r="BG247" s="63" t="s">
        <v>26</v>
      </c>
      <c r="BI247" s="64" t="s">
        <v>26</v>
      </c>
      <c r="BJ247" s="65">
        <v>1</v>
      </c>
      <c r="BK247" s="66">
        <v>2</v>
      </c>
      <c r="BL247" s="65">
        <v>3</v>
      </c>
      <c r="BM247" s="66">
        <v>4</v>
      </c>
      <c r="BN247" s="65">
        <v>5</v>
      </c>
      <c r="BO247" s="66">
        <v>6</v>
      </c>
      <c r="BP247" s="65">
        <v>7</v>
      </c>
      <c r="BQ247" s="66">
        <v>8</v>
      </c>
      <c r="BR247" s="66">
        <v>9</v>
      </c>
      <c r="BS247" s="67">
        <v>10</v>
      </c>
      <c r="BU247" s="64" t="s">
        <v>26</v>
      </c>
      <c r="BV247" s="347"/>
      <c r="BW247" s="348"/>
      <c r="BX247" s="349"/>
      <c r="BY247" s="347"/>
      <c r="BZ247" s="348"/>
      <c r="CA247" s="349"/>
      <c r="CB247" s="347"/>
      <c r="CC247" s="348"/>
      <c r="CD247" s="349"/>
      <c r="CE247" s="347"/>
      <c r="CF247" s="348"/>
      <c r="CG247" s="349"/>
      <c r="CH247" s="347"/>
      <c r="CI247" s="348"/>
      <c r="CJ247" s="349"/>
      <c r="CK247" s="347"/>
      <c r="CL247" s="348"/>
      <c r="CM247" s="349"/>
      <c r="CN247" s="347"/>
      <c r="CO247" s="348"/>
      <c r="CP247" s="349"/>
      <c r="CQ247" s="347"/>
      <c r="CR247" s="348"/>
      <c r="CS247" s="349"/>
      <c r="CT247" s="347"/>
      <c r="CU247" s="348"/>
      <c r="CV247" s="349"/>
      <c r="CW247" s="352"/>
      <c r="CX247" s="348"/>
      <c r="CY247" s="353"/>
    </row>
    <row r="248" spans="1:103" ht="13.5" customHeight="1">
      <c r="A248" s="83" t="str">
        <f t="shared" si="69"/>
        <v/>
      </c>
      <c r="B248" s="167" t="str">
        <f t="shared" ref="B248:B269" si="70">IF(SUM(BV248:CY248),AVERAGE(BV248:CY248),"")</f>
        <v/>
      </c>
      <c r="C248" s="150" t="str">
        <f t="shared" ref="C248:C269" si="71">IF(SUM(H248:BF248),AVERAGE(H248:BF248),"")</f>
        <v/>
      </c>
      <c r="D248" s="70" t="str">
        <f t="shared" ref="D248:D269" si="72">IF(SUM(BJ248:BS248),AVERAGE(BJ248:BS248),"")</f>
        <v/>
      </c>
      <c r="E248" s="187" t="str">
        <f>IF(ISERROR(SUM((B248/2),(C248/2),(D248/2))),IF(ISERROR(SUM((B248/2),(C248/2))),IF(ISERROR(SUM((B248/2),(D248/2))),IF(ISERROR(SUM((C248/2),(D248/2))),IF(ISERROR(B248/2),IF(ISERROR(C248/2),A246,C248),B248),SUM((C248*'Student List'!$D$34),(D248*'Student List'!$E$34))/'Student List'!$D$40),SUM((B248*'Student List'!$C$34),(D248*'Student List'!$E$34))/'Student List'!$E$40),SUM((B248*'Student List'!$C$34),(C248*'Student List'!$D$34))/'Student List'!$C$40),SUM((B248*'Student List'!$C$34),(C248*'Student List'!$D$34),(D248*'Student List'!$E$34))/'Student List'!$C$35)</f>
        <v/>
      </c>
      <c r="F248" s="84" t="str">
        <f t="shared" ref="F248:F269" si="73">IF(ISERROR(IF(E248,HLOOKUP(E248,$B$354:$N$355,2),"")),"",(IF(E248,HLOOKUP(E248,$B$354:$N$355,2),"")))</f>
        <v/>
      </c>
      <c r="G248" s="172" t="str">
        <f>IF(ISTEXT('Student List'!$C$9),('Student List'!$C$9),"")</f>
        <v/>
      </c>
      <c r="H248" s="71"/>
      <c r="I248" s="72"/>
      <c r="J248" s="73"/>
      <c r="K248" s="72"/>
      <c r="L248" s="74"/>
      <c r="M248" s="75"/>
      <c r="N248" s="72"/>
      <c r="O248" s="73"/>
      <c r="P248" s="72"/>
      <c r="Q248" s="74"/>
      <c r="R248" s="75"/>
      <c r="S248" s="72"/>
      <c r="T248" s="73"/>
      <c r="U248" s="72"/>
      <c r="V248" s="74"/>
      <c r="W248" s="75"/>
      <c r="X248" s="72"/>
      <c r="Y248" s="73"/>
      <c r="Z248" s="72"/>
      <c r="AA248" s="76"/>
      <c r="AB248" s="99"/>
      <c r="AC248" s="71"/>
      <c r="AD248" s="72"/>
      <c r="AE248" s="75"/>
      <c r="AF248" s="72"/>
      <c r="AG248" s="74"/>
      <c r="AH248" s="75"/>
      <c r="AI248" s="72"/>
      <c r="AJ248" s="73"/>
      <c r="AK248" s="72"/>
      <c r="AL248" s="74"/>
      <c r="AM248" s="75"/>
      <c r="AN248" s="72"/>
      <c r="AO248" s="73"/>
      <c r="AP248" s="72"/>
      <c r="AQ248" s="77"/>
      <c r="AR248" s="75"/>
      <c r="AS248" s="72"/>
      <c r="AT248" s="73"/>
      <c r="AU248" s="72"/>
      <c r="AV248" s="74"/>
      <c r="AW248" s="75"/>
      <c r="AX248" s="72"/>
      <c r="AY248" s="73"/>
      <c r="AZ248" s="72"/>
      <c r="BA248" s="74"/>
      <c r="BB248" s="75"/>
      <c r="BC248" s="72"/>
      <c r="BD248" s="72"/>
      <c r="BE248" s="72"/>
      <c r="BF248" s="75"/>
      <c r="BG248" s="78" t="str">
        <f t="shared" ref="BG248:BG269" si="74">G248</f>
        <v/>
      </c>
      <c r="BI248" s="79" t="str">
        <f t="shared" ref="BI248:BI269" si="75">G248</f>
        <v/>
      </c>
      <c r="BJ248" s="109"/>
      <c r="BK248" s="110"/>
      <c r="BL248" s="110"/>
      <c r="BM248" s="110"/>
      <c r="BN248" s="110"/>
      <c r="BO248" s="110"/>
      <c r="BP248" s="110"/>
      <c r="BQ248" s="110"/>
      <c r="BR248" s="110"/>
      <c r="BS248" s="111"/>
      <c r="BU248" s="170" t="str">
        <f t="shared" ref="BU248:BU269" si="76">G248</f>
        <v/>
      </c>
      <c r="BV248" s="158"/>
      <c r="BW248" s="159"/>
      <c r="BX248" s="248"/>
      <c r="BY248" s="252"/>
      <c r="BZ248" s="253"/>
      <c r="CA248" s="254"/>
      <c r="CB248" s="252"/>
      <c r="CC248" s="253"/>
      <c r="CD248" s="254"/>
      <c r="CE248" s="252"/>
      <c r="CF248" s="253"/>
      <c r="CG248" s="254"/>
      <c r="CH248" s="252"/>
      <c r="CI248" s="253"/>
      <c r="CJ248" s="254"/>
      <c r="CK248" s="252"/>
      <c r="CL248" s="253"/>
      <c r="CM248" s="254"/>
      <c r="CN248" s="252"/>
      <c r="CO248" s="253"/>
      <c r="CP248" s="254"/>
      <c r="CQ248" s="252"/>
      <c r="CR248" s="253"/>
      <c r="CS248" s="254"/>
      <c r="CT248" s="252"/>
      <c r="CU248" s="253"/>
      <c r="CV248" s="254"/>
      <c r="CW248" s="247"/>
      <c r="CX248" s="159"/>
      <c r="CY248" s="160"/>
    </row>
    <row r="249" spans="1:103" ht="13.5" customHeight="1">
      <c r="A249" s="83" t="str">
        <f t="shared" si="69"/>
        <v/>
      </c>
      <c r="B249" s="168" t="str">
        <f t="shared" si="70"/>
        <v/>
      </c>
      <c r="C249" s="151" t="str">
        <f t="shared" si="71"/>
        <v/>
      </c>
      <c r="D249" s="82" t="str">
        <f t="shared" si="72"/>
        <v/>
      </c>
      <c r="E249" s="188" t="str">
        <f>IF(ISERROR(SUM((B249/2),(C249/2),(D249/2))),IF(ISERROR(SUM((B249/2),(C249/2))),IF(ISERROR(SUM((B249/2),(D249/2))),IF(ISERROR(SUM((C249/2),(D249/2))),IF(ISERROR(B249/2),IF(ISERROR(C249/2),A247,C249),B249),SUM((C249*'Student List'!$D$34),(D249*'Student List'!$E$34))/'Student List'!$D$40),SUM((B249*'Student List'!$C$34),(D249*'Student List'!$E$34))/'Student List'!$E$40),SUM((B249*'Student List'!$C$34),(C249*'Student List'!$D$34))/'Student List'!$C$40),SUM((B249*'Student List'!$C$34),(C249*'Student List'!$D$34),(D249*'Student List'!$E$34))/'Student List'!$C$35)</f>
        <v/>
      </c>
      <c r="F249" s="84" t="str">
        <f t="shared" si="73"/>
        <v/>
      </c>
      <c r="G249" s="208" t="str">
        <f>IF(ISTEXT('Student List'!$C$10),('Student List'!$C$10),"")</f>
        <v/>
      </c>
      <c r="H249" s="209"/>
      <c r="I249" s="210"/>
      <c r="J249" s="211"/>
      <c r="K249" s="210"/>
      <c r="L249" s="212"/>
      <c r="M249" s="213"/>
      <c r="N249" s="210"/>
      <c r="O249" s="211"/>
      <c r="P249" s="210"/>
      <c r="Q249" s="212"/>
      <c r="R249" s="213"/>
      <c r="S249" s="210"/>
      <c r="T249" s="211"/>
      <c r="U249" s="210"/>
      <c r="V249" s="212"/>
      <c r="W249" s="213"/>
      <c r="X249" s="210"/>
      <c r="Y249" s="211"/>
      <c r="Z249" s="210"/>
      <c r="AA249" s="214"/>
      <c r="AB249" s="319"/>
      <c r="AC249" s="209"/>
      <c r="AD249" s="210"/>
      <c r="AE249" s="213"/>
      <c r="AF249" s="210"/>
      <c r="AG249" s="212"/>
      <c r="AH249" s="213"/>
      <c r="AI249" s="210"/>
      <c r="AJ249" s="211"/>
      <c r="AK249" s="210"/>
      <c r="AL249" s="212"/>
      <c r="AM249" s="213"/>
      <c r="AN249" s="210"/>
      <c r="AO249" s="211"/>
      <c r="AP249" s="210"/>
      <c r="AQ249" s="212"/>
      <c r="AR249" s="213"/>
      <c r="AS249" s="210"/>
      <c r="AT249" s="211"/>
      <c r="AU249" s="210"/>
      <c r="AV249" s="212"/>
      <c r="AW249" s="213"/>
      <c r="AX249" s="210"/>
      <c r="AY249" s="211"/>
      <c r="AZ249" s="210"/>
      <c r="BA249" s="212"/>
      <c r="BB249" s="213"/>
      <c r="BC249" s="210"/>
      <c r="BD249" s="210"/>
      <c r="BE249" s="210"/>
      <c r="BF249" s="213"/>
      <c r="BG249" s="216" t="str">
        <f t="shared" si="74"/>
        <v/>
      </c>
      <c r="BH249" s="217"/>
      <c r="BI249" s="218" t="str">
        <f t="shared" si="75"/>
        <v/>
      </c>
      <c r="BJ249" s="219"/>
      <c r="BK249" s="220"/>
      <c r="BL249" s="221"/>
      <c r="BM249" s="221"/>
      <c r="BN249" s="221"/>
      <c r="BO249" s="221"/>
      <c r="BP249" s="221"/>
      <c r="BQ249" s="221"/>
      <c r="BR249" s="221"/>
      <c r="BS249" s="222"/>
      <c r="BT249" s="217"/>
      <c r="BU249" s="223" t="str">
        <f t="shared" si="76"/>
        <v/>
      </c>
      <c r="BV249" s="224"/>
      <c r="BW249" s="225"/>
      <c r="BX249" s="249"/>
      <c r="BY249" s="255"/>
      <c r="BZ249" s="226"/>
      <c r="CA249" s="249"/>
      <c r="CB249" s="255"/>
      <c r="CC249" s="226"/>
      <c r="CD249" s="249"/>
      <c r="CE249" s="255"/>
      <c r="CF249" s="226"/>
      <c r="CG249" s="249"/>
      <c r="CH249" s="255"/>
      <c r="CI249" s="226"/>
      <c r="CJ249" s="249"/>
      <c r="CK249" s="255"/>
      <c r="CL249" s="226"/>
      <c r="CM249" s="249"/>
      <c r="CN249" s="255"/>
      <c r="CO249" s="226"/>
      <c r="CP249" s="249"/>
      <c r="CQ249" s="255"/>
      <c r="CR249" s="226"/>
      <c r="CS249" s="249"/>
      <c r="CT249" s="255"/>
      <c r="CU249" s="226"/>
      <c r="CV249" s="249"/>
      <c r="CW249" s="225"/>
      <c r="CX249" s="226"/>
      <c r="CY249" s="227"/>
    </row>
    <row r="250" spans="1:103" ht="13.5" customHeight="1">
      <c r="A250" s="83" t="str">
        <f t="shared" si="69"/>
        <v/>
      </c>
      <c r="B250" s="168" t="str">
        <f t="shared" si="70"/>
        <v/>
      </c>
      <c r="C250" s="151" t="str">
        <f t="shared" si="71"/>
        <v/>
      </c>
      <c r="D250" s="82" t="str">
        <f t="shared" si="72"/>
        <v/>
      </c>
      <c r="E250" s="188" t="str">
        <f>IF(ISERROR(SUM((B250/2),(C250/2),(D250/2))),IF(ISERROR(SUM((B250/2),(C250/2))),IF(ISERROR(SUM((B250/2),(D250/2))),IF(ISERROR(SUM((C250/2),(D250/2))),IF(ISERROR(B250/2),IF(ISERROR(C250/2),A248,C250),B250),SUM((C250*'Student List'!$D$34),(D250*'Student List'!$E$34))/'Student List'!$D$40),SUM((B250*'Student List'!$C$34),(D250*'Student List'!$E$34))/'Student List'!$E$40),SUM((B250*'Student List'!$C$34),(C250*'Student List'!$D$34))/'Student List'!$C$40),SUM((B250*'Student List'!$C$34),(C250*'Student List'!$D$34),(D250*'Student List'!$E$34))/'Student List'!$C$35)</f>
        <v/>
      </c>
      <c r="F250" s="84" t="str">
        <f t="shared" si="73"/>
        <v/>
      </c>
      <c r="G250" s="173" t="str">
        <f>IF(ISTEXT('Student List'!$C$11),('Student List'!$C$11),"")</f>
        <v/>
      </c>
      <c r="H250" s="85"/>
      <c r="I250" s="86"/>
      <c r="J250" s="87"/>
      <c r="K250" s="86"/>
      <c r="L250" s="88"/>
      <c r="M250" s="89"/>
      <c r="N250" s="86"/>
      <c r="O250" s="87"/>
      <c r="P250" s="86"/>
      <c r="Q250" s="88"/>
      <c r="R250" s="89"/>
      <c r="S250" s="86"/>
      <c r="T250" s="87"/>
      <c r="U250" s="86"/>
      <c r="V250" s="88"/>
      <c r="W250" s="89"/>
      <c r="X250" s="86"/>
      <c r="Y250" s="87"/>
      <c r="Z250" s="86"/>
      <c r="AA250" s="90"/>
      <c r="AB250" s="99"/>
      <c r="AC250" s="85"/>
      <c r="AD250" s="86"/>
      <c r="AE250" s="89"/>
      <c r="AF250" s="86"/>
      <c r="AG250" s="88"/>
      <c r="AH250" s="89"/>
      <c r="AI250" s="86"/>
      <c r="AJ250" s="87"/>
      <c r="AK250" s="86"/>
      <c r="AL250" s="88"/>
      <c r="AM250" s="89"/>
      <c r="AN250" s="86"/>
      <c r="AO250" s="87"/>
      <c r="AP250" s="86"/>
      <c r="AQ250" s="88"/>
      <c r="AR250" s="89"/>
      <c r="AS250" s="86"/>
      <c r="AT250" s="87"/>
      <c r="AU250" s="86"/>
      <c r="AV250" s="88"/>
      <c r="AW250" s="89"/>
      <c r="AX250" s="86"/>
      <c r="AY250" s="87"/>
      <c r="AZ250" s="86"/>
      <c r="BA250" s="88"/>
      <c r="BB250" s="89"/>
      <c r="BC250" s="86"/>
      <c r="BD250" s="86"/>
      <c r="BE250" s="86"/>
      <c r="BF250" s="89"/>
      <c r="BG250" s="91" t="str">
        <f t="shared" si="74"/>
        <v/>
      </c>
      <c r="BI250" s="92" t="str">
        <f t="shared" si="75"/>
        <v/>
      </c>
      <c r="BJ250" s="112"/>
      <c r="BK250" s="117"/>
      <c r="BL250" s="113"/>
      <c r="BM250" s="113"/>
      <c r="BN250" s="113"/>
      <c r="BO250" s="113"/>
      <c r="BP250" s="113"/>
      <c r="BQ250" s="113"/>
      <c r="BR250" s="113"/>
      <c r="BS250" s="114"/>
      <c r="BU250" s="171" t="str">
        <f t="shared" si="76"/>
        <v/>
      </c>
      <c r="BV250" s="161"/>
      <c r="BW250" s="162"/>
      <c r="BX250" s="250"/>
      <c r="BY250" s="256"/>
      <c r="BZ250" s="163"/>
      <c r="CA250" s="250"/>
      <c r="CB250" s="256"/>
      <c r="CC250" s="163"/>
      <c r="CD250" s="250"/>
      <c r="CE250" s="256"/>
      <c r="CF250" s="163"/>
      <c r="CG250" s="250"/>
      <c r="CH250" s="256"/>
      <c r="CI250" s="163"/>
      <c r="CJ250" s="250"/>
      <c r="CK250" s="256"/>
      <c r="CL250" s="163"/>
      <c r="CM250" s="250"/>
      <c r="CN250" s="256"/>
      <c r="CO250" s="163"/>
      <c r="CP250" s="250"/>
      <c r="CQ250" s="256"/>
      <c r="CR250" s="163"/>
      <c r="CS250" s="250"/>
      <c r="CT250" s="256"/>
      <c r="CU250" s="163"/>
      <c r="CV250" s="250"/>
      <c r="CW250" s="162"/>
      <c r="CX250" s="163"/>
      <c r="CY250" s="164"/>
    </row>
    <row r="251" spans="1:103" ht="13.5" customHeight="1">
      <c r="A251" s="83" t="str">
        <f t="shared" si="69"/>
        <v/>
      </c>
      <c r="B251" s="168" t="str">
        <f t="shared" si="70"/>
        <v/>
      </c>
      <c r="C251" s="151" t="str">
        <f t="shared" si="71"/>
        <v/>
      </c>
      <c r="D251" s="82" t="str">
        <f t="shared" si="72"/>
        <v/>
      </c>
      <c r="E251" s="188" t="str">
        <f>IF(ISERROR(SUM((B251/2),(C251/2),(D251/2))),IF(ISERROR(SUM((B251/2),(C251/2))),IF(ISERROR(SUM((B251/2),(D251/2))),IF(ISERROR(SUM((C251/2),(D251/2))),IF(ISERROR(B251/2),IF(ISERROR(C251/2),A249,C251),B251),SUM((C251*'Student List'!$D$34),(D251*'Student List'!$E$34))/'Student List'!$D$40),SUM((B251*'Student List'!$C$34),(D251*'Student List'!$E$34))/'Student List'!$E$40),SUM((B251*'Student List'!$C$34),(C251*'Student List'!$D$34))/'Student List'!$C$40),SUM((B251*'Student List'!$C$34),(C251*'Student List'!$D$34),(D251*'Student List'!$E$34))/'Student List'!$C$35)</f>
        <v/>
      </c>
      <c r="F251" s="84" t="str">
        <f t="shared" si="73"/>
        <v/>
      </c>
      <c r="G251" s="208" t="str">
        <f>IF(ISTEXT('Student List'!$C$12),('Student List'!$C$12),"")</f>
        <v/>
      </c>
      <c r="H251" s="209"/>
      <c r="I251" s="210"/>
      <c r="J251" s="211"/>
      <c r="K251" s="210"/>
      <c r="L251" s="212"/>
      <c r="M251" s="213"/>
      <c r="N251" s="210"/>
      <c r="O251" s="211"/>
      <c r="P251" s="210"/>
      <c r="Q251" s="212"/>
      <c r="R251" s="213"/>
      <c r="S251" s="210"/>
      <c r="T251" s="211"/>
      <c r="U251" s="210"/>
      <c r="V251" s="212"/>
      <c r="W251" s="213"/>
      <c r="X251" s="210"/>
      <c r="Y251" s="211"/>
      <c r="Z251" s="210"/>
      <c r="AA251" s="214"/>
      <c r="AB251" s="319"/>
      <c r="AC251" s="209"/>
      <c r="AD251" s="210"/>
      <c r="AE251" s="213"/>
      <c r="AF251" s="210"/>
      <c r="AG251" s="212"/>
      <c r="AH251" s="213"/>
      <c r="AI251" s="210"/>
      <c r="AJ251" s="211"/>
      <c r="AK251" s="210"/>
      <c r="AL251" s="212"/>
      <c r="AM251" s="213"/>
      <c r="AN251" s="210"/>
      <c r="AO251" s="211"/>
      <c r="AP251" s="210"/>
      <c r="AQ251" s="212"/>
      <c r="AR251" s="213"/>
      <c r="AS251" s="210"/>
      <c r="AT251" s="211"/>
      <c r="AU251" s="210"/>
      <c r="AV251" s="212"/>
      <c r="AW251" s="213"/>
      <c r="AX251" s="210"/>
      <c r="AY251" s="211"/>
      <c r="AZ251" s="210"/>
      <c r="BA251" s="212"/>
      <c r="BB251" s="213"/>
      <c r="BC251" s="210"/>
      <c r="BD251" s="210"/>
      <c r="BE251" s="210"/>
      <c r="BF251" s="213"/>
      <c r="BG251" s="216" t="str">
        <f t="shared" si="74"/>
        <v/>
      </c>
      <c r="BH251" s="217"/>
      <c r="BI251" s="218" t="str">
        <f t="shared" si="75"/>
        <v/>
      </c>
      <c r="BJ251" s="219"/>
      <c r="BK251" s="220"/>
      <c r="BL251" s="221"/>
      <c r="BM251" s="221"/>
      <c r="BN251" s="221"/>
      <c r="BO251" s="221"/>
      <c r="BP251" s="221"/>
      <c r="BQ251" s="221"/>
      <c r="BR251" s="221"/>
      <c r="BS251" s="222"/>
      <c r="BT251" s="217"/>
      <c r="BU251" s="223" t="str">
        <f t="shared" si="76"/>
        <v/>
      </c>
      <c r="BV251" s="224"/>
      <c r="BW251" s="225"/>
      <c r="BX251" s="249"/>
      <c r="BY251" s="255"/>
      <c r="BZ251" s="226"/>
      <c r="CA251" s="249"/>
      <c r="CB251" s="255"/>
      <c r="CC251" s="226"/>
      <c r="CD251" s="249"/>
      <c r="CE251" s="255"/>
      <c r="CF251" s="226"/>
      <c r="CG251" s="249"/>
      <c r="CH251" s="255"/>
      <c r="CI251" s="226"/>
      <c r="CJ251" s="249"/>
      <c r="CK251" s="255"/>
      <c r="CL251" s="226"/>
      <c r="CM251" s="249"/>
      <c r="CN251" s="255"/>
      <c r="CO251" s="226"/>
      <c r="CP251" s="249"/>
      <c r="CQ251" s="255"/>
      <c r="CR251" s="226"/>
      <c r="CS251" s="249"/>
      <c r="CT251" s="255"/>
      <c r="CU251" s="226"/>
      <c r="CV251" s="249"/>
      <c r="CW251" s="225"/>
      <c r="CX251" s="226"/>
      <c r="CY251" s="227"/>
    </row>
    <row r="252" spans="1:103" ht="13.5" customHeight="1">
      <c r="A252" s="83" t="str">
        <f t="shared" si="69"/>
        <v/>
      </c>
      <c r="B252" s="168" t="str">
        <f t="shared" si="70"/>
        <v/>
      </c>
      <c r="C252" s="151" t="str">
        <f t="shared" si="71"/>
        <v/>
      </c>
      <c r="D252" s="82" t="str">
        <f t="shared" si="72"/>
        <v/>
      </c>
      <c r="E252" s="188" t="str">
        <f>IF(ISERROR(SUM((B252/2),(C252/2),(D252/2))),IF(ISERROR(SUM((B252/2),(C252/2))),IF(ISERROR(SUM((B252/2),(D252/2))),IF(ISERROR(SUM((C252/2),(D252/2))),IF(ISERROR(B252/2),IF(ISERROR(C252/2),A250,C252),B252),SUM((C252*'Student List'!$D$34),(D252*'Student List'!$E$34))/'Student List'!$D$40),SUM((B252*'Student List'!$C$34),(D252*'Student List'!$E$34))/'Student List'!$E$40),SUM((B252*'Student List'!$C$34),(C252*'Student List'!$D$34))/'Student List'!$C$40),SUM((B252*'Student List'!$C$34),(C252*'Student List'!$D$34),(D252*'Student List'!$E$34))/'Student List'!$C$35)</f>
        <v/>
      </c>
      <c r="F252" s="84" t="str">
        <f t="shared" si="73"/>
        <v/>
      </c>
      <c r="G252" s="173" t="str">
        <f>IF(ISTEXT('Student List'!$C$13),('Student List'!$C$13),"")</f>
        <v/>
      </c>
      <c r="H252" s="85"/>
      <c r="I252" s="86"/>
      <c r="J252" s="87"/>
      <c r="K252" s="86"/>
      <c r="L252" s="88"/>
      <c r="M252" s="89"/>
      <c r="N252" s="86"/>
      <c r="O252" s="87"/>
      <c r="P252" s="86"/>
      <c r="Q252" s="88"/>
      <c r="R252" s="89"/>
      <c r="S252" s="86"/>
      <c r="T252" s="87"/>
      <c r="U252" s="86"/>
      <c r="V252" s="88"/>
      <c r="W252" s="89"/>
      <c r="X252" s="86"/>
      <c r="Y252" s="87"/>
      <c r="Z252" s="86"/>
      <c r="AA252" s="90"/>
      <c r="AB252" s="99"/>
      <c r="AC252" s="85"/>
      <c r="AD252" s="86"/>
      <c r="AE252" s="89"/>
      <c r="AF252" s="86"/>
      <c r="AG252" s="88"/>
      <c r="AH252" s="89"/>
      <c r="AI252" s="86"/>
      <c r="AJ252" s="87"/>
      <c r="AK252" s="86"/>
      <c r="AL252" s="88"/>
      <c r="AM252" s="89"/>
      <c r="AN252" s="86"/>
      <c r="AO252" s="87"/>
      <c r="AP252" s="86"/>
      <c r="AQ252" s="88"/>
      <c r="AR252" s="89"/>
      <c r="AS252" s="86"/>
      <c r="AT252" s="87"/>
      <c r="AU252" s="86"/>
      <c r="AV252" s="88"/>
      <c r="AW252" s="89"/>
      <c r="AX252" s="86"/>
      <c r="AY252" s="87"/>
      <c r="AZ252" s="86"/>
      <c r="BA252" s="88"/>
      <c r="BB252" s="89"/>
      <c r="BC252" s="86"/>
      <c r="BD252" s="86"/>
      <c r="BE252" s="86"/>
      <c r="BF252" s="89"/>
      <c r="BG252" s="91" t="str">
        <f t="shared" si="74"/>
        <v/>
      </c>
      <c r="BI252" s="92" t="str">
        <f t="shared" si="75"/>
        <v/>
      </c>
      <c r="BJ252" s="112"/>
      <c r="BK252" s="117"/>
      <c r="BL252" s="113"/>
      <c r="BM252" s="113"/>
      <c r="BN252" s="113"/>
      <c r="BO252" s="113"/>
      <c r="BP252" s="113"/>
      <c r="BQ252" s="113"/>
      <c r="BR252" s="113"/>
      <c r="BS252" s="114"/>
      <c r="BU252" s="171" t="str">
        <f t="shared" si="76"/>
        <v/>
      </c>
      <c r="BV252" s="161"/>
      <c r="BW252" s="162"/>
      <c r="BX252" s="250"/>
      <c r="BY252" s="256"/>
      <c r="BZ252" s="163"/>
      <c r="CA252" s="250"/>
      <c r="CB252" s="256"/>
      <c r="CC252" s="163"/>
      <c r="CD252" s="250"/>
      <c r="CE252" s="256"/>
      <c r="CF252" s="163"/>
      <c r="CG252" s="250"/>
      <c r="CH252" s="256"/>
      <c r="CI252" s="163"/>
      <c r="CJ252" s="250"/>
      <c r="CK252" s="256"/>
      <c r="CL252" s="163"/>
      <c r="CM252" s="250"/>
      <c r="CN252" s="256"/>
      <c r="CO252" s="163"/>
      <c r="CP252" s="250"/>
      <c r="CQ252" s="256"/>
      <c r="CR252" s="163"/>
      <c r="CS252" s="250"/>
      <c r="CT252" s="256"/>
      <c r="CU252" s="163"/>
      <c r="CV252" s="250"/>
      <c r="CW252" s="162"/>
      <c r="CX252" s="163"/>
      <c r="CY252" s="164"/>
    </row>
    <row r="253" spans="1:103" ht="13.5" customHeight="1">
      <c r="A253" s="83" t="str">
        <f t="shared" si="69"/>
        <v/>
      </c>
      <c r="B253" s="168" t="str">
        <f t="shared" si="70"/>
        <v/>
      </c>
      <c r="C253" s="151" t="str">
        <f t="shared" si="71"/>
        <v/>
      </c>
      <c r="D253" s="82" t="str">
        <f t="shared" si="72"/>
        <v/>
      </c>
      <c r="E253" s="188" t="str">
        <f>IF(ISERROR(SUM((B253/2),(C253/2),(D253/2))),IF(ISERROR(SUM((B253/2),(C253/2))),IF(ISERROR(SUM((B253/2),(D253/2))),IF(ISERROR(SUM((C253/2),(D253/2))),IF(ISERROR(B253/2),IF(ISERROR(C253/2),A251,C253),B253),SUM((C253*'Student List'!$D$34),(D253*'Student List'!$E$34))/'Student List'!$D$40),SUM((B253*'Student List'!$C$34),(D253*'Student List'!$E$34))/'Student List'!$E$40),SUM((B253*'Student List'!$C$34),(C253*'Student List'!$D$34))/'Student List'!$C$40),SUM((B253*'Student List'!$C$34),(C253*'Student List'!$D$34),(D253*'Student List'!$E$34))/'Student List'!$C$35)</f>
        <v/>
      </c>
      <c r="F253" s="84" t="str">
        <f t="shared" si="73"/>
        <v/>
      </c>
      <c r="G253" s="208" t="str">
        <f>IF(ISTEXT('Student List'!$C$14),('Student List'!$C$14),"")</f>
        <v/>
      </c>
      <c r="H253" s="209"/>
      <c r="I253" s="210"/>
      <c r="J253" s="211"/>
      <c r="K253" s="210"/>
      <c r="L253" s="212"/>
      <c r="M253" s="213"/>
      <c r="N253" s="210"/>
      <c r="O253" s="211"/>
      <c r="P253" s="210"/>
      <c r="Q253" s="212"/>
      <c r="R253" s="213"/>
      <c r="S253" s="210"/>
      <c r="T253" s="211"/>
      <c r="U253" s="210"/>
      <c r="V253" s="212"/>
      <c r="W253" s="213"/>
      <c r="X253" s="210"/>
      <c r="Y253" s="211"/>
      <c r="Z253" s="210"/>
      <c r="AA253" s="214"/>
      <c r="AB253" s="319"/>
      <c r="AC253" s="209"/>
      <c r="AD253" s="210"/>
      <c r="AE253" s="213"/>
      <c r="AF253" s="210"/>
      <c r="AG253" s="212"/>
      <c r="AH253" s="213"/>
      <c r="AI253" s="210"/>
      <c r="AJ253" s="211"/>
      <c r="AK253" s="210"/>
      <c r="AL253" s="212"/>
      <c r="AM253" s="213"/>
      <c r="AN253" s="210"/>
      <c r="AO253" s="211"/>
      <c r="AP253" s="210"/>
      <c r="AQ253" s="212"/>
      <c r="AR253" s="213"/>
      <c r="AS253" s="210"/>
      <c r="AT253" s="211"/>
      <c r="AU253" s="210"/>
      <c r="AV253" s="212"/>
      <c r="AW253" s="213"/>
      <c r="AX253" s="210"/>
      <c r="AY253" s="211"/>
      <c r="AZ253" s="210"/>
      <c r="BA253" s="212"/>
      <c r="BB253" s="213"/>
      <c r="BC253" s="210"/>
      <c r="BD253" s="210"/>
      <c r="BE253" s="210"/>
      <c r="BF253" s="213"/>
      <c r="BG253" s="216" t="str">
        <f t="shared" si="74"/>
        <v/>
      </c>
      <c r="BH253" s="217"/>
      <c r="BI253" s="218" t="str">
        <f t="shared" si="75"/>
        <v/>
      </c>
      <c r="BJ253" s="219"/>
      <c r="BK253" s="220"/>
      <c r="BL253" s="221"/>
      <c r="BM253" s="221"/>
      <c r="BN253" s="221"/>
      <c r="BO253" s="221"/>
      <c r="BP253" s="221"/>
      <c r="BQ253" s="221"/>
      <c r="BR253" s="221"/>
      <c r="BS253" s="222"/>
      <c r="BT253" s="217"/>
      <c r="BU253" s="223" t="str">
        <f t="shared" si="76"/>
        <v/>
      </c>
      <c r="BV253" s="224"/>
      <c r="BW253" s="225"/>
      <c r="BX253" s="249"/>
      <c r="BY253" s="255"/>
      <c r="BZ253" s="226"/>
      <c r="CA253" s="249"/>
      <c r="CB253" s="255"/>
      <c r="CC253" s="226"/>
      <c r="CD253" s="249"/>
      <c r="CE253" s="255"/>
      <c r="CF253" s="226"/>
      <c r="CG253" s="249"/>
      <c r="CH253" s="255"/>
      <c r="CI253" s="226"/>
      <c r="CJ253" s="249"/>
      <c r="CK253" s="255"/>
      <c r="CL253" s="226"/>
      <c r="CM253" s="249"/>
      <c r="CN253" s="255"/>
      <c r="CO253" s="226"/>
      <c r="CP253" s="249"/>
      <c r="CQ253" s="255"/>
      <c r="CR253" s="226"/>
      <c r="CS253" s="249"/>
      <c r="CT253" s="255"/>
      <c r="CU253" s="226"/>
      <c r="CV253" s="249"/>
      <c r="CW253" s="225"/>
      <c r="CX253" s="226"/>
      <c r="CY253" s="227"/>
    </row>
    <row r="254" spans="1:103" ht="13.5" customHeight="1">
      <c r="A254" s="83" t="str">
        <f t="shared" si="69"/>
        <v/>
      </c>
      <c r="B254" s="168" t="str">
        <f t="shared" si="70"/>
        <v/>
      </c>
      <c r="C254" s="151" t="str">
        <f t="shared" si="71"/>
        <v/>
      </c>
      <c r="D254" s="82" t="str">
        <f t="shared" si="72"/>
        <v/>
      </c>
      <c r="E254" s="188" t="str">
        <f>IF(ISERROR(SUM((B254/2),(C254/2),(D254/2))),IF(ISERROR(SUM((B254/2),(C254/2))),IF(ISERROR(SUM((B254/2),(D254/2))),IF(ISERROR(SUM((C254/2),(D254/2))),IF(ISERROR(B254/2),IF(ISERROR(C254/2),A252,C254),B254),SUM((C254*'Student List'!$D$34),(D254*'Student List'!$E$34))/'Student List'!$D$40),SUM((B254*'Student List'!$C$34),(D254*'Student List'!$E$34))/'Student List'!$E$40),SUM((B254*'Student List'!$C$34),(C254*'Student List'!$D$34))/'Student List'!$C$40),SUM((B254*'Student List'!$C$34),(C254*'Student List'!$D$34),(D254*'Student List'!$E$34))/'Student List'!$C$35)</f>
        <v/>
      </c>
      <c r="F254" s="84" t="str">
        <f t="shared" si="73"/>
        <v/>
      </c>
      <c r="G254" s="173" t="str">
        <f>IF(ISTEXT('Student List'!$C$15),('Student List'!$C$15),"")</f>
        <v/>
      </c>
      <c r="H254" s="85"/>
      <c r="I254" s="86"/>
      <c r="J254" s="87"/>
      <c r="K254" s="86"/>
      <c r="L254" s="88"/>
      <c r="M254" s="89"/>
      <c r="N254" s="86"/>
      <c r="O254" s="87"/>
      <c r="P254" s="86"/>
      <c r="Q254" s="88"/>
      <c r="R254" s="89"/>
      <c r="S254" s="86"/>
      <c r="T254" s="87"/>
      <c r="U254" s="86"/>
      <c r="V254" s="88"/>
      <c r="W254" s="89"/>
      <c r="X254" s="86"/>
      <c r="Y254" s="87"/>
      <c r="Z254" s="86"/>
      <c r="AA254" s="90"/>
      <c r="AB254" s="99"/>
      <c r="AC254" s="85"/>
      <c r="AD254" s="86"/>
      <c r="AE254" s="89"/>
      <c r="AF254" s="86"/>
      <c r="AG254" s="88"/>
      <c r="AH254" s="89"/>
      <c r="AI254" s="86"/>
      <c r="AJ254" s="87"/>
      <c r="AK254" s="86"/>
      <c r="AL254" s="88"/>
      <c r="AM254" s="89"/>
      <c r="AN254" s="86"/>
      <c r="AO254" s="87"/>
      <c r="AP254" s="86"/>
      <c r="AQ254" s="88"/>
      <c r="AR254" s="89"/>
      <c r="AS254" s="86"/>
      <c r="AT254" s="87"/>
      <c r="AU254" s="86"/>
      <c r="AV254" s="88"/>
      <c r="AW254" s="89"/>
      <c r="AX254" s="86"/>
      <c r="AY254" s="87"/>
      <c r="AZ254" s="86"/>
      <c r="BA254" s="88"/>
      <c r="BB254" s="89"/>
      <c r="BC254" s="86"/>
      <c r="BD254" s="86"/>
      <c r="BE254" s="86"/>
      <c r="BF254" s="89"/>
      <c r="BG254" s="91" t="str">
        <f t="shared" si="74"/>
        <v/>
      </c>
      <c r="BI254" s="92" t="str">
        <f t="shared" si="75"/>
        <v/>
      </c>
      <c r="BJ254" s="112"/>
      <c r="BK254" s="117"/>
      <c r="BL254" s="113"/>
      <c r="BM254" s="113"/>
      <c r="BN254" s="113"/>
      <c r="BO254" s="113"/>
      <c r="BP254" s="113"/>
      <c r="BQ254" s="113"/>
      <c r="BR254" s="113"/>
      <c r="BS254" s="114"/>
      <c r="BU254" s="171" t="str">
        <f t="shared" si="76"/>
        <v/>
      </c>
      <c r="BV254" s="161"/>
      <c r="BW254" s="162"/>
      <c r="BX254" s="250"/>
      <c r="BY254" s="256"/>
      <c r="BZ254" s="163"/>
      <c r="CA254" s="250"/>
      <c r="CB254" s="256"/>
      <c r="CC254" s="163"/>
      <c r="CD254" s="250"/>
      <c r="CE254" s="256"/>
      <c r="CF254" s="163"/>
      <c r="CG254" s="250"/>
      <c r="CH254" s="256"/>
      <c r="CI254" s="163"/>
      <c r="CJ254" s="250"/>
      <c r="CK254" s="256"/>
      <c r="CL254" s="163"/>
      <c r="CM254" s="250"/>
      <c r="CN254" s="256"/>
      <c r="CO254" s="163"/>
      <c r="CP254" s="250"/>
      <c r="CQ254" s="256"/>
      <c r="CR254" s="163"/>
      <c r="CS254" s="250"/>
      <c r="CT254" s="256"/>
      <c r="CU254" s="163"/>
      <c r="CV254" s="250"/>
      <c r="CW254" s="162"/>
      <c r="CX254" s="163"/>
      <c r="CY254" s="164"/>
    </row>
    <row r="255" spans="1:103" ht="13.5" customHeight="1">
      <c r="A255" s="83" t="str">
        <f t="shared" si="69"/>
        <v/>
      </c>
      <c r="B255" s="168" t="str">
        <f t="shared" si="70"/>
        <v/>
      </c>
      <c r="C255" s="151" t="str">
        <f t="shared" si="71"/>
        <v/>
      </c>
      <c r="D255" s="82" t="str">
        <f t="shared" si="72"/>
        <v/>
      </c>
      <c r="E255" s="188" t="str">
        <f>IF(ISERROR(SUM((B255/2),(C255/2),(D255/2))),IF(ISERROR(SUM((B255/2),(C255/2))),IF(ISERROR(SUM((B255/2),(D255/2))),IF(ISERROR(SUM((C255/2),(D255/2))),IF(ISERROR(B255/2),IF(ISERROR(C255/2),A253,C255),B255),SUM((C255*'Student List'!$D$34),(D255*'Student List'!$E$34))/'Student List'!$D$40),SUM((B255*'Student List'!$C$34),(D255*'Student List'!$E$34))/'Student List'!$E$40),SUM((B255*'Student List'!$C$34),(C255*'Student List'!$D$34))/'Student List'!$C$40),SUM((B255*'Student List'!$C$34),(C255*'Student List'!$D$34),(D255*'Student List'!$E$34))/'Student List'!$C$35)</f>
        <v/>
      </c>
      <c r="F255" s="84" t="str">
        <f t="shared" si="73"/>
        <v/>
      </c>
      <c r="G255" s="208" t="str">
        <f>IF(ISTEXT('Student List'!$C$16),('Student List'!$C$16),"")</f>
        <v/>
      </c>
      <c r="H255" s="209"/>
      <c r="I255" s="210"/>
      <c r="J255" s="211"/>
      <c r="K255" s="210"/>
      <c r="L255" s="212"/>
      <c r="M255" s="213"/>
      <c r="N255" s="210"/>
      <c r="O255" s="211"/>
      <c r="P255" s="210"/>
      <c r="Q255" s="212"/>
      <c r="R255" s="213"/>
      <c r="S255" s="210"/>
      <c r="T255" s="211"/>
      <c r="U255" s="210"/>
      <c r="V255" s="212"/>
      <c r="W255" s="213"/>
      <c r="X255" s="210"/>
      <c r="Y255" s="211"/>
      <c r="Z255" s="210"/>
      <c r="AA255" s="214"/>
      <c r="AB255" s="319"/>
      <c r="AC255" s="209"/>
      <c r="AD255" s="210"/>
      <c r="AE255" s="213"/>
      <c r="AF255" s="210"/>
      <c r="AG255" s="212"/>
      <c r="AH255" s="213"/>
      <c r="AI255" s="210"/>
      <c r="AJ255" s="211"/>
      <c r="AK255" s="210"/>
      <c r="AL255" s="212"/>
      <c r="AM255" s="213"/>
      <c r="AN255" s="210"/>
      <c r="AO255" s="211"/>
      <c r="AP255" s="210"/>
      <c r="AQ255" s="212"/>
      <c r="AR255" s="213"/>
      <c r="AS255" s="210"/>
      <c r="AT255" s="211"/>
      <c r="AU255" s="210"/>
      <c r="AV255" s="212"/>
      <c r="AW255" s="213"/>
      <c r="AX255" s="210"/>
      <c r="AY255" s="211"/>
      <c r="AZ255" s="210"/>
      <c r="BA255" s="212"/>
      <c r="BB255" s="213"/>
      <c r="BC255" s="210"/>
      <c r="BD255" s="210"/>
      <c r="BE255" s="210"/>
      <c r="BF255" s="213"/>
      <c r="BG255" s="216" t="str">
        <f t="shared" si="74"/>
        <v/>
      </c>
      <c r="BH255" s="217"/>
      <c r="BI255" s="218" t="str">
        <f t="shared" si="75"/>
        <v/>
      </c>
      <c r="BJ255" s="219"/>
      <c r="BK255" s="220"/>
      <c r="BL255" s="221"/>
      <c r="BM255" s="221"/>
      <c r="BN255" s="221"/>
      <c r="BO255" s="221"/>
      <c r="BP255" s="221"/>
      <c r="BQ255" s="221"/>
      <c r="BR255" s="221"/>
      <c r="BS255" s="222"/>
      <c r="BT255" s="217"/>
      <c r="BU255" s="223" t="str">
        <f t="shared" si="76"/>
        <v/>
      </c>
      <c r="BV255" s="224"/>
      <c r="BW255" s="225"/>
      <c r="BX255" s="249"/>
      <c r="BY255" s="255"/>
      <c r="BZ255" s="226"/>
      <c r="CA255" s="249"/>
      <c r="CB255" s="255"/>
      <c r="CC255" s="226"/>
      <c r="CD255" s="249"/>
      <c r="CE255" s="255"/>
      <c r="CF255" s="226"/>
      <c r="CG255" s="249"/>
      <c r="CH255" s="255"/>
      <c r="CI255" s="226"/>
      <c r="CJ255" s="249"/>
      <c r="CK255" s="255"/>
      <c r="CL255" s="226"/>
      <c r="CM255" s="249"/>
      <c r="CN255" s="255"/>
      <c r="CO255" s="226"/>
      <c r="CP255" s="249"/>
      <c r="CQ255" s="255"/>
      <c r="CR255" s="226"/>
      <c r="CS255" s="249"/>
      <c r="CT255" s="255"/>
      <c r="CU255" s="226"/>
      <c r="CV255" s="249"/>
      <c r="CW255" s="225"/>
      <c r="CX255" s="226"/>
      <c r="CY255" s="227"/>
    </row>
    <row r="256" spans="1:103" ht="13.5" customHeight="1">
      <c r="A256" s="83" t="str">
        <f t="shared" si="69"/>
        <v/>
      </c>
      <c r="B256" s="168" t="str">
        <f t="shared" si="70"/>
        <v/>
      </c>
      <c r="C256" s="151" t="str">
        <f t="shared" si="71"/>
        <v/>
      </c>
      <c r="D256" s="82" t="str">
        <f t="shared" si="72"/>
        <v/>
      </c>
      <c r="E256" s="188" t="str">
        <f>IF(ISERROR(SUM((B256/2),(C256/2),(D256/2))),IF(ISERROR(SUM((B256/2),(C256/2))),IF(ISERROR(SUM((B256/2),(D256/2))),IF(ISERROR(SUM((C256/2),(D256/2))),IF(ISERROR(B256/2),IF(ISERROR(C256/2),A254,C256),B256),SUM((C256*'Student List'!$D$34),(D256*'Student List'!$E$34))/'Student List'!$D$40),SUM((B256*'Student List'!$C$34),(D256*'Student List'!$E$34))/'Student List'!$E$40),SUM((B256*'Student List'!$C$34),(C256*'Student List'!$D$34))/'Student List'!$C$40),SUM((B256*'Student List'!$C$34),(C256*'Student List'!$D$34),(D256*'Student List'!$E$34))/'Student List'!$C$35)</f>
        <v/>
      </c>
      <c r="F256" s="84" t="str">
        <f t="shared" si="73"/>
        <v/>
      </c>
      <c r="G256" s="173" t="str">
        <f>IF(ISTEXT('Student List'!$C$17),('Student List'!$C$17),"")</f>
        <v/>
      </c>
      <c r="H256" s="85"/>
      <c r="I256" s="86"/>
      <c r="J256" s="87"/>
      <c r="K256" s="86"/>
      <c r="L256" s="88"/>
      <c r="M256" s="89"/>
      <c r="N256" s="86"/>
      <c r="O256" s="87"/>
      <c r="P256" s="86"/>
      <c r="Q256" s="88"/>
      <c r="R256" s="89"/>
      <c r="S256" s="86"/>
      <c r="T256" s="87"/>
      <c r="U256" s="86"/>
      <c r="V256" s="88"/>
      <c r="W256" s="89"/>
      <c r="X256" s="86"/>
      <c r="Y256" s="87"/>
      <c r="Z256" s="86"/>
      <c r="AA256" s="90"/>
      <c r="AB256" s="99"/>
      <c r="AC256" s="85"/>
      <c r="AD256" s="86"/>
      <c r="AE256" s="89"/>
      <c r="AF256" s="86"/>
      <c r="AG256" s="88"/>
      <c r="AH256" s="89"/>
      <c r="AI256" s="86"/>
      <c r="AJ256" s="87"/>
      <c r="AK256" s="86"/>
      <c r="AL256" s="88"/>
      <c r="AM256" s="89"/>
      <c r="AN256" s="86"/>
      <c r="AO256" s="87"/>
      <c r="AP256" s="86"/>
      <c r="AQ256" s="88"/>
      <c r="AR256" s="89"/>
      <c r="AS256" s="86"/>
      <c r="AT256" s="87"/>
      <c r="AU256" s="86"/>
      <c r="AV256" s="88"/>
      <c r="AW256" s="89"/>
      <c r="AX256" s="86"/>
      <c r="AY256" s="87"/>
      <c r="AZ256" s="86"/>
      <c r="BA256" s="88"/>
      <c r="BB256" s="89"/>
      <c r="BC256" s="86"/>
      <c r="BD256" s="86"/>
      <c r="BE256" s="86"/>
      <c r="BF256" s="89"/>
      <c r="BG256" s="91" t="str">
        <f t="shared" si="74"/>
        <v/>
      </c>
      <c r="BI256" s="92" t="str">
        <f t="shared" si="75"/>
        <v/>
      </c>
      <c r="BJ256" s="112"/>
      <c r="BK256" s="117"/>
      <c r="BL256" s="113"/>
      <c r="BM256" s="113"/>
      <c r="BN256" s="113"/>
      <c r="BO256" s="113"/>
      <c r="BP256" s="113"/>
      <c r="BQ256" s="113"/>
      <c r="BR256" s="113"/>
      <c r="BS256" s="114"/>
      <c r="BU256" s="171" t="str">
        <f t="shared" si="76"/>
        <v/>
      </c>
      <c r="BV256" s="161"/>
      <c r="BW256" s="162"/>
      <c r="BX256" s="250"/>
      <c r="BY256" s="256"/>
      <c r="BZ256" s="163"/>
      <c r="CA256" s="250"/>
      <c r="CB256" s="256"/>
      <c r="CC256" s="163"/>
      <c r="CD256" s="250"/>
      <c r="CE256" s="256"/>
      <c r="CF256" s="163"/>
      <c r="CG256" s="250"/>
      <c r="CH256" s="256"/>
      <c r="CI256" s="163"/>
      <c r="CJ256" s="250"/>
      <c r="CK256" s="256"/>
      <c r="CL256" s="163"/>
      <c r="CM256" s="250"/>
      <c r="CN256" s="256"/>
      <c r="CO256" s="163"/>
      <c r="CP256" s="250"/>
      <c r="CQ256" s="256"/>
      <c r="CR256" s="163"/>
      <c r="CS256" s="250"/>
      <c r="CT256" s="256"/>
      <c r="CU256" s="163"/>
      <c r="CV256" s="250"/>
      <c r="CW256" s="162"/>
      <c r="CX256" s="163"/>
      <c r="CY256" s="164"/>
    </row>
    <row r="257" spans="1:103" ht="13.5" customHeight="1">
      <c r="A257" s="83" t="str">
        <f t="shared" si="69"/>
        <v/>
      </c>
      <c r="B257" s="168" t="str">
        <f t="shared" si="70"/>
        <v/>
      </c>
      <c r="C257" s="151" t="str">
        <f t="shared" si="71"/>
        <v/>
      </c>
      <c r="D257" s="82" t="str">
        <f t="shared" si="72"/>
        <v/>
      </c>
      <c r="E257" s="188" t="str">
        <f>IF(ISERROR(SUM((B257/2),(C257/2),(D257/2))),IF(ISERROR(SUM((B257/2),(C257/2))),IF(ISERROR(SUM((B257/2),(D257/2))),IF(ISERROR(SUM((C257/2),(D257/2))),IF(ISERROR(B257/2),IF(ISERROR(C257/2),A255,C257),B257),SUM((C257*'Student List'!$D$34),(D257*'Student List'!$E$34))/'Student List'!$D$40),SUM((B257*'Student List'!$C$34),(D257*'Student List'!$E$34))/'Student List'!$E$40),SUM((B257*'Student List'!$C$34),(C257*'Student List'!$D$34))/'Student List'!$C$40),SUM((B257*'Student List'!$C$34),(C257*'Student List'!$D$34),(D257*'Student List'!$E$34))/'Student List'!$C$35)</f>
        <v/>
      </c>
      <c r="F257" s="84" t="str">
        <f t="shared" si="73"/>
        <v/>
      </c>
      <c r="G257" s="208" t="str">
        <f>IF(ISTEXT('Student List'!$C$18),('Student List'!$C$18),"")</f>
        <v/>
      </c>
      <c r="H257" s="209"/>
      <c r="I257" s="210"/>
      <c r="J257" s="211"/>
      <c r="K257" s="210"/>
      <c r="L257" s="212"/>
      <c r="M257" s="213"/>
      <c r="N257" s="210"/>
      <c r="O257" s="211"/>
      <c r="P257" s="210"/>
      <c r="Q257" s="212"/>
      <c r="R257" s="213"/>
      <c r="S257" s="210"/>
      <c r="T257" s="211"/>
      <c r="U257" s="210"/>
      <c r="V257" s="212"/>
      <c r="W257" s="213"/>
      <c r="X257" s="210"/>
      <c r="Y257" s="211"/>
      <c r="Z257" s="210"/>
      <c r="AA257" s="214"/>
      <c r="AB257" s="319"/>
      <c r="AC257" s="209"/>
      <c r="AD257" s="210"/>
      <c r="AE257" s="213"/>
      <c r="AF257" s="210"/>
      <c r="AG257" s="212"/>
      <c r="AH257" s="213"/>
      <c r="AI257" s="210"/>
      <c r="AJ257" s="211"/>
      <c r="AK257" s="210"/>
      <c r="AL257" s="212"/>
      <c r="AM257" s="213"/>
      <c r="AN257" s="210"/>
      <c r="AO257" s="211"/>
      <c r="AP257" s="210"/>
      <c r="AQ257" s="212"/>
      <c r="AR257" s="213"/>
      <c r="AS257" s="210"/>
      <c r="AT257" s="211"/>
      <c r="AU257" s="210"/>
      <c r="AV257" s="212"/>
      <c r="AW257" s="213"/>
      <c r="AX257" s="210"/>
      <c r="AY257" s="211"/>
      <c r="AZ257" s="210"/>
      <c r="BA257" s="212"/>
      <c r="BB257" s="213"/>
      <c r="BC257" s="210"/>
      <c r="BD257" s="210"/>
      <c r="BE257" s="210"/>
      <c r="BF257" s="213"/>
      <c r="BG257" s="216" t="str">
        <f t="shared" si="74"/>
        <v/>
      </c>
      <c r="BH257" s="217"/>
      <c r="BI257" s="218" t="str">
        <f t="shared" si="75"/>
        <v/>
      </c>
      <c r="BJ257" s="219"/>
      <c r="BK257" s="220"/>
      <c r="BL257" s="221"/>
      <c r="BM257" s="221"/>
      <c r="BN257" s="221"/>
      <c r="BO257" s="221"/>
      <c r="BP257" s="221"/>
      <c r="BQ257" s="221"/>
      <c r="BR257" s="221"/>
      <c r="BS257" s="222"/>
      <c r="BT257" s="217"/>
      <c r="BU257" s="223" t="str">
        <f t="shared" si="76"/>
        <v/>
      </c>
      <c r="BV257" s="224"/>
      <c r="BW257" s="225"/>
      <c r="BX257" s="249"/>
      <c r="BY257" s="255"/>
      <c r="BZ257" s="226"/>
      <c r="CA257" s="249"/>
      <c r="CB257" s="255"/>
      <c r="CC257" s="226"/>
      <c r="CD257" s="249"/>
      <c r="CE257" s="255"/>
      <c r="CF257" s="226"/>
      <c r="CG257" s="249"/>
      <c r="CH257" s="255"/>
      <c r="CI257" s="226"/>
      <c r="CJ257" s="249"/>
      <c r="CK257" s="255"/>
      <c r="CL257" s="226"/>
      <c r="CM257" s="249"/>
      <c r="CN257" s="255"/>
      <c r="CO257" s="226"/>
      <c r="CP257" s="249"/>
      <c r="CQ257" s="255"/>
      <c r="CR257" s="226"/>
      <c r="CS257" s="249"/>
      <c r="CT257" s="255"/>
      <c r="CU257" s="226"/>
      <c r="CV257" s="249"/>
      <c r="CW257" s="225"/>
      <c r="CX257" s="226"/>
      <c r="CY257" s="227"/>
    </row>
    <row r="258" spans="1:103" ht="13.5" customHeight="1">
      <c r="A258" s="83" t="str">
        <f t="shared" si="69"/>
        <v/>
      </c>
      <c r="B258" s="168" t="str">
        <f t="shared" si="70"/>
        <v/>
      </c>
      <c r="C258" s="151" t="str">
        <f t="shared" si="71"/>
        <v/>
      </c>
      <c r="D258" s="82" t="str">
        <f t="shared" si="72"/>
        <v/>
      </c>
      <c r="E258" s="188" t="str">
        <f>IF(ISERROR(SUM((B258/2),(C258/2),(D258/2))),IF(ISERROR(SUM((B258/2),(C258/2))),IF(ISERROR(SUM((B258/2),(D258/2))),IF(ISERROR(SUM((C258/2),(D258/2))),IF(ISERROR(B258/2),IF(ISERROR(C258/2),A256,C258),B258),SUM((C258*'Student List'!$D$34),(D258*'Student List'!$E$34))/'Student List'!$D$40),SUM((B258*'Student List'!$C$34),(D258*'Student List'!$E$34))/'Student List'!$E$40),SUM((B258*'Student List'!$C$34),(C258*'Student List'!$D$34))/'Student List'!$C$40),SUM((B258*'Student List'!$C$34),(C258*'Student List'!$D$34),(D258*'Student List'!$E$34))/'Student List'!$C$35)</f>
        <v/>
      </c>
      <c r="F258" s="84" t="str">
        <f t="shared" si="73"/>
        <v/>
      </c>
      <c r="G258" s="173" t="str">
        <f>IF(ISTEXT('Student List'!$C$19),('Student List'!$C$19),"")</f>
        <v/>
      </c>
      <c r="H258" s="85"/>
      <c r="I258" s="86"/>
      <c r="J258" s="87"/>
      <c r="K258" s="86"/>
      <c r="L258" s="88"/>
      <c r="M258" s="89"/>
      <c r="N258" s="86"/>
      <c r="O258" s="87"/>
      <c r="P258" s="86"/>
      <c r="Q258" s="88"/>
      <c r="R258" s="89"/>
      <c r="S258" s="86"/>
      <c r="T258" s="87"/>
      <c r="U258" s="86"/>
      <c r="V258" s="88"/>
      <c r="W258" s="89"/>
      <c r="X258" s="86"/>
      <c r="Y258" s="87"/>
      <c r="Z258" s="86"/>
      <c r="AA258" s="90"/>
      <c r="AB258" s="99"/>
      <c r="AC258" s="85"/>
      <c r="AD258" s="86"/>
      <c r="AE258" s="89"/>
      <c r="AF258" s="86"/>
      <c r="AG258" s="88"/>
      <c r="AH258" s="89"/>
      <c r="AI258" s="86"/>
      <c r="AJ258" s="87"/>
      <c r="AK258" s="86"/>
      <c r="AL258" s="88"/>
      <c r="AM258" s="89"/>
      <c r="AN258" s="86"/>
      <c r="AO258" s="87"/>
      <c r="AP258" s="86"/>
      <c r="AQ258" s="88"/>
      <c r="AR258" s="89"/>
      <c r="AS258" s="86"/>
      <c r="AT258" s="87"/>
      <c r="AU258" s="86"/>
      <c r="AV258" s="88"/>
      <c r="AW258" s="89"/>
      <c r="AX258" s="86"/>
      <c r="AY258" s="87"/>
      <c r="AZ258" s="86"/>
      <c r="BA258" s="88"/>
      <c r="BB258" s="89"/>
      <c r="BC258" s="86"/>
      <c r="BD258" s="86"/>
      <c r="BE258" s="86"/>
      <c r="BF258" s="89"/>
      <c r="BG258" s="91" t="str">
        <f t="shared" si="74"/>
        <v/>
      </c>
      <c r="BI258" s="92" t="str">
        <f t="shared" si="75"/>
        <v/>
      </c>
      <c r="BJ258" s="112"/>
      <c r="BK258" s="117"/>
      <c r="BL258" s="113"/>
      <c r="BM258" s="113"/>
      <c r="BN258" s="113"/>
      <c r="BO258" s="113"/>
      <c r="BP258" s="113"/>
      <c r="BQ258" s="113"/>
      <c r="BR258" s="113"/>
      <c r="BS258" s="114"/>
      <c r="BU258" s="171" t="str">
        <f t="shared" si="76"/>
        <v/>
      </c>
      <c r="BV258" s="161"/>
      <c r="BW258" s="162"/>
      <c r="BX258" s="250"/>
      <c r="BY258" s="256"/>
      <c r="BZ258" s="163"/>
      <c r="CA258" s="250"/>
      <c r="CB258" s="256"/>
      <c r="CC258" s="163"/>
      <c r="CD258" s="250"/>
      <c r="CE258" s="256"/>
      <c r="CF258" s="163"/>
      <c r="CG258" s="250"/>
      <c r="CH258" s="256"/>
      <c r="CI258" s="163"/>
      <c r="CJ258" s="250"/>
      <c r="CK258" s="256"/>
      <c r="CL258" s="163"/>
      <c r="CM258" s="250"/>
      <c r="CN258" s="256"/>
      <c r="CO258" s="163"/>
      <c r="CP258" s="250"/>
      <c r="CQ258" s="256"/>
      <c r="CR258" s="163"/>
      <c r="CS258" s="250"/>
      <c r="CT258" s="256"/>
      <c r="CU258" s="163"/>
      <c r="CV258" s="250"/>
      <c r="CW258" s="162"/>
      <c r="CX258" s="163"/>
      <c r="CY258" s="164"/>
    </row>
    <row r="259" spans="1:103" ht="13.5" customHeight="1">
      <c r="A259" s="83" t="str">
        <f t="shared" si="69"/>
        <v/>
      </c>
      <c r="B259" s="168" t="str">
        <f t="shared" si="70"/>
        <v/>
      </c>
      <c r="C259" s="151" t="str">
        <f t="shared" si="71"/>
        <v/>
      </c>
      <c r="D259" s="82" t="str">
        <f t="shared" si="72"/>
        <v/>
      </c>
      <c r="E259" s="188" t="str">
        <f>IF(ISERROR(SUM((B259/2),(C259/2),(D259/2))),IF(ISERROR(SUM((B259/2),(C259/2))),IF(ISERROR(SUM((B259/2),(D259/2))),IF(ISERROR(SUM((C259/2),(D259/2))),IF(ISERROR(B259/2),IF(ISERROR(C259/2),A257,C259),B259),SUM((C259*'Student List'!$D$34),(D259*'Student List'!$E$34))/'Student List'!$D$40),SUM((B259*'Student List'!$C$34),(D259*'Student List'!$E$34))/'Student List'!$E$40),SUM((B259*'Student List'!$C$34),(C259*'Student List'!$D$34))/'Student List'!$C$40),SUM((B259*'Student List'!$C$34),(C259*'Student List'!$D$34),(D259*'Student List'!$E$34))/'Student List'!$C$35)</f>
        <v/>
      </c>
      <c r="F259" s="84" t="str">
        <f t="shared" si="73"/>
        <v/>
      </c>
      <c r="G259" s="208" t="str">
        <f>IF(ISTEXT('Student List'!$C$20),('Student List'!$C$20),"")</f>
        <v/>
      </c>
      <c r="H259" s="209"/>
      <c r="I259" s="210"/>
      <c r="J259" s="211"/>
      <c r="K259" s="210"/>
      <c r="L259" s="212"/>
      <c r="M259" s="213"/>
      <c r="N259" s="210"/>
      <c r="O259" s="211"/>
      <c r="P259" s="210"/>
      <c r="Q259" s="212"/>
      <c r="R259" s="213"/>
      <c r="S259" s="210"/>
      <c r="T259" s="211"/>
      <c r="U259" s="210"/>
      <c r="V259" s="212"/>
      <c r="W259" s="213"/>
      <c r="X259" s="210"/>
      <c r="Y259" s="211"/>
      <c r="Z259" s="210"/>
      <c r="AA259" s="214"/>
      <c r="AB259" s="319"/>
      <c r="AC259" s="209"/>
      <c r="AD259" s="210"/>
      <c r="AE259" s="213"/>
      <c r="AF259" s="210"/>
      <c r="AG259" s="212"/>
      <c r="AH259" s="213"/>
      <c r="AI259" s="210"/>
      <c r="AJ259" s="211"/>
      <c r="AK259" s="210"/>
      <c r="AL259" s="212"/>
      <c r="AM259" s="213"/>
      <c r="AN259" s="210"/>
      <c r="AO259" s="211"/>
      <c r="AP259" s="210"/>
      <c r="AQ259" s="212"/>
      <c r="AR259" s="213"/>
      <c r="AS259" s="210"/>
      <c r="AT259" s="211"/>
      <c r="AU259" s="210"/>
      <c r="AV259" s="212"/>
      <c r="AW259" s="213"/>
      <c r="AX259" s="210"/>
      <c r="AY259" s="211"/>
      <c r="AZ259" s="210"/>
      <c r="BA259" s="212"/>
      <c r="BB259" s="213"/>
      <c r="BC259" s="210"/>
      <c r="BD259" s="210"/>
      <c r="BE259" s="210"/>
      <c r="BF259" s="213"/>
      <c r="BG259" s="216" t="str">
        <f t="shared" si="74"/>
        <v/>
      </c>
      <c r="BH259" s="217"/>
      <c r="BI259" s="218" t="str">
        <f t="shared" si="75"/>
        <v/>
      </c>
      <c r="BJ259" s="219"/>
      <c r="BK259" s="220"/>
      <c r="BL259" s="221"/>
      <c r="BM259" s="221"/>
      <c r="BN259" s="221"/>
      <c r="BO259" s="221"/>
      <c r="BP259" s="221"/>
      <c r="BQ259" s="221"/>
      <c r="BR259" s="221"/>
      <c r="BS259" s="222"/>
      <c r="BT259" s="217"/>
      <c r="BU259" s="223" t="str">
        <f t="shared" si="76"/>
        <v/>
      </c>
      <c r="BV259" s="224"/>
      <c r="BW259" s="225"/>
      <c r="BX259" s="249"/>
      <c r="BY259" s="255"/>
      <c r="BZ259" s="226"/>
      <c r="CA259" s="249"/>
      <c r="CB259" s="255"/>
      <c r="CC259" s="226"/>
      <c r="CD259" s="249"/>
      <c r="CE259" s="255"/>
      <c r="CF259" s="226"/>
      <c r="CG259" s="249"/>
      <c r="CH259" s="255"/>
      <c r="CI259" s="226"/>
      <c r="CJ259" s="249"/>
      <c r="CK259" s="255"/>
      <c r="CL259" s="226"/>
      <c r="CM259" s="249"/>
      <c r="CN259" s="255"/>
      <c r="CO259" s="226"/>
      <c r="CP259" s="249"/>
      <c r="CQ259" s="255"/>
      <c r="CR259" s="226"/>
      <c r="CS259" s="249"/>
      <c r="CT259" s="255"/>
      <c r="CU259" s="226"/>
      <c r="CV259" s="249"/>
      <c r="CW259" s="225"/>
      <c r="CX259" s="226"/>
      <c r="CY259" s="227"/>
    </row>
    <row r="260" spans="1:103" ht="13.5" customHeight="1">
      <c r="A260" s="83" t="str">
        <f t="shared" si="69"/>
        <v/>
      </c>
      <c r="B260" s="168" t="str">
        <f t="shared" si="70"/>
        <v/>
      </c>
      <c r="C260" s="151" t="str">
        <f t="shared" si="71"/>
        <v/>
      </c>
      <c r="D260" s="82" t="str">
        <f t="shared" si="72"/>
        <v/>
      </c>
      <c r="E260" s="188" t="str">
        <f>IF(ISERROR(SUM((B260/2),(C260/2),(D260/2))),IF(ISERROR(SUM((B260/2),(C260/2))),IF(ISERROR(SUM((B260/2),(D260/2))),IF(ISERROR(SUM((C260/2),(D260/2))),IF(ISERROR(B260/2),IF(ISERROR(C260/2),A258,C260),B260),SUM((C260*'Student List'!$D$34),(D260*'Student List'!$E$34))/'Student List'!$D$40),SUM((B260*'Student List'!$C$34),(D260*'Student List'!$E$34))/'Student List'!$E$40),SUM((B260*'Student List'!$C$34),(C260*'Student List'!$D$34))/'Student List'!$C$40),SUM((B260*'Student List'!$C$34),(C260*'Student List'!$D$34),(D260*'Student List'!$E$34))/'Student List'!$C$35)</f>
        <v/>
      </c>
      <c r="F260" s="84" t="str">
        <f t="shared" si="73"/>
        <v/>
      </c>
      <c r="G260" s="173" t="str">
        <f>IF(ISTEXT('Student List'!$C$21),('Student List'!$C$21),"")</f>
        <v/>
      </c>
      <c r="H260" s="85"/>
      <c r="I260" s="86"/>
      <c r="J260" s="87"/>
      <c r="K260" s="86"/>
      <c r="L260" s="88"/>
      <c r="M260" s="89"/>
      <c r="N260" s="86"/>
      <c r="O260" s="86"/>
      <c r="P260" s="228"/>
      <c r="Q260" s="148"/>
      <c r="R260" s="89"/>
      <c r="S260" s="86"/>
      <c r="T260" s="87"/>
      <c r="U260" s="86"/>
      <c r="V260" s="88"/>
      <c r="W260" s="89"/>
      <c r="X260" s="86"/>
      <c r="Y260" s="87"/>
      <c r="Z260" s="86"/>
      <c r="AA260" s="90"/>
      <c r="AB260" s="99"/>
      <c r="AC260" s="85"/>
      <c r="AD260" s="86"/>
      <c r="AE260" s="89"/>
      <c r="AF260" s="86"/>
      <c r="AG260" s="88"/>
      <c r="AH260" s="89"/>
      <c r="AI260" s="86"/>
      <c r="AJ260" s="87"/>
      <c r="AK260" s="86"/>
      <c r="AL260" s="88"/>
      <c r="AM260" s="89"/>
      <c r="AN260" s="86"/>
      <c r="AO260" s="87"/>
      <c r="AP260" s="86"/>
      <c r="AQ260" s="88"/>
      <c r="AR260" s="89"/>
      <c r="AS260" s="86"/>
      <c r="AT260" s="87"/>
      <c r="AU260" s="86"/>
      <c r="AV260" s="88"/>
      <c r="AW260" s="89"/>
      <c r="AX260" s="86"/>
      <c r="AY260" s="87"/>
      <c r="AZ260" s="86"/>
      <c r="BA260" s="88"/>
      <c r="BB260" s="89"/>
      <c r="BC260" s="86"/>
      <c r="BD260" s="86"/>
      <c r="BE260" s="86"/>
      <c r="BF260" s="89"/>
      <c r="BG260" s="91" t="str">
        <f t="shared" si="74"/>
        <v/>
      </c>
      <c r="BI260" s="92" t="str">
        <f t="shared" si="75"/>
        <v/>
      </c>
      <c r="BJ260" s="112"/>
      <c r="BK260" s="117"/>
      <c r="BL260" s="113"/>
      <c r="BM260" s="113"/>
      <c r="BN260" s="113"/>
      <c r="BO260" s="113"/>
      <c r="BP260" s="113"/>
      <c r="BQ260" s="113"/>
      <c r="BR260" s="113"/>
      <c r="BS260" s="114"/>
      <c r="BU260" s="171" t="str">
        <f t="shared" si="76"/>
        <v/>
      </c>
      <c r="BV260" s="161"/>
      <c r="BW260" s="162"/>
      <c r="BX260" s="250"/>
      <c r="BY260" s="256"/>
      <c r="BZ260" s="163"/>
      <c r="CA260" s="250"/>
      <c r="CB260" s="256"/>
      <c r="CC260" s="163"/>
      <c r="CD260" s="250"/>
      <c r="CE260" s="256"/>
      <c r="CF260" s="163"/>
      <c r="CG260" s="250"/>
      <c r="CH260" s="256"/>
      <c r="CI260" s="163"/>
      <c r="CJ260" s="250"/>
      <c r="CK260" s="256"/>
      <c r="CL260" s="163"/>
      <c r="CM260" s="250"/>
      <c r="CN260" s="256"/>
      <c r="CO260" s="163"/>
      <c r="CP260" s="250"/>
      <c r="CQ260" s="256"/>
      <c r="CR260" s="163"/>
      <c r="CS260" s="250"/>
      <c r="CT260" s="256"/>
      <c r="CU260" s="163"/>
      <c r="CV260" s="250"/>
      <c r="CW260" s="162"/>
      <c r="CX260" s="163"/>
      <c r="CY260" s="164"/>
    </row>
    <row r="261" spans="1:103" ht="13.5" customHeight="1">
      <c r="A261" s="83" t="str">
        <f t="shared" si="69"/>
        <v/>
      </c>
      <c r="B261" s="168" t="str">
        <f t="shared" si="70"/>
        <v/>
      </c>
      <c r="C261" s="151" t="str">
        <f t="shared" si="71"/>
        <v/>
      </c>
      <c r="D261" s="82" t="str">
        <f t="shared" si="72"/>
        <v/>
      </c>
      <c r="E261" s="188" t="str">
        <f>IF(ISERROR(SUM((B261/2),(C261/2),(D261/2))),IF(ISERROR(SUM((B261/2),(C261/2))),IF(ISERROR(SUM((B261/2),(D261/2))),IF(ISERROR(SUM((C261/2),(D261/2))),IF(ISERROR(B261/2),IF(ISERROR(C261/2),A259,C261),B261),SUM((C261*'Student List'!$D$34),(D261*'Student List'!$E$34))/'Student List'!$D$40),SUM((B261*'Student List'!$C$34),(D261*'Student List'!$E$34))/'Student List'!$E$40),SUM((B261*'Student List'!$C$34),(C261*'Student List'!$D$34))/'Student List'!$C$40),SUM((B261*'Student List'!$C$34),(C261*'Student List'!$D$34),(D261*'Student List'!$E$34))/'Student List'!$C$35)</f>
        <v/>
      </c>
      <c r="F261" s="84" t="str">
        <f t="shared" si="73"/>
        <v/>
      </c>
      <c r="G261" s="208" t="str">
        <f>IF(ISTEXT('Student List'!$C$22),('Student List'!$C$22),"")</f>
        <v/>
      </c>
      <c r="H261" s="209"/>
      <c r="I261" s="210"/>
      <c r="J261" s="211"/>
      <c r="K261" s="210"/>
      <c r="L261" s="212"/>
      <c r="M261" s="213"/>
      <c r="N261" s="210"/>
      <c r="O261" s="211"/>
      <c r="P261" s="210"/>
      <c r="Q261" s="212"/>
      <c r="R261" s="213"/>
      <c r="S261" s="210"/>
      <c r="T261" s="211"/>
      <c r="U261" s="210"/>
      <c r="V261" s="212"/>
      <c r="W261" s="213"/>
      <c r="X261" s="210"/>
      <c r="Y261" s="211"/>
      <c r="Z261" s="210"/>
      <c r="AA261" s="214"/>
      <c r="AB261" s="319"/>
      <c r="AC261" s="209"/>
      <c r="AD261" s="210"/>
      <c r="AE261" s="213"/>
      <c r="AF261" s="210"/>
      <c r="AG261" s="212"/>
      <c r="AH261" s="213"/>
      <c r="AI261" s="210"/>
      <c r="AJ261" s="211"/>
      <c r="AK261" s="210"/>
      <c r="AL261" s="212"/>
      <c r="AM261" s="213"/>
      <c r="AN261" s="210"/>
      <c r="AO261" s="211"/>
      <c r="AP261" s="210"/>
      <c r="AQ261" s="212"/>
      <c r="AR261" s="213"/>
      <c r="AS261" s="210"/>
      <c r="AT261" s="211"/>
      <c r="AU261" s="210"/>
      <c r="AV261" s="212"/>
      <c r="AW261" s="213"/>
      <c r="AX261" s="210"/>
      <c r="AY261" s="211"/>
      <c r="AZ261" s="210"/>
      <c r="BA261" s="212"/>
      <c r="BB261" s="213"/>
      <c r="BC261" s="210"/>
      <c r="BD261" s="210"/>
      <c r="BE261" s="210"/>
      <c r="BF261" s="213"/>
      <c r="BG261" s="216" t="str">
        <f t="shared" si="74"/>
        <v/>
      </c>
      <c r="BH261" s="217"/>
      <c r="BI261" s="218" t="str">
        <f t="shared" si="75"/>
        <v/>
      </c>
      <c r="BJ261" s="219"/>
      <c r="BK261" s="220"/>
      <c r="BL261" s="221"/>
      <c r="BM261" s="221"/>
      <c r="BN261" s="221"/>
      <c r="BO261" s="221"/>
      <c r="BP261" s="221"/>
      <c r="BQ261" s="221"/>
      <c r="BR261" s="221"/>
      <c r="BS261" s="222"/>
      <c r="BT261" s="217"/>
      <c r="BU261" s="223" t="str">
        <f t="shared" si="76"/>
        <v/>
      </c>
      <c r="BV261" s="224"/>
      <c r="BW261" s="225"/>
      <c r="BX261" s="249"/>
      <c r="BY261" s="255"/>
      <c r="BZ261" s="226"/>
      <c r="CA261" s="249"/>
      <c r="CB261" s="255"/>
      <c r="CC261" s="226"/>
      <c r="CD261" s="249"/>
      <c r="CE261" s="255"/>
      <c r="CF261" s="226"/>
      <c r="CG261" s="249"/>
      <c r="CH261" s="255"/>
      <c r="CI261" s="226"/>
      <c r="CJ261" s="249"/>
      <c r="CK261" s="255"/>
      <c r="CL261" s="226"/>
      <c r="CM261" s="249"/>
      <c r="CN261" s="255"/>
      <c r="CO261" s="226"/>
      <c r="CP261" s="249"/>
      <c r="CQ261" s="255"/>
      <c r="CR261" s="226"/>
      <c r="CS261" s="249"/>
      <c r="CT261" s="255"/>
      <c r="CU261" s="226"/>
      <c r="CV261" s="249"/>
      <c r="CW261" s="225"/>
      <c r="CX261" s="226"/>
      <c r="CY261" s="227"/>
    </row>
    <row r="262" spans="1:103" ht="13.5" customHeight="1">
      <c r="A262" s="83" t="str">
        <f t="shared" si="69"/>
        <v/>
      </c>
      <c r="B262" s="168" t="str">
        <f t="shared" si="70"/>
        <v/>
      </c>
      <c r="C262" s="151" t="str">
        <f t="shared" si="71"/>
        <v/>
      </c>
      <c r="D262" s="82" t="str">
        <f t="shared" si="72"/>
        <v/>
      </c>
      <c r="E262" s="188" t="str">
        <f>IF(ISERROR(SUM((B262/2),(C262/2),(D262/2))),IF(ISERROR(SUM((B262/2),(C262/2))),IF(ISERROR(SUM((B262/2),(D262/2))),IF(ISERROR(SUM((C262/2),(D262/2))),IF(ISERROR(B262/2),IF(ISERROR(C262/2),A260,C262),B262),SUM((C262*'Student List'!$D$34),(D262*'Student List'!$E$34))/'Student List'!$D$40),SUM((B262*'Student List'!$C$34),(D262*'Student List'!$E$34))/'Student List'!$E$40),SUM((B262*'Student List'!$C$34),(C262*'Student List'!$D$34))/'Student List'!$C$40),SUM((B262*'Student List'!$C$34),(C262*'Student List'!$D$34),(D262*'Student List'!$E$34))/'Student List'!$C$35)</f>
        <v/>
      </c>
      <c r="F262" s="84" t="str">
        <f t="shared" si="73"/>
        <v/>
      </c>
      <c r="G262" s="173" t="str">
        <f>IF(ISTEXT('Student List'!$C$23),('Student List'!$C$23),"")</f>
        <v/>
      </c>
      <c r="H262" s="85"/>
      <c r="I262" s="86"/>
      <c r="J262" s="87"/>
      <c r="K262" s="86"/>
      <c r="L262" s="88"/>
      <c r="M262" s="89"/>
      <c r="N262" s="86"/>
      <c r="O262" s="87"/>
      <c r="P262" s="86"/>
      <c r="Q262" s="88"/>
      <c r="R262" s="89"/>
      <c r="S262" s="86"/>
      <c r="T262" s="87"/>
      <c r="U262" s="86"/>
      <c r="V262" s="88"/>
      <c r="W262" s="89"/>
      <c r="X262" s="86"/>
      <c r="Y262" s="87"/>
      <c r="Z262" s="86"/>
      <c r="AA262" s="90"/>
      <c r="AB262" s="99"/>
      <c r="AC262" s="85"/>
      <c r="AD262" s="86"/>
      <c r="AE262" s="89"/>
      <c r="AF262" s="86"/>
      <c r="AG262" s="88"/>
      <c r="AH262" s="89"/>
      <c r="AI262" s="86"/>
      <c r="AJ262" s="87"/>
      <c r="AK262" s="86"/>
      <c r="AL262" s="88"/>
      <c r="AM262" s="89"/>
      <c r="AN262" s="86"/>
      <c r="AO262" s="87"/>
      <c r="AP262" s="86"/>
      <c r="AQ262" s="88"/>
      <c r="AR262" s="89"/>
      <c r="AS262" s="86"/>
      <c r="AT262" s="87"/>
      <c r="AU262" s="86"/>
      <c r="AV262" s="88"/>
      <c r="AW262" s="89"/>
      <c r="AX262" s="86"/>
      <c r="AY262" s="87"/>
      <c r="AZ262" s="86"/>
      <c r="BA262" s="88"/>
      <c r="BB262" s="89"/>
      <c r="BC262" s="86"/>
      <c r="BD262" s="86"/>
      <c r="BE262" s="86"/>
      <c r="BF262" s="89"/>
      <c r="BG262" s="91" t="str">
        <f t="shared" si="74"/>
        <v/>
      </c>
      <c r="BI262" s="92" t="str">
        <f t="shared" si="75"/>
        <v/>
      </c>
      <c r="BJ262" s="112"/>
      <c r="BK262" s="117"/>
      <c r="BL262" s="113"/>
      <c r="BM262" s="113"/>
      <c r="BN262" s="113"/>
      <c r="BO262" s="113"/>
      <c r="BP262" s="113"/>
      <c r="BQ262" s="113"/>
      <c r="BR262" s="113"/>
      <c r="BS262" s="114"/>
      <c r="BU262" s="171" t="str">
        <f t="shared" si="76"/>
        <v/>
      </c>
      <c r="BV262" s="161"/>
      <c r="BW262" s="162"/>
      <c r="BX262" s="250"/>
      <c r="BY262" s="256"/>
      <c r="BZ262" s="163"/>
      <c r="CA262" s="250"/>
      <c r="CB262" s="256"/>
      <c r="CC262" s="163"/>
      <c r="CD262" s="250"/>
      <c r="CE262" s="256"/>
      <c r="CF262" s="163"/>
      <c r="CG262" s="250"/>
      <c r="CH262" s="256"/>
      <c r="CI262" s="163"/>
      <c r="CJ262" s="250"/>
      <c r="CK262" s="256"/>
      <c r="CL262" s="163"/>
      <c r="CM262" s="250"/>
      <c r="CN262" s="256"/>
      <c r="CO262" s="163"/>
      <c r="CP262" s="250"/>
      <c r="CQ262" s="256"/>
      <c r="CR262" s="163"/>
      <c r="CS262" s="250"/>
      <c r="CT262" s="256"/>
      <c r="CU262" s="163"/>
      <c r="CV262" s="250"/>
      <c r="CW262" s="162"/>
      <c r="CX262" s="163"/>
      <c r="CY262" s="164"/>
    </row>
    <row r="263" spans="1:103" ht="13.5" customHeight="1">
      <c r="A263" s="83" t="str">
        <f t="shared" si="69"/>
        <v/>
      </c>
      <c r="B263" s="168" t="str">
        <f t="shared" si="70"/>
        <v/>
      </c>
      <c r="C263" s="151" t="str">
        <f t="shared" si="71"/>
        <v/>
      </c>
      <c r="D263" s="82" t="str">
        <f t="shared" si="72"/>
        <v/>
      </c>
      <c r="E263" s="188" t="str">
        <f>IF(ISERROR(SUM((B263/2),(C263/2),(D263/2))),IF(ISERROR(SUM((B263/2),(C263/2))),IF(ISERROR(SUM((B263/2),(D263/2))),IF(ISERROR(SUM((C263/2),(D263/2))),IF(ISERROR(B263/2),IF(ISERROR(C263/2),A261,C263),B263),SUM((C263*'Student List'!$D$34),(D263*'Student List'!$E$34))/'Student List'!$D$40),SUM((B263*'Student List'!$C$34),(D263*'Student List'!$E$34))/'Student List'!$E$40),SUM((B263*'Student List'!$C$34),(C263*'Student List'!$D$34))/'Student List'!$C$40),SUM((B263*'Student List'!$C$34),(C263*'Student List'!$D$34),(D263*'Student List'!$E$34))/'Student List'!$C$35)</f>
        <v/>
      </c>
      <c r="F263" s="84" t="str">
        <f t="shared" si="73"/>
        <v/>
      </c>
      <c r="G263" s="208" t="str">
        <f>IF(ISTEXT('Student List'!$C$24),('Student List'!$C$24),"")</f>
        <v/>
      </c>
      <c r="H263" s="209"/>
      <c r="I263" s="210"/>
      <c r="J263" s="211"/>
      <c r="K263" s="210"/>
      <c r="L263" s="212"/>
      <c r="M263" s="213"/>
      <c r="N263" s="210"/>
      <c r="O263" s="211"/>
      <c r="P263" s="210"/>
      <c r="Q263" s="212"/>
      <c r="R263" s="213"/>
      <c r="S263" s="210"/>
      <c r="T263" s="211"/>
      <c r="U263" s="210"/>
      <c r="V263" s="212"/>
      <c r="W263" s="213"/>
      <c r="X263" s="210"/>
      <c r="Y263" s="211"/>
      <c r="Z263" s="210"/>
      <c r="AA263" s="214"/>
      <c r="AB263" s="319"/>
      <c r="AC263" s="209"/>
      <c r="AD263" s="210"/>
      <c r="AE263" s="213"/>
      <c r="AF263" s="210"/>
      <c r="AG263" s="212"/>
      <c r="AH263" s="213"/>
      <c r="AI263" s="210"/>
      <c r="AJ263" s="211"/>
      <c r="AK263" s="210"/>
      <c r="AL263" s="212"/>
      <c r="AM263" s="213"/>
      <c r="AN263" s="210"/>
      <c r="AO263" s="211"/>
      <c r="AP263" s="210"/>
      <c r="AQ263" s="212"/>
      <c r="AR263" s="213"/>
      <c r="AS263" s="210"/>
      <c r="AT263" s="211"/>
      <c r="AU263" s="210"/>
      <c r="AV263" s="212"/>
      <c r="AW263" s="213"/>
      <c r="AX263" s="210"/>
      <c r="AY263" s="211"/>
      <c r="AZ263" s="210"/>
      <c r="BA263" s="212"/>
      <c r="BB263" s="213"/>
      <c r="BC263" s="210"/>
      <c r="BD263" s="210"/>
      <c r="BE263" s="210"/>
      <c r="BF263" s="213"/>
      <c r="BG263" s="216" t="str">
        <f t="shared" si="74"/>
        <v/>
      </c>
      <c r="BH263" s="217"/>
      <c r="BI263" s="218" t="str">
        <f t="shared" si="75"/>
        <v/>
      </c>
      <c r="BJ263" s="219"/>
      <c r="BK263" s="220"/>
      <c r="BL263" s="221"/>
      <c r="BM263" s="221"/>
      <c r="BN263" s="221"/>
      <c r="BO263" s="221"/>
      <c r="BP263" s="221"/>
      <c r="BQ263" s="221"/>
      <c r="BR263" s="221"/>
      <c r="BS263" s="222"/>
      <c r="BT263" s="217"/>
      <c r="BU263" s="223" t="str">
        <f t="shared" si="76"/>
        <v/>
      </c>
      <c r="BV263" s="224"/>
      <c r="BW263" s="225"/>
      <c r="BX263" s="249"/>
      <c r="BY263" s="255"/>
      <c r="BZ263" s="226"/>
      <c r="CA263" s="249"/>
      <c r="CB263" s="255"/>
      <c r="CC263" s="226"/>
      <c r="CD263" s="249"/>
      <c r="CE263" s="255"/>
      <c r="CF263" s="226"/>
      <c r="CG263" s="249"/>
      <c r="CH263" s="255"/>
      <c r="CI263" s="226"/>
      <c r="CJ263" s="249"/>
      <c r="CK263" s="255"/>
      <c r="CL263" s="226"/>
      <c r="CM263" s="249"/>
      <c r="CN263" s="255"/>
      <c r="CO263" s="226"/>
      <c r="CP263" s="249"/>
      <c r="CQ263" s="255"/>
      <c r="CR263" s="226"/>
      <c r="CS263" s="249"/>
      <c r="CT263" s="255"/>
      <c r="CU263" s="226"/>
      <c r="CV263" s="249"/>
      <c r="CW263" s="225"/>
      <c r="CX263" s="226"/>
      <c r="CY263" s="227"/>
    </row>
    <row r="264" spans="1:103" ht="13.5" customHeight="1">
      <c r="A264" s="83" t="str">
        <f t="shared" si="69"/>
        <v/>
      </c>
      <c r="B264" s="168" t="str">
        <f t="shared" si="70"/>
        <v/>
      </c>
      <c r="C264" s="151" t="str">
        <f t="shared" si="71"/>
        <v/>
      </c>
      <c r="D264" s="82" t="str">
        <f t="shared" si="72"/>
        <v/>
      </c>
      <c r="E264" s="188" t="str">
        <f>IF(ISERROR(SUM((B264/2),(C264/2),(D264/2))),IF(ISERROR(SUM((B264/2),(C264/2))),IF(ISERROR(SUM((B264/2),(D264/2))),IF(ISERROR(SUM((C264/2),(D264/2))),IF(ISERROR(B264/2),IF(ISERROR(C264/2),A262,C264),B264),SUM((C264*'Student List'!$D$34),(D264*'Student List'!$E$34))/'Student List'!$D$40),SUM((B264*'Student List'!$C$34),(D264*'Student List'!$E$34))/'Student List'!$E$40),SUM((B264*'Student List'!$C$34),(C264*'Student List'!$D$34))/'Student List'!$C$40),SUM((B264*'Student List'!$C$34),(C264*'Student List'!$D$34),(D264*'Student List'!$E$34))/'Student List'!$C$35)</f>
        <v/>
      </c>
      <c r="F264" s="84" t="str">
        <f t="shared" si="73"/>
        <v/>
      </c>
      <c r="G264" s="173" t="str">
        <f>IF(ISTEXT('Student List'!$C$25),('Student List'!$C$25),"")</f>
        <v/>
      </c>
      <c r="H264" s="85"/>
      <c r="I264" s="86"/>
      <c r="J264" s="87"/>
      <c r="K264" s="86"/>
      <c r="L264" s="88"/>
      <c r="M264" s="89"/>
      <c r="N264" s="86"/>
      <c r="O264" s="87"/>
      <c r="P264" s="86"/>
      <c r="Q264" s="88"/>
      <c r="R264" s="89"/>
      <c r="S264" s="86"/>
      <c r="T264" s="87"/>
      <c r="U264" s="86"/>
      <c r="V264" s="88"/>
      <c r="W264" s="89"/>
      <c r="X264" s="86"/>
      <c r="Y264" s="87"/>
      <c r="Z264" s="86"/>
      <c r="AA264" s="90"/>
      <c r="AB264" s="99"/>
      <c r="AC264" s="85"/>
      <c r="AD264" s="86"/>
      <c r="AE264" s="89"/>
      <c r="AF264" s="86"/>
      <c r="AG264" s="88"/>
      <c r="AH264" s="89"/>
      <c r="AI264" s="86"/>
      <c r="AJ264" s="87"/>
      <c r="AK264" s="86"/>
      <c r="AL264" s="88"/>
      <c r="AM264" s="89"/>
      <c r="AN264" s="86"/>
      <c r="AO264" s="87"/>
      <c r="AP264" s="86"/>
      <c r="AQ264" s="88"/>
      <c r="AR264" s="89"/>
      <c r="AS264" s="86"/>
      <c r="AT264" s="87"/>
      <c r="AU264" s="86"/>
      <c r="AV264" s="88"/>
      <c r="AW264" s="89"/>
      <c r="AX264" s="86"/>
      <c r="AY264" s="87"/>
      <c r="AZ264" s="86"/>
      <c r="BA264" s="88"/>
      <c r="BB264" s="89"/>
      <c r="BC264" s="86"/>
      <c r="BD264" s="86"/>
      <c r="BE264" s="86"/>
      <c r="BF264" s="89"/>
      <c r="BG264" s="91" t="str">
        <f t="shared" si="74"/>
        <v/>
      </c>
      <c r="BI264" s="92" t="str">
        <f t="shared" si="75"/>
        <v/>
      </c>
      <c r="BJ264" s="112"/>
      <c r="BK264" s="117"/>
      <c r="BL264" s="113"/>
      <c r="BM264" s="113"/>
      <c r="BN264" s="113"/>
      <c r="BO264" s="113"/>
      <c r="BP264" s="113"/>
      <c r="BQ264" s="113"/>
      <c r="BR264" s="113"/>
      <c r="BS264" s="114"/>
      <c r="BU264" s="171" t="str">
        <f t="shared" si="76"/>
        <v/>
      </c>
      <c r="BV264" s="161"/>
      <c r="BW264" s="162"/>
      <c r="BX264" s="250"/>
      <c r="BY264" s="256"/>
      <c r="BZ264" s="163"/>
      <c r="CA264" s="250"/>
      <c r="CB264" s="256"/>
      <c r="CC264" s="163"/>
      <c r="CD264" s="250"/>
      <c r="CE264" s="256"/>
      <c r="CF264" s="163"/>
      <c r="CG264" s="250"/>
      <c r="CH264" s="256"/>
      <c r="CI264" s="163"/>
      <c r="CJ264" s="250"/>
      <c r="CK264" s="256"/>
      <c r="CL264" s="163"/>
      <c r="CM264" s="250"/>
      <c r="CN264" s="256"/>
      <c r="CO264" s="163"/>
      <c r="CP264" s="250"/>
      <c r="CQ264" s="256"/>
      <c r="CR264" s="163"/>
      <c r="CS264" s="250"/>
      <c r="CT264" s="256"/>
      <c r="CU264" s="163"/>
      <c r="CV264" s="250"/>
      <c r="CW264" s="162"/>
      <c r="CX264" s="163"/>
      <c r="CY264" s="164"/>
    </row>
    <row r="265" spans="1:103" ht="13.5" customHeight="1">
      <c r="A265" s="83" t="str">
        <f t="shared" si="69"/>
        <v/>
      </c>
      <c r="B265" s="168" t="str">
        <f t="shared" si="70"/>
        <v/>
      </c>
      <c r="C265" s="151" t="str">
        <f t="shared" si="71"/>
        <v/>
      </c>
      <c r="D265" s="82" t="str">
        <f t="shared" si="72"/>
        <v/>
      </c>
      <c r="E265" s="188" t="str">
        <f>IF(ISERROR(SUM((B265/2),(C265/2),(D265/2))),IF(ISERROR(SUM((B265/2),(C265/2))),IF(ISERROR(SUM((B265/2),(D265/2))),IF(ISERROR(SUM((C265/2),(D265/2))),IF(ISERROR(B265/2),IF(ISERROR(C265/2),A263,C265),B265),SUM((C265*'Student List'!$D$34),(D265*'Student List'!$E$34))/'Student List'!$D$40),SUM((B265*'Student List'!$C$34),(D265*'Student List'!$E$34))/'Student List'!$E$40),SUM((B265*'Student List'!$C$34),(C265*'Student List'!$D$34))/'Student List'!$C$40),SUM((B265*'Student List'!$C$34),(C265*'Student List'!$D$34),(D265*'Student List'!$E$34))/'Student List'!$C$35)</f>
        <v/>
      </c>
      <c r="F265" s="84" t="str">
        <f t="shared" si="73"/>
        <v/>
      </c>
      <c r="G265" s="208" t="str">
        <f>IF(ISTEXT('Student List'!$C$26),('Student List'!$C$26),"")</f>
        <v/>
      </c>
      <c r="H265" s="209"/>
      <c r="I265" s="210"/>
      <c r="J265" s="211"/>
      <c r="K265" s="210"/>
      <c r="L265" s="212"/>
      <c r="M265" s="213"/>
      <c r="N265" s="210"/>
      <c r="O265" s="211"/>
      <c r="P265" s="210"/>
      <c r="Q265" s="212"/>
      <c r="R265" s="213"/>
      <c r="S265" s="210"/>
      <c r="T265" s="211"/>
      <c r="U265" s="210"/>
      <c r="V265" s="212"/>
      <c r="W265" s="213"/>
      <c r="X265" s="210"/>
      <c r="Y265" s="211"/>
      <c r="Z265" s="210"/>
      <c r="AA265" s="214"/>
      <c r="AB265" s="319"/>
      <c r="AC265" s="209"/>
      <c r="AD265" s="210"/>
      <c r="AE265" s="213"/>
      <c r="AF265" s="210"/>
      <c r="AG265" s="212"/>
      <c r="AH265" s="213"/>
      <c r="AI265" s="210"/>
      <c r="AJ265" s="211"/>
      <c r="AK265" s="210"/>
      <c r="AL265" s="212"/>
      <c r="AM265" s="213"/>
      <c r="AN265" s="210"/>
      <c r="AO265" s="211"/>
      <c r="AP265" s="210"/>
      <c r="AQ265" s="212"/>
      <c r="AR265" s="213"/>
      <c r="AS265" s="210"/>
      <c r="AT265" s="211"/>
      <c r="AU265" s="210"/>
      <c r="AV265" s="212"/>
      <c r="AW265" s="213"/>
      <c r="AX265" s="210"/>
      <c r="AY265" s="211"/>
      <c r="AZ265" s="210"/>
      <c r="BA265" s="212"/>
      <c r="BB265" s="213"/>
      <c r="BC265" s="210"/>
      <c r="BD265" s="210"/>
      <c r="BE265" s="210"/>
      <c r="BF265" s="213"/>
      <c r="BG265" s="216" t="str">
        <f t="shared" si="74"/>
        <v/>
      </c>
      <c r="BH265" s="217"/>
      <c r="BI265" s="218" t="str">
        <f t="shared" si="75"/>
        <v/>
      </c>
      <c r="BJ265" s="219"/>
      <c r="BK265" s="220"/>
      <c r="BL265" s="221"/>
      <c r="BM265" s="221"/>
      <c r="BN265" s="221"/>
      <c r="BO265" s="221"/>
      <c r="BP265" s="221"/>
      <c r="BQ265" s="221"/>
      <c r="BR265" s="221"/>
      <c r="BS265" s="222"/>
      <c r="BT265" s="217"/>
      <c r="BU265" s="223" t="str">
        <f t="shared" si="76"/>
        <v/>
      </c>
      <c r="BV265" s="224"/>
      <c r="BW265" s="225"/>
      <c r="BX265" s="249"/>
      <c r="BY265" s="255"/>
      <c r="BZ265" s="226"/>
      <c r="CA265" s="249"/>
      <c r="CB265" s="255"/>
      <c r="CC265" s="226"/>
      <c r="CD265" s="249"/>
      <c r="CE265" s="255"/>
      <c r="CF265" s="226"/>
      <c r="CG265" s="249"/>
      <c r="CH265" s="255"/>
      <c r="CI265" s="226"/>
      <c r="CJ265" s="249"/>
      <c r="CK265" s="255"/>
      <c r="CL265" s="226"/>
      <c r="CM265" s="249"/>
      <c r="CN265" s="255"/>
      <c r="CO265" s="226"/>
      <c r="CP265" s="249"/>
      <c r="CQ265" s="255"/>
      <c r="CR265" s="226"/>
      <c r="CS265" s="249"/>
      <c r="CT265" s="255"/>
      <c r="CU265" s="226"/>
      <c r="CV265" s="249"/>
      <c r="CW265" s="225"/>
      <c r="CX265" s="226"/>
      <c r="CY265" s="227"/>
    </row>
    <row r="266" spans="1:103" ht="13.5" customHeight="1">
      <c r="A266" s="83" t="str">
        <f t="shared" si="69"/>
        <v/>
      </c>
      <c r="B266" s="168" t="str">
        <f t="shared" si="70"/>
        <v/>
      </c>
      <c r="C266" s="151" t="str">
        <f t="shared" si="71"/>
        <v/>
      </c>
      <c r="D266" s="82" t="str">
        <f t="shared" si="72"/>
        <v/>
      </c>
      <c r="E266" s="188" t="str">
        <f>IF(ISERROR(SUM((B266/2),(C266/2),(D266/2))),IF(ISERROR(SUM((B266/2),(C266/2))),IF(ISERROR(SUM((B266/2),(D266/2))),IF(ISERROR(SUM((C266/2),(D266/2))),IF(ISERROR(B266/2),IF(ISERROR(C266/2),A264,C266),B266),SUM((C266*'Student List'!$D$34),(D266*'Student List'!$E$34))/'Student List'!$D$40),SUM((B266*'Student List'!$C$34),(D266*'Student List'!$E$34))/'Student List'!$E$40),SUM((B266*'Student List'!$C$34),(C266*'Student List'!$D$34))/'Student List'!$C$40),SUM((B266*'Student List'!$C$34),(C266*'Student List'!$D$34),(D266*'Student List'!$E$34))/'Student List'!$C$35)</f>
        <v/>
      </c>
      <c r="F266" s="84" t="str">
        <f t="shared" si="73"/>
        <v/>
      </c>
      <c r="G266" s="173" t="str">
        <f>IF(ISTEXT('Student List'!$C$27),('Student List'!$C$27),"")</f>
        <v/>
      </c>
      <c r="H266" s="85"/>
      <c r="I266" s="86"/>
      <c r="J266" s="87"/>
      <c r="K266" s="86"/>
      <c r="L266" s="88"/>
      <c r="M266" s="89"/>
      <c r="N266" s="86"/>
      <c r="O266" s="87"/>
      <c r="P266" s="86"/>
      <c r="Q266" s="88"/>
      <c r="R266" s="89"/>
      <c r="S266" s="86"/>
      <c r="T266" s="87"/>
      <c r="U266" s="86"/>
      <c r="V266" s="88"/>
      <c r="W266" s="89"/>
      <c r="X266" s="86"/>
      <c r="Y266" s="87"/>
      <c r="Z266" s="86"/>
      <c r="AA266" s="90"/>
      <c r="AB266" s="99"/>
      <c r="AC266" s="85"/>
      <c r="AD266" s="86"/>
      <c r="AE266" s="89"/>
      <c r="AF266" s="86"/>
      <c r="AG266" s="88"/>
      <c r="AH266" s="89"/>
      <c r="AI266" s="86"/>
      <c r="AJ266" s="87"/>
      <c r="AK266" s="86"/>
      <c r="AL266" s="88"/>
      <c r="AM266" s="89"/>
      <c r="AN266" s="86"/>
      <c r="AO266" s="87"/>
      <c r="AP266" s="86"/>
      <c r="AQ266" s="88"/>
      <c r="AR266" s="89"/>
      <c r="AS266" s="86"/>
      <c r="AT266" s="87"/>
      <c r="AU266" s="86"/>
      <c r="AV266" s="88"/>
      <c r="AW266" s="89"/>
      <c r="AX266" s="86"/>
      <c r="AY266" s="87"/>
      <c r="AZ266" s="86"/>
      <c r="BA266" s="88"/>
      <c r="BB266" s="89"/>
      <c r="BC266" s="86"/>
      <c r="BD266" s="86"/>
      <c r="BE266" s="86"/>
      <c r="BF266" s="89"/>
      <c r="BG266" s="91" t="str">
        <f t="shared" si="74"/>
        <v/>
      </c>
      <c r="BI266" s="95" t="str">
        <f t="shared" si="75"/>
        <v/>
      </c>
      <c r="BJ266" s="117"/>
      <c r="BK266" s="117"/>
      <c r="BL266" s="113"/>
      <c r="BM266" s="113"/>
      <c r="BN266" s="113"/>
      <c r="BO266" s="113"/>
      <c r="BP266" s="113"/>
      <c r="BQ266" s="113"/>
      <c r="BR266" s="113"/>
      <c r="BS266" s="114"/>
      <c r="BU266" s="171" t="str">
        <f t="shared" si="76"/>
        <v/>
      </c>
      <c r="BV266" s="161"/>
      <c r="BW266" s="162"/>
      <c r="BX266" s="250"/>
      <c r="BY266" s="256"/>
      <c r="BZ266" s="163"/>
      <c r="CA266" s="250"/>
      <c r="CB266" s="256"/>
      <c r="CC266" s="163"/>
      <c r="CD266" s="250"/>
      <c r="CE266" s="256"/>
      <c r="CF266" s="163"/>
      <c r="CG266" s="250"/>
      <c r="CH266" s="256"/>
      <c r="CI266" s="163"/>
      <c r="CJ266" s="250"/>
      <c r="CK266" s="256"/>
      <c r="CL266" s="163"/>
      <c r="CM266" s="250"/>
      <c r="CN266" s="256"/>
      <c r="CO266" s="163"/>
      <c r="CP266" s="250"/>
      <c r="CQ266" s="256"/>
      <c r="CR266" s="163"/>
      <c r="CS266" s="250"/>
      <c r="CT266" s="256"/>
      <c r="CU266" s="163"/>
      <c r="CV266" s="250"/>
      <c r="CW266" s="162"/>
      <c r="CX266" s="163"/>
      <c r="CY266" s="164"/>
    </row>
    <row r="267" spans="1:103" ht="13.5" customHeight="1">
      <c r="A267" s="83" t="str">
        <f t="shared" si="69"/>
        <v/>
      </c>
      <c r="B267" s="168" t="str">
        <f t="shared" si="70"/>
        <v/>
      </c>
      <c r="C267" s="151" t="str">
        <f t="shared" si="71"/>
        <v/>
      </c>
      <c r="D267" s="82" t="str">
        <f t="shared" si="72"/>
        <v/>
      </c>
      <c r="E267" s="188" t="str">
        <f>IF(ISERROR(SUM((B267/2),(C267/2),(D267/2))),IF(ISERROR(SUM((B267/2),(C267/2))),IF(ISERROR(SUM((B267/2),(D267/2))),IF(ISERROR(SUM((C267/2),(D267/2))),IF(ISERROR(B267/2),IF(ISERROR(C267/2),A265,C267),B267),SUM((C267*'Student List'!$D$34),(D267*'Student List'!$E$34))/'Student List'!$D$40),SUM((B267*'Student List'!$C$34),(D267*'Student List'!$E$34))/'Student List'!$E$40),SUM((B267*'Student List'!$C$34),(C267*'Student List'!$D$34))/'Student List'!$C$40),SUM((B267*'Student List'!$C$34),(C267*'Student List'!$D$34),(D267*'Student List'!$E$34))/'Student List'!$C$35)</f>
        <v/>
      </c>
      <c r="F267" s="84" t="str">
        <f t="shared" si="73"/>
        <v/>
      </c>
      <c r="G267" s="208" t="str">
        <f>IF(ISTEXT('Student List'!$C$28),('Student List'!$C$28),"")</f>
        <v/>
      </c>
      <c r="H267" s="209"/>
      <c r="I267" s="210"/>
      <c r="J267" s="211"/>
      <c r="K267" s="210"/>
      <c r="L267" s="212"/>
      <c r="M267" s="213"/>
      <c r="N267" s="210"/>
      <c r="O267" s="211"/>
      <c r="P267" s="210"/>
      <c r="Q267" s="212"/>
      <c r="R267" s="213"/>
      <c r="S267" s="210"/>
      <c r="T267" s="211"/>
      <c r="U267" s="210"/>
      <c r="V267" s="212"/>
      <c r="W267" s="213"/>
      <c r="X267" s="210"/>
      <c r="Y267" s="211"/>
      <c r="Z267" s="210"/>
      <c r="AA267" s="214"/>
      <c r="AB267" s="319"/>
      <c r="AC267" s="209"/>
      <c r="AD267" s="210"/>
      <c r="AE267" s="213"/>
      <c r="AF267" s="210"/>
      <c r="AG267" s="212"/>
      <c r="AH267" s="213"/>
      <c r="AI267" s="210"/>
      <c r="AJ267" s="211"/>
      <c r="AK267" s="210"/>
      <c r="AL267" s="212"/>
      <c r="AM267" s="213"/>
      <c r="AN267" s="210"/>
      <c r="AO267" s="211"/>
      <c r="AP267" s="210"/>
      <c r="AQ267" s="212"/>
      <c r="AR267" s="213"/>
      <c r="AS267" s="210"/>
      <c r="AT267" s="211"/>
      <c r="AU267" s="210"/>
      <c r="AV267" s="212"/>
      <c r="AW267" s="213"/>
      <c r="AX267" s="210"/>
      <c r="AY267" s="211"/>
      <c r="AZ267" s="210"/>
      <c r="BA267" s="212"/>
      <c r="BB267" s="213"/>
      <c r="BC267" s="210"/>
      <c r="BD267" s="210"/>
      <c r="BE267" s="210"/>
      <c r="BF267" s="213"/>
      <c r="BG267" s="216" t="str">
        <f t="shared" si="74"/>
        <v/>
      </c>
      <c r="BH267" s="217"/>
      <c r="BI267" s="218" t="str">
        <f t="shared" si="75"/>
        <v/>
      </c>
      <c r="BJ267" s="219"/>
      <c r="BK267" s="220"/>
      <c r="BL267" s="221"/>
      <c r="BM267" s="221"/>
      <c r="BN267" s="221"/>
      <c r="BO267" s="221"/>
      <c r="BP267" s="221"/>
      <c r="BQ267" s="221"/>
      <c r="BR267" s="221"/>
      <c r="BS267" s="222"/>
      <c r="BT267" s="217"/>
      <c r="BU267" s="223" t="str">
        <f t="shared" si="76"/>
        <v/>
      </c>
      <c r="BV267" s="224"/>
      <c r="BW267" s="225"/>
      <c r="BX267" s="249"/>
      <c r="BY267" s="255"/>
      <c r="BZ267" s="226"/>
      <c r="CA267" s="249"/>
      <c r="CB267" s="255"/>
      <c r="CC267" s="226"/>
      <c r="CD267" s="249"/>
      <c r="CE267" s="255"/>
      <c r="CF267" s="226"/>
      <c r="CG267" s="249"/>
      <c r="CH267" s="255"/>
      <c r="CI267" s="226"/>
      <c r="CJ267" s="249"/>
      <c r="CK267" s="255"/>
      <c r="CL267" s="226"/>
      <c r="CM267" s="249"/>
      <c r="CN267" s="255"/>
      <c r="CO267" s="226"/>
      <c r="CP267" s="249"/>
      <c r="CQ267" s="255"/>
      <c r="CR267" s="226"/>
      <c r="CS267" s="249"/>
      <c r="CT267" s="255"/>
      <c r="CU267" s="226"/>
      <c r="CV267" s="249"/>
      <c r="CW267" s="225"/>
      <c r="CX267" s="226"/>
      <c r="CY267" s="227"/>
    </row>
    <row r="268" spans="1:103" ht="13.5" customHeight="1">
      <c r="B268" s="168" t="str">
        <f t="shared" si="70"/>
        <v/>
      </c>
      <c r="C268" s="151" t="str">
        <f t="shared" si="71"/>
        <v/>
      </c>
      <c r="D268" s="82" t="str">
        <f t="shared" si="72"/>
        <v/>
      </c>
      <c r="E268" s="188" t="str">
        <f>IF(ISERROR(SUM((B268/2),(C268/2),(D268/2))),IF(ISERROR(SUM((B268/2),(C268/2))),IF(ISERROR(SUM((B268/2),(D268/2))),IF(ISERROR(SUM((C268/2),(D268/2))),IF(ISERROR(B268/2),IF(ISERROR(C268/2),A266,C268),B268),SUM((C268*'Student List'!$D$34),(D268*'Student List'!$E$34))/'Student List'!$D$40),SUM((B268*'Student List'!$C$34),(D268*'Student List'!$E$34))/'Student List'!$E$40),SUM((B268*'Student List'!$C$34),(C268*'Student List'!$D$34))/'Student List'!$C$40),SUM((B268*'Student List'!$C$34),(C268*'Student List'!$D$34),(D268*'Student List'!$E$34))/'Student List'!$C$35)</f>
        <v/>
      </c>
      <c r="F268" s="84" t="str">
        <f t="shared" si="73"/>
        <v/>
      </c>
      <c r="G268" s="173" t="str">
        <f>IF(ISTEXT('Student List'!$C$29),('Student List'!$C$29),"")</f>
        <v/>
      </c>
      <c r="H268" s="85"/>
      <c r="I268" s="86"/>
      <c r="J268" s="87"/>
      <c r="K268" s="86"/>
      <c r="L268" s="88"/>
      <c r="M268" s="89"/>
      <c r="N268" s="86"/>
      <c r="O268" s="87"/>
      <c r="P268" s="86"/>
      <c r="Q268" s="88"/>
      <c r="R268" s="89"/>
      <c r="S268" s="86"/>
      <c r="T268" s="87"/>
      <c r="U268" s="86"/>
      <c r="V268" s="88"/>
      <c r="W268" s="89"/>
      <c r="X268" s="86"/>
      <c r="Y268" s="87"/>
      <c r="Z268" s="86"/>
      <c r="AA268" s="90"/>
      <c r="AB268" s="99"/>
      <c r="AC268" s="85"/>
      <c r="AD268" s="86"/>
      <c r="AE268" s="89"/>
      <c r="AF268" s="86"/>
      <c r="AG268" s="88"/>
      <c r="AH268" s="89"/>
      <c r="AI268" s="86"/>
      <c r="AJ268" s="87"/>
      <c r="AK268" s="86"/>
      <c r="AL268" s="88"/>
      <c r="AM268" s="89"/>
      <c r="AN268" s="86"/>
      <c r="AO268" s="87"/>
      <c r="AP268" s="86"/>
      <c r="AQ268" s="88"/>
      <c r="AR268" s="89"/>
      <c r="AS268" s="86"/>
      <c r="AT268" s="87"/>
      <c r="AU268" s="86"/>
      <c r="AV268" s="88"/>
      <c r="AW268" s="89"/>
      <c r="AX268" s="86"/>
      <c r="AY268" s="87"/>
      <c r="AZ268" s="86"/>
      <c r="BA268" s="88"/>
      <c r="BB268" s="89"/>
      <c r="BC268" s="86"/>
      <c r="BD268" s="86"/>
      <c r="BE268" s="86"/>
      <c r="BF268" s="89"/>
      <c r="BG268" s="91" t="str">
        <f t="shared" si="74"/>
        <v/>
      </c>
      <c r="BI268" s="96" t="str">
        <f t="shared" si="75"/>
        <v/>
      </c>
      <c r="BJ268" s="115"/>
      <c r="BK268" s="113"/>
      <c r="BL268" s="113"/>
      <c r="BM268" s="113"/>
      <c r="BN268" s="113"/>
      <c r="BO268" s="113"/>
      <c r="BP268" s="113"/>
      <c r="BQ268" s="113"/>
      <c r="BR268" s="113"/>
      <c r="BS268" s="116"/>
      <c r="BU268" s="171" t="str">
        <f t="shared" si="76"/>
        <v/>
      </c>
      <c r="BV268" s="165"/>
      <c r="BW268" s="163"/>
      <c r="BX268" s="250"/>
      <c r="BY268" s="256"/>
      <c r="BZ268" s="163"/>
      <c r="CA268" s="250"/>
      <c r="CB268" s="256"/>
      <c r="CC268" s="163"/>
      <c r="CD268" s="250"/>
      <c r="CE268" s="256"/>
      <c r="CF268" s="163"/>
      <c r="CG268" s="250"/>
      <c r="CH268" s="256"/>
      <c r="CI268" s="163"/>
      <c r="CJ268" s="250"/>
      <c r="CK268" s="256"/>
      <c r="CL268" s="163"/>
      <c r="CM268" s="250"/>
      <c r="CN268" s="256"/>
      <c r="CO268" s="163"/>
      <c r="CP268" s="250"/>
      <c r="CQ268" s="256"/>
      <c r="CR268" s="163"/>
      <c r="CS268" s="250"/>
      <c r="CT268" s="256"/>
      <c r="CU268" s="163"/>
      <c r="CV268" s="250"/>
      <c r="CW268" s="162"/>
      <c r="CX268" s="163"/>
      <c r="CY268" s="166"/>
    </row>
    <row r="269" spans="1:103" ht="13.5" customHeight="1" thickBot="1">
      <c r="B269" s="169" t="str">
        <f t="shared" si="70"/>
        <v/>
      </c>
      <c r="C269" s="152" t="str">
        <f t="shared" si="71"/>
        <v/>
      </c>
      <c r="D269" s="97" t="str">
        <f t="shared" si="72"/>
        <v/>
      </c>
      <c r="E269" s="274" t="str">
        <f>IF(ISERROR(SUM((B269/2),(C269/2),(D269/2))),IF(ISERROR(SUM((B269/2),(C269/2))),IF(ISERROR(SUM((B269/2),(D269/2))),IF(ISERROR(SUM((C269/2),(D269/2))),IF(ISERROR(B269/2),IF(ISERROR(C269/2),A267,C269),B269),SUM((C269*'Student List'!$D$34),(D269*'Student List'!$E$34))/'Student List'!$D$40),SUM((B269*'Student List'!$C$34),(D269*'Student List'!$E$34))/'Student List'!$E$40),SUM((B269*'Student List'!$C$34),(C269*'Student List'!$D$34))/'Student List'!$C$40),SUM((B269*'Student List'!$C$34),(C269*'Student List'!$D$34),(D269*'Student List'!$E$34))/'Student List'!$C$35)</f>
        <v/>
      </c>
      <c r="F269" s="98" t="str">
        <f t="shared" si="73"/>
        <v/>
      </c>
      <c r="G269" s="229" t="str">
        <f>IF(ISTEXT('Student List'!$C$30),('Student List'!$C$30),"")</f>
        <v/>
      </c>
      <c r="H269" s="230"/>
      <c r="I269" s="231"/>
      <c r="J269" s="232"/>
      <c r="K269" s="231"/>
      <c r="L269" s="233"/>
      <c r="M269" s="234"/>
      <c r="N269" s="231"/>
      <c r="O269" s="232"/>
      <c r="P269" s="231"/>
      <c r="Q269" s="233"/>
      <c r="R269" s="234"/>
      <c r="S269" s="231"/>
      <c r="T269" s="232"/>
      <c r="U269" s="231"/>
      <c r="V269" s="233"/>
      <c r="W269" s="234"/>
      <c r="X269" s="231"/>
      <c r="Y269" s="232"/>
      <c r="Z269" s="231"/>
      <c r="AA269" s="235"/>
      <c r="AB269" s="319"/>
      <c r="AC269" s="230"/>
      <c r="AD269" s="231"/>
      <c r="AE269" s="234"/>
      <c r="AF269" s="231"/>
      <c r="AG269" s="233"/>
      <c r="AH269" s="234"/>
      <c r="AI269" s="231"/>
      <c r="AJ269" s="232"/>
      <c r="AK269" s="231"/>
      <c r="AL269" s="233"/>
      <c r="AM269" s="234"/>
      <c r="AN269" s="231"/>
      <c r="AO269" s="232"/>
      <c r="AP269" s="231"/>
      <c r="AQ269" s="233"/>
      <c r="AR269" s="234"/>
      <c r="AS269" s="231"/>
      <c r="AT269" s="232"/>
      <c r="AU269" s="231"/>
      <c r="AV269" s="233"/>
      <c r="AW269" s="234"/>
      <c r="AX269" s="231"/>
      <c r="AY269" s="232"/>
      <c r="AZ269" s="231"/>
      <c r="BA269" s="233"/>
      <c r="BB269" s="234"/>
      <c r="BC269" s="231"/>
      <c r="BD269" s="231"/>
      <c r="BE269" s="231"/>
      <c r="BF269" s="234"/>
      <c r="BG269" s="236" t="str">
        <f t="shared" si="74"/>
        <v/>
      </c>
      <c r="BH269" s="217"/>
      <c r="BI269" s="237" t="str">
        <f t="shared" si="75"/>
        <v/>
      </c>
      <c r="BJ269" s="238"/>
      <c r="BK269" s="239"/>
      <c r="BL269" s="240"/>
      <c r="BM269" s="240"/>
      <c r="BN269" s="240"/>
      <c r="BO269" s="240"/>
      <c r="BP269" s="240"/>
      <c r="BQ269" s="240"/>
      <c r="BR269" s="240"/>
      <c r="BS269" s="241"/>
      <c r="BT269" s="217"/>
      <c r="BU269" s="242" t="str">
        <f t="shared" si="76"/>
        <v/>
      </c>
      <c r="BV269" s="243"/>
      <c r="BW269" s="244"/>
      <c r="BX269" s="251"/>
      <c r="BY269" s="257"/>
      <c r="BZ269" s="245"/>
      <c r="CA269" s="251"/>
      <c r="CB269" s="257"/>
      <c r="CC269" s="245"/>
      <c r="CD269" s="251"/>
      <c r="CE269" s="257"/>
      <c r="CF269" s="245"/>
      <c r="CG269" s="251"/>
      <c r="CH269" s="257"/>
      <c r="CI269" s="245"/>
      <c r="CJ269" s="251"/>
      <c r="CK269" s="257"/>
      <c r="CL269" s="245"/>
      <c r="CM269" s="251"/>
      <c r="CN269" s="257"/>
      <c r="CO269" s="245"/>
      <c r="CP269" s="251"/>
      <c r="CQ269" s="257"/>
      <c r="CR269" s="245"/>
      <c r="CS269" s="251"/>
      <c r="CT269" s="257"/>
      <c r="CU269" s="245"/>
      <c r="CV269" s="251"/>
      <c r="CW269" s="244"/>
      <c r="CX269" s="245"/>
      <c r="CY269" s="246"/>
    </row>
    <row r="270" spans="1:103" ht="13.5" customHeight="1" thickBot="1"/>
    <row r="271" spans="1:103" ht="28.5" customHeight="1" thickTop="1" thickBot="1">
      <c r="B271" s="364" t="str">
        <f>IF(ISTEXT('Student List'!I18),'Student List'!I18,"")</f>
        <v>Extra 2</v>
      </c>
      <c r="C271" s="365"/>
      <c r="D271" s="365"/>
      <c r="E271" s="366"/>
      <c r="F271" s="367" t="str">
        <f>$F$28</f>
        <v>School Name Here</v>
      </c>
      <c r="G271" s="368"/>
      <c r="H271" s="368"/>
      <c r="I271" s="368"/>
      <c r="J271" s="369"/>
      <c r="K271" s="17" t="s">
        <v>5</v>
      </c>
      <c r="L271" s="18"/>
      <c r="M271" s="19"/>
      <c r="N271" s="19"/>
      <c r="O271" s="19"/>
      <c r="P271" s="20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2"/>
      <c r="AC271" s="24"/>
      <c r="AD271" s="25"/>
      <c r="AE271" s="25"/>
      <c r="AF271" s="26" t="str">
        <f>B271</f>
        <v>Extra 2</v>
      </c>
      <c r="AG271" s="25" t="s">
        <v>6</v>
      </c>
      <c r="AH271" s="27"/>
      <c r="AI271" s="27"/>
      <c r="AJ271" s="27"/>
      <c r="AK271" s="27"/>
      <c r="AL271" s="28"/>
      <c r="AM271" s="17" t="str">
        <f>K271</f>
        <v>1ST NINE WEEKS</v>
      </c>
      <c r="AN271" s="19"/>
      <c r="AO271" s="19"/>
      <c r="AP271" s="19"/>
      <c r="AQ271" s="19"/>
      <c r="AR271" s="20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9"/>
      <c r="BI271" s="30" t="str">
        <f>B271</f>
        <v>Extra 2</v>
      </c>
      <c r="BJ271" s="31"/>
      <c r="BK271" s="32"/>
      <c r="BL271" s="33" t="str">
        <f>K271</f>
        <v>1ST NINE WEEKS</v>
      </c>
      <c r="BM271" s="34"/>
      <c r="BN271" s="34"/>
      <c r="BO271" s="34"/>
      <c r="BP271" s="34"/>
      <c r="BQ271" s="35"/>
      <c r="BR271" s="35"/>
      <c r="BS271" s="36"/>
      <c r="BU271" s="30" t="str">
        <f>B271</f>
        <v>Extra 2</v>
      </c>
      <c r="BV271" s="31"/>
      <c r="BW271" s="32"/>
      <c r="BX271" s="33" t="str">
        <f>K271</f>
        <v>1ST NINE WEEKS</v>
      </c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  <c r="CM271" s="34"/>
      <c r="CN271" s="34"/>
      <c r="CO271" s="34"/>
      <c r="CP271" s="34"/>
      <c r="CQ271" s="34"/>
      <c r="CR271" s="34"/>
      <c r="CS271" s="34"/>
      <c r="CT271" s="34"/>
      <c r="CU271" s="34"/>
      <c r="CV271" s="34"/>
      <c r="CW271" s="34"/>
      <c r="CX271" s="35"/>
      <c r="CY271" s="36"/>
    </row>
    <row r="272" spans="1:103" ht="13.5" customHeight="1" thickTop="1" thickBot="1">
      <c r="B272" s="37"/>
      <c r="C272" s="37"/>
      <c r="D272" s="38"/>
      <c r="E272" s="38"/>
      <c r="F272" s="38"/>
      <c r="G272" s="38"/>
      <c r="H272" s="39" t="s">
        <v>7</v>
      </c>
      <c r="I272" s="40"/>
      <c r="J272" s="40"/>
      <c r="K272" s="40"/>
      <c r="L272" s="41"/>
      <c r="M272" s="40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3"/>
      <c r="AC272" s="39" t="s">
        <v>7</v>
      </c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4"/>
      <c r="BI272" s="45"/>
      <c r="BJ272" s="46" t="s">
        <v>8</v>
      </c>
      <c r="BK272" s="40"/>
      <c r="BL272" s="40"/>
      <c r="BM272" s="40"/>
      <c r="BN272" s="40"/>
      <c r="BO272" s="40"/>
      <c r="BP272" s="40"/>
      <c r="BQ272" s="40"/>
      <c r="BR272" s="40"/>
      <c r="BS272" s="47"/>
      <c r="BU272" s="45"/>
      <c r="BV272" s="155" t="s">
        <v>59</v>
      </c>
      <c r="BW272" s="156"/>
      <c r="BX272" s="156"/>
      <c r="BY272" s="156"/>
      <c r="BZ272" s="156"/>
      <c r="CA272" s="156"/>
      <c r="CB272" s="156"/>
      <c r="CC272" s="156"/>
      <c r="CD272" s="156"/>
      <c r="CE272" s="156"/>
      <c r="CF272" s="156"/>
      <c r="CG272" s="156"/>
      <c r="CH272" s="156"/>
      <c r="CI272" s="156"/>
      <c r="CJ272" s="156"/>
      <c r="CK272" s="156"/>
      <c r="CL272" s="156"/>
      <c r="CM272" s="156"/>
      <c r="CN272" s="156"/>
      <c r="CO272" s="156"/>
      <c r="CP272" s="156"/>
      <c r="CQ272" s="156"/>
      <c r="CR272" s="156"/>
      <c r="CS272" s="156"/>
      <c r="CT272" s="156"/>
      <c r="CU272" s="156"/>
      <c r="CV272" s="156"/>
      <c r="CW272" s="156"/>
      <c r="CX272" s="156"/>
      <c r="CY272" s="157"/>
    </row>
    <row r="273" spans="1:103" ht="13.5" customHeight="1">
      <c r="A273" s="83" t="str">
        <f t="shared" ref="A273:A294" si="77">IF(ISERROR(D275/2),"",D275)</f>
        <v/>
      </c>
      <c r="B273" s="153" t="s">
        <v>58</v>
      </c>
      <c r="C273" s="149" t="s">
        <v>9</v>
      </c>
      <c r="D273" s="48" t="s">
        <v>10</v>
      </c>
      <c r="E273" s="49" t="s">
        <v>60</v>
      </c>
      <c r="F273" s="50"/>
      <c r="G273" s="51"/>
      <c r="H273" s="362" t="s">
        <v>11</v>
      </c>
      <c r="I273" s="355"/>
      <c r="J273" s="355"/>
      <c r="K273" s="355"/>
      <c r="L273" s="360"/>
      <c r="M273" s="354" t="s">
        <v>12</v>
      </c>
      <c r="N273" s="355"/>
      <c r="O273" s="355"/>
      <c r="P273" s="355"/>
      <c r="Q273" s="360"/>
      <c r="R273" s="354" t="s">
        <v>13</v>
      </c>
      <c r="S273" s="355"/>
      <c r="T273" s="355"/>
      <c r="U273" s="355"/>
      <c r="V273" s="360"/>
      <c r="W273" s="354" t="s">
        <v>14</v>
      </c>
      <c r="X273" s="355"/>
      <c r="Y273" s="355"/>
      <c r="Z273" s="355"/>
      <c r="AA273" s="356"/>
      <c r="AC273" s="362" t="s">
        <v>15</v>
      </c>
      <c r="AD273" s="355"/>
      <c r="AE273" s="355"/>
      <c r="AF273" s="355"/>
      <c r="AG273" s="360"/>
      <c r="AH273" s="354" t="s">
        <v>16</v>
      </c>
      <c r="AI273" s="355"/>
      <c r="AJ273" s="355"/>
      <c r="AK273" s="355"/>
      <c r="AL273" s="360"/>
      <c r="AM273" s="354" t="s">
        <v>17</v>
      </c>
      <c r="AN273" s="355"/>
      <c r="AO273" s="355"/>
      <c r="AP273" s="355"/>
      <c r="AQ273" s="360"/>
      <c r="AR273" s="354" t="s">
        <v>18</v>
      </c>
      <c r="AS273" s="355"/>
      <c r="AT273" s="355"/>
      <c r="AU273" s="355"/>
      <c r="AV273" s="360"/>
      <c r="AW273" s="354" t="s">
        <v>19</v>
      </c>
      <c r="AX273" s="355"/>
      <c r="AY273" s="355"/>
      <c r="AZ273" s="355"/>
      <c r="BA273" s="356"/>
      <c r="BB273" s="354" t="s">
        <v>120</v>
      </c>
      <c r="BC273" s="355"/>
      <c r="BD273" s="355"/>
      <c r="BE273" s="355"/>
      <c r="BF273" s="356"/>
      <c r="BG273" s="52"/>
      <c r="BI273" s="53"/>
      <c r="BJ273" s="54"/>
      <c r="BK273" s="54"/>
      <c r="BL273" s="54"/>
      <c r="BM273" s="54"/>
      <c r="BN273" s="54"/>
      <c r="BO273" s="54"/>
      <c r="BP273" s="54"/>
      <c r="BQ273" s="54"/>
      <c r="BR273" s="54"/>
      <c r="BS273" s="55"/>
      <c r="BU273" s="53"/>
      <c r="BV273" s="344" t="s">
        <v>11</v>
      </c>
      <c r="BW273" s="345"/>
      <c r="BX273" s="346"/>
      <c r="BY273" s="344" t="s">
        <v>12</v>
      </c>
      <c r="BZ273" s="345"/>
      <c r="CA273" s="346"/>
      <c r="CB273" s="344" t="s">
        <v>13</v>
      </c>
      <c r="CC273" s="345"/>
      <c r="CD273" s="346"/>
      <c r="CE273" s="344" t="s">
        <v>14</v>
      </c>
      <c r="CF273" s="345"/>
      <c r="CG273" s="346"/>
      <c r="CH273" s="344" t="s">
        <v>15</v>
      </c>
      <c r="CI273" s="345"/>
      <c r="CJ273" s="346"/>
      <c r="CK273" s="344" t="s">
        <v>16</v>
      </c>
      <c r="CL273" s="345"/>
      <c r="CM273" s="346"/>
      <c r="CN273" s="344" t="s">
        <v>17</v>
      </c>
      <c r="CO273" s="345"/>
      <c r="CP273" s="346"/>
      <c r="CQ273" s="344" t="s">
        <v>18</v>
      </c>
      <c r="CR273" s="345"/>
      <c r="CS273" s="346"/>
      <c r="CT273" s="344" t="s">
        <v>19</v>
      </c>
      <c r="CU273" s="345"/>
      <c r="CV273" s="346"/>
      <c r="CW273" s="350" t="s">
        <v>120</v>
      </c>
      <c r="CX273" s="345"/>
      <c r="CY273" s="351"/>
    </row>
    <row r="274" spans="1:103" ht="13.5" customHeight="1" thickBot="1">
      <c r="A274" s="83" t="str">
        <f t="shared" si="77"/>
        <v/>
      </c>
      <c r="B274" s="154" t="s">
        <v>24</v>
      </c>
      <c r="C274" s="283" t="s">
        <v>24</v>
      </c>
      <c r="D274" s="59" t="s">
        <v>24</v>
      </c>
      <c r="E274" s="60" t="s">
        <v>24</v>
      </c>
      <c r="F274" s="61" t="s">
        <v>25</v>
      </c>
      <c r="G274" s="62" t="s">
        <v>26</v>
      </c>
      <c r="H274" s="363"/>
      <c r="I274" s="358"/>
      <c r="J274" s="358"/>
      <c r="K274" s="358"/>
      <c r="L274" s="361"/>
      <c r="M274" s="357"/>
      <c r="N274" s="358"/>
      <c r="O274" s="358"/>
      <c r="P274" s="358"/>
      <c r="Q274" s="361"/>
      <c r="R274" s="357"/>
      <c r="S274" s="358"/>
      <c r="T274" s="358"/>
      <c r="U274" s="358"/>
      <c r="V274" s="361"/>
      <c r="W274" s="357"/>
      <c r="X274" s="358"/>
      <c r="Y274" s="358"/>
      <c r="Z274" s="358"/>
      <c r="AA274" s="359"/>
      <c r="AC274" s="363"/>
      <c r="AD274" s="358"/>
      <c r="AE274" s="358"/>
      <c r="AF274" s="358"/>
      <c r="AG274" s="361"/>
      <c r="AH274" s="357"/>
      <c r="AI274" s="358"/>
      <c r="AJ274" s="358"/>
      <c r="AK274" s="358"/>
      <c r="AL274" s="361"/>
      <c r="AM274" s="357"/>
      <c r="AN274" s="358"/>
      <c r="AO274" s="358"/>
      <c r="AP274" s="358"/>
      <c r="AQ274" s="361"/>
      <c r="AR274" s="357"/>
      <c r="AS274" s="358"/>
      <c r="AT274" s="358"/>
      <c r="AU274" s="358"/>
      <c r="AV274" s="361"/>
      <c r="AW274" s="357"/>
      <c r="AX274" s="358"/>
      <c r="AY274" s="358"/>
      <c r="AZ274" s="358"/>
      <c r="BA274" s="359"/>
      <c r="BB274" s="357"/>
      <c r="BC274" s="358"/>
      <c r="BD274" s="358"/>
      <c r="BE274" s="358"/>
      <c r="BF274" s="359"/>
      <c r="BG274" s="63" t="s">
        <v>26</v>
      </c>
      <c r="BI274" s="64" t="s">
        <v>26</v>
      </c>
      <c r="BJ274" s="65">
        <v>1</v>
      </c>
      <c r="BK274" s="66">
        <v>2</v>
      </c>
      <c r="BL274" s="65">
        <v>3</v>
      </c>
      <c r="BM274" s="66">
        <v>4</v>
      </c>
      <c r="BN274" s="65">
        <v>5</v>
      </c>
      <c r="BO274" s="66">
        <v>6</v>
      </c>
      <c r="BP274" s="65">
        <v>7</v>
      </c>
      <c r="BQ274" s="66">
        <v>8</v>
      </c>
      <c r="BR274" s="66">
        <v>9</v>
      </c>
      <c r="BS274" s="67">
        <v>10</v>
      </c>
      <c r="BU274" s="64" t="s">
        <v>26</v>
      </c>
      <c r="BV274" s="347"/>
      <c r="BW274" s="348"/>
      <c r="BX274" s="349"/>
      <c r="BY274" s="347"/>
      <c r="BZ274" s="348"/>
      <c r="CA274" s="349"/>
      <c r="CB274" s="347"/>
      <c r="CC274" s="348"/>
      <c r="CD274" s="349"/>
      <c r="CE274" s="347"/>
      <c r="CF274" s="348"/>
      <c r="CG274" s="349"/>
      <c r="CH274" s="347"/>
      <c r="CI274" s="348"/>
      <c r="CJ274" s="349"/>
      <c r="CK274" s="347"/>
      <c r="CL274" s="348"/>
      <c r="CM274" s="349"/>
      <c r="CN274" s="347"/>
      <c r="CO274" s="348"/>
      <c r="CP274" s="349"/>
      <c r="CQ274" s="347"/>
      <c r="CR274" s="348"/>
      <c r="CS274" s="349"/>
      <c r="CT274" s="347"/>
      <c r="CU274" s="348"/>
      <c r="CV274" s="349"/>
      <c r="CW274" s="352"/>
      <c r="CX274" s="348"/>
      <c r="CY274" s="353"/>
    </row>
    <row r="275" spans="1:103" ht="13.5" customHeight="1">
      <c r="A275" s="83" t="str">
        <f t="shared" si="77"/>
        <v/>
      </c>
      <c r="B275" s="167" t="str">
        <f t="shared" ref="B275:B296" si="78">IF(SUM(BV275:CY275),AVERAGE(BV275:CY275),"")</f>
        <v/>
      </c>
      <c r="C275" s="150" t="str">
        <f t="shared" ref="C275:C296" si="79">IF(SUM(H275:BF275),AVERAGE(H275:BF275),"")</f>
        <v/>
      </c>
      <c r="D275" s="70" t="str">
        <f t="shared" ref="D275:D296" si="80">IF(SUM(BJ275:BS275),AVERAGE(BJ275:BS275),"")</f>
        <v/>
      </c>
      <c r="E275" s="187" t="str">
        <f>IF(ISERROR(SUM((B275/2),(C275/2),(D275/2))),IF(ISERROR(SUM((B275/2),(C275/2))),IF(ISERROR(SUM((B275/2),(D275/2))),IF(ISERROR(SUM((C275/2),(D275/2))),IF(ISERROR(B275/2),IF(ISERROR(C275/2),A273,C275),B275),SUM((C275*'Student List'!$D$34),(D275*'Student List'!$E$34))/'Student List'!$D$40),SUM((B275*'Student List'!$C$34),(D275*'Student List'!$E$34))/'Student List'!$E$40),SUM((B275*'Student List'!$C$34),(C275*'Student List'!$D$34))/'Student List'!$C$40),SUM((B275*'Student List'!$C$34),(C275*'Student List'!$D$34),(D275*'Student List'!$E$34))/'Student List'!$C$35)</f>
        <v/>
      </c>
      <c r="F275" s="84" t="str">
        <f t="shared" ref="F275:F296" si="81">IF(ISERROR(IF(E275,HLOOKUP(E275,$B$354:$N$355,2),"")),"",(IF(E275,HLOOKUP(E275,$B$354:$N$355,2),"")))</f>
        <v/>
      </c>
      <c r="G275" s="172" t="str">
        <f>IF(ISTEXT('Student List'!$C$9),('Student List'!$C$9),"")</f>
        <v/>
      </c>
      <c r="H275" s="71"/>
      <c r="I275" s="72"/>
      <c r="J275" s="73"/>
      <c r="K275" s="72"/>
      <c r="L275" s="74"/>
      <c r="M275" s="75"/>
      <c r="N275" s="72"/>
      <c r="O275" s="73"/>
      <c r="P275" s="72"/>
      <c r="Q275" s="74"/>
      <c r="R275" s="75"/>
      <c r="S275" s="72"/>
      <c r="T275" s="73"/>
      <c r="U275" s="72"/>
      <c r="V275" s="74"/>
      <c r="W275" s="75"/>
      <c r="X275" s="72"/>
      <c r="Y275" s="73"/>
      <c r="Z275" s="72"/>
      <c r="AA275" s="76"/>
      <c r="AB275" s="99"/>
      <c r="AC275" s="71"/>
      <c r="AD275" s="72"/>
      <c r="AE275" s="75"/>
      <c r="AF275" s="72"/>
      <c r="AG275" s="74"/>
      <c r="AH275" s="75"/>
      <c r="AI275" s="72"/>
      <c r="AJ275" s="73"/>
      <c r="AK275" s="72"/>
      <c r="AL275" s="74"/>
      <c r="AM275" s="75"/>
      <c r="AN275" s="72"/>
      <c r="AO275" s="73"/>
      <c r="AP275" s="72"/>
      <c r="AQ275" s="77"/>
      <c r="AR275" s="75"/>
      <c r="AS275" s="72"/>
      <c r="AT275" s="73"/>
      <c r="AU275" s="72"/>
      <c r="AV275" s="74"/>
      <c r="AW275" s="75"/>
      <c r="AX275" s="72"/>
      <c r="AY275" s="73"/>
      <c r="AZ275" s="72"/>
      <c r="BA275" s="74"/>
      <c r="BB275" s="75"/>
      <c r="BC275" s="72"/>
      <c r="BD275" s="72"/>
      <c r="BE275" s="72"/>
      <c r="BF275" s="75"/>
      <c r="BG275" s="78" t="str">
        <f t="shared" ref="BG275:BG296" si="82">G275</f>
        <v/>
      </c>
      <c r="BI275" s="79" t="str">
        <f t="shared" ref="BI275:BI296" si="83">G275</f>
        <v/>
      </c>
      <c r="BJ275" s="109"/>
      <c r="BK275" s="110"/>
      <c r="BL275" s="110"/>
      <c r="BM275" s="110"/>
      <c r="BN275" s="110"/>
      <c r="BO275" s="110"/>
      <c r="BP275" s="110"/>
      <c r="BQ275" s="110"/>
      <c r="BR275" s="110"/>
      <c r="BS275" s="111"/>
      <c r="BU275" s="170" t="str">
        <f t="shared" ref="BU275:BU296" si="84">G275</f>
        <v/>
      </c>
      <c r="BV275" s="158"/>
      <c r="BW275" s="159"/>
      <c r="BX275" s="248"/>
      <c r="BY275" s="252"/>
      <c r="BZ275" s="253"/>
      <c r="CA275" s="254"/>
      <c r="CB275" s="252"/>
      <c r="CC275" s="253"/>
      <c r="CD275" s="254"/>
      <c r="CE275" s="252"/>
      <c r="CF275" s="253"/>
      <c r="CG275" s="254"/>
      <c r="CH275" s="252"/>
      <c r="CI275" s="253"/>
      <c r="CJ275" s="254"/>
      <c r="CK275" s="252"/>
      <c r="CL275" s="253"/>
      <c r="CM275" s="254"/>
      <c r="CN275" s="252"/>
      <c r="CO275" s="253"/>
      <c r="CP275" s="254"/>
      <c r="CQ275" s="252"/>
      <c r="CR275" s="253"/>
      <c r="CS275" s="254"/>
      <c r="CT275" s="252"/>
      <c r="CU275" s="253"/>
      <c r="CV275" s="254"/>
      <c r="CW275" s="247"/>
      <c r="CX275" s="159"/>
      <c r="CY275" s="160"/>
    </row>
    <row r="276" spans="1:103" ht="13.5" customHeight="1">
      <c r="A276" s="83" t="str">
        <f t="shared" si="77"/>
        <v/>
      </c>
      <c r="B276" s="168" t="str">
        <f t="shared" si="78"/>
        <v/>
      </c>
      <c r="C276" s="151" t="str">
        <f t="shared" si="79"/>
        <v/>
      </c>
      <c r="D276" s="82" t="str">
        <f t="shared" si="80"/>
        <v/>
      </c>
      <c r="E276" s="188" t="str">
        <f>IF(ISERROR(SUM((B276/2),(C276/2),(D276/2))),IF(ISERROR(SUM((B276/2),(C276/2))),IF(ISERROR(SUM((B276/2),(D276/2))),IF(ISERROR(SUM((C276/2),(D276/2))),IF(ISERROR(B276/2),IF(ISERROR(C276/2),A274,C276),B276),SUM((C276*'Student List'!$D$34),(D276*'Student List'!$E$34))/'Student List'!$D$40),SUM((B276*'Student List'!$C$34),(D276*'Student List'!$E$34))/'Student List'!$E$40),SUM((B276*'Student List'!$C$34),(C276*'Student List'!$D$34))/'Student List'!$C$40),SUM((B276*'Student List'!$C$34),(C276*'Student List'!$D$34),(D276*'Student List'!$E$34))/'Student List'!$C$35)</f>
        <v/>
      </c>
      <c r="F276" s="84" t="str">
        <f t="shared" si="81"/>
        <v/>
      </c>
      <c r="G276" s="208" t="str">
        <f>IF(ISTEXT('Student List'!$C$10),('Student List'!$C$10),"")</f>
        <v/>
      </c>
      <c r="H276" s="209"/>
      <c r="I276" s="210"/>
      <c r="J276" s="211"/>
      <c r="K276" s="210"/>
      <c r="L276" s="212"/>
      <c r="M276" s="213"/>
      <c r="N276" s="210"/>
      <c r="O276" s="211"/>
      <c r="P276" s="210"/>
      <c r="Q276" s="212"/>
      <c r="R276" s="213"/>
      <c r="S276" s="210"/>
      <c r="T276" s="211"/>
      <c r="U276" s="210"/>
      <c r="V276" s="212"/>
      <c r="W276" s="213"/>
      <c r="X276" s="210"/>
      <c r="Y276" s="211"/>
      <c r="Z276" s="210"/>
      <c r="AA276" s="214"/>
      <c r="AB276" s="319"/>
      <c r="AC276" s="209"/>
      <c r="AD276" s="210"/>
      <c r="AE276" s="213"/>
      <c r="AF276" s="210"/>
      <c r="AG276" s="212"/>
      <c r="AH276" s="213"/>
      <c r="AI276" s="210"/>
      <c r="AJ276" s="211"/>
      <c r="AK276" s="210"/>
      <c r="AL276" s="212"/>
      <c r="AM276" s="213"/>
      <c r="AN276" s="210"/>
      <c r="AO276" s="211"/>
      <c r="AP276" s="210"/>
      <c r="AQ276" s="212"/>
      <c r="AR276" s="213"/>
      <c r="AS276" s="210"/>
      <c r="AT276" s="211"/>
      <c r="AU276" s="210"/>
      <c r="AV276" s="212"/>
      <c r="AW276" s="213"/>
      <c r="AX276" s="210"/>
      <c r="AY276" s="211"/>
      <c r="AZ276" s="210"/>
      <c r="BA276" s="212"/>
      <c r="BB276" s="213"/>
      <c r="BC276" s="210"/>
      <c r="BD276" s="210"/>
      <c r="BE276" s="210"/>
      <c r="BF276" s="213"/>
      <c r="BG276" s="216" t="str">
        <f t="shared" si="82"/>
        <v/>
      </c>
      <c r="BH276" s="217"/>
      <c r="BI276" s="218" t="str">
        <f t="shared" si="83"/>
        <v/>
      </c>
      <c r="BJ276" s="219"/>
      <c r="BK276" s="220"/>
      <c r="BL276" s="221"/>
      <c r="BM276" s="221"/>
      <c r="BN276" s="221"/>
      <c r="BO276" s="221"/>
      <c r="BP276" s="221"/>
      <c r="BQ276" s="221"/>
      <c r="BR276" s="221"/>
      <c r="BS276" s="222"/>
      <c r="BT276" s="217"/>
      <c r="BU276" s="223" t="str">
        <f t="shared" si="84"/>
        <v/>
      </c>
      <c r="BV276" s="224"/>
      <c r="BW276" s="225"/>
      <c r="BX276" s="249"/>
      <c r="BY276" s="255"/>
      <c r="BZ276" s="226"/>
      <c r="CA276" s="249"/>
      <c r="CB276" s="255"/>
      <c r="CC276" s="226"/>
      <c r="CD276" s="249"/>
      <c r="CE276" s="255"/>
      <c r="CF276" s="226"/>
      <c r="CG276" s="249"/>
      <c r="CH276" s="255"/>
      <c r="CI276" s="226"/>
      <c r="CJ276" s="249"/>
      <c r="CK276" s="255"/>
      <c r="CL276" s="226"/>
      <c r="CM276" s="249"/>
      <c r="CN276" s="255"/>
      <c r="CO276" s="226"/>
      <c r="CP276" s="249"/>
      <c r="CQ276" s="255"/>
      <c r="CR276" s="226"/>
      <c r="CS276" s="249"/>
      <c r="CT276" s="255"/>
      <c r="CU276" s="226"/>
      <c r="CV276" s="249"/>
      <c r="CW276" s="225"/>
      <c r="CX276" s="226"/>
      <c r="CY276" s="227"/>
    </row>
    <row r="277" spans="1:103" ht="13.5" customHeight="1">
      <c r="A277" s="83" t="str">
        <f t="shared" si="77"/>
        <v/>
      </c>
      <c r="B277" s="168" t="str">
        <f t="shared" si="78"/>
        <v/>
      </c>
      <c r="C277" s="151" t="str">
        <f t="shared" si="79"/>
        <v/>
      </c>
      <c r="D277" s="82" t="str">
        <f t="shared" si="80"/>
        <v/>
      </c>
      <c r="E277" s="188" t="str">
        <f>IF(ISERROR(SUM((B277/2),(C277/2),(D277/2))),IF(ISERROR(SUM((B277/2),(C277/2))),IF(ISERROR(SUM((B277/2),(D277/2))),IF(ISERROR(SUM((C277/2),(D277/2))),IF(ISERROR(B277/2),IF(ISERROR(C277/2),A275,C277),B277),SUM((C277*'Student List'!$D$34),(D277*'Student List'!$E$34))/'Student List'!$D$40),SUM((B277*'Student List'!$C$34),(D277*'Student List'!$E$34))/'Student List'!$E$40),SUM((B277*'Student List'!$C$34),(C277*'Student List'!$D$34))/'Student List'!$C$40),SUM((B277*'Student List'!$C$34),(C277*'Student List'!$D$34),(D277*'Student List'!$E$34))/'Student List'!$C$35)</f>
        <v/>
      </c>
      <c r="F277" s="84" t="str">
        <f t="shared" si="81"/>
        <v/>
      </c>
      <c r="G277" s="173" t="str">
        <f>IF(ISTEXT('Student List'!$C$11),('Student List'!$C$11),"")</f>
        <v/>
      </c>
      <c r="H277" s="85"/>
      <c r="I277" s="86"/>
      <c r="J277" s="87"/>
      <c r="K277" s="86"/>
      <c r="L277" s="88"/>
      <c r="M277" s="89"/>
      <c r="N277" s="86"/>
      <c r="O277" s="87"/>
      <c r="P277" s="86"/>
      <c r="Q277" s="88"/>
      <c r="R277" s="89"/>
      <c r="S277" s="86"/>
      <c r="T277" s="87"/>
      <c r="U277" s="86"/>
      <c r="V277" s="88"/>
      <c r="W277" s="89"/>
      <c r="X277" s="86"/>
      <c r="Y277" s="87"/>
      <c r="Z277" s="86"/>
      <c r="AA277" s="90"/>
      <c r="AB277" s="99"/>
      <c r="AC277" s="85"/>
      <c r="AD277" s="86"/>
      <c r="AE277" s="89"/>
      <c r="AF277" s="86"/>
      <c r="AG277" s="88"/>
      <c r="AH277" s="89"/>
      <c r="AI277" s="86"/>
      <c r="AJ277" s="87"/>
      <c r="AK277" s="86"/>
      <c r="AL277" s="88"/>
      <c r="AM277" s="89"/>
      <c r="AN277" s="86"/>
      <c r="AO277" s="87"/>
      <c r="AP277" s="86"/>
      <c r="AQ277" s="88"/>
      <c r="AR277" s="89"/>
      <c r="AS277" s="86"/>
      <c r="AT277" s="87"/>
      <c r="AU277" s="86"/>
      <c r="AV277" s="88"/>
      <c r="AW277" s="89"/>
      <c r="AX277" s="86"/>
      <c r="AY277" s="87"/>
      <c r="AZ277" s="86"/>
      <c r="BA277" s="88"/>
      <c r="BB277" s="89"/>
      <c r="BC277" s="86"/>
      <c r="BD277" s="86"/>
      <c r="BE277" s="86"/>
      <c r="BF277" s="89"/>
      <c r="BG277" s="91" t="str">
        <f t="shared" si="82"/>
        <v/>
      </c>
      <c r="BI277" s="92" t="str">
        <f t="shared" si="83"/>
        <v/>
      </c>
      <c r="BJ277" s="112"/>
      <c r="BK277" s="117"/>
      <c r="BL277" s="113"/>
      <c r="BM277" s="113"/>
      <c r="BN277" s="113"/>
      <c r="BO277" s="113"/>
      <c r="BP277" s="113"/>
      <c r="BQ277" s="113"/>
      <c r="BR277" s="113"/>
      <c r="BS277" s="114"/>
      <c r="BU277" s="171" t="str">
        <f t="shared" si="84"/>
        <v/>
      </c>
      <c r="BV277" s="161"/>
      <c r="BW277" s="162"/>
      <c r="BX277" s="250"/>
      <c r="BY277" s="256"/>
      <c r="BZ277" s="163"/>
      <c r="CA277" s="250"/>
      <c r="CB277" s="256"/>
      <c r="CC277" s="163"/>
      <c r="CD277" s="250"/>
      <c r="CE277" s="256"/>
      <c r="CF277" s="163"/>
      <c r="CG277" s="250"/>
      <c r="CH277" s="256"/>
      <c r="CI277" s="163"/>
      <c r="CJ277" s="250"/>
      <c r="CK277" s="256"/>
      <c r="CL277" s="163"/>
      <c r="CM277" s="250"/>
      <c r="CN277" s="256"/>
      <c r="CO277" s="163"/>
      <c r="CP277" s="250"/>
      <c r="CQ277" s="256"/>
      <c r="CR277" s="163"/>
      <c r="CS277" s="250"/>
      <c r="CT277" s="256"/>
      <c r="CU277" s="163"/>
      <c r="CV277" s="250"/>
      <c r="CW277" s="162"/>
      <c r="CX277" s="163"/>
      <c r="CY277" s="164"/>
    </row>
    <row r="278" spans="1:103" ht="13.5" customHeight="1">
      <c r="A278" s="83" t="str">
        <f t="shared" si="77"/>
        <v/>
      </c>
      <c r="B278" s="168" t="str">
        <f t="shared" si="78"/>
        <v/>
      </c>
      <c r="C278" s="151" t="str">
        <f t="shared" si="79"/>
        <v/>
      </c>
      <c r="D278" s="82" t="str">
        <f t="shared" si="80"/>
        <v/>
      </c>
      <c r="E278" s="188" t="str">
        <f>IF(ISERROR(SUM((B278/2),(C278/2),(D278/2))),IF(ISERROR(SUM((B278/2),(C278/2))),IF(ISERROR(SUM((B278/2),(D278/2))),IF(ISERROR(SUM((C278/2),(D278/2))),IF(ISERROR(B278/2),IF(ISERROR(C278/2),A276,C278),B278),SUM((C278*'Student List'!$D$34),(D278*'Student List'!$E$34))/'Student List'!$D$40),SUM((B278*'Student List'!$C$34),(D278*'Student List'!$E$34))/'Student List'!$E$40),SUM((B278*'Student List'!$C$34),(C278*'Student List'!$D$34))/'Student List'!$C$40),SUM((B278*'Student List'!$C$34),(C278*'Student List'!$D$34),(D278*'Student List'!$E$34))/'Student List'!$C$35)</f>
        <v/>
      </c>
      <c r="F278" s="84" t="str">
        <f t="shared" si="81"/>
        <v/>
      </c>
      <c r="G278" s="208" t="str">
        <f>IF(ISTEXT('Student List'!$C$12),('Student List'!$C$12),"")</f>
        <v/>
      </c>
      <c r="H278" s="209"/>
      <c r="I278" s="210"/>
      <c r="J278" s="211"/>
      <c r="K278" s="210"/>
      <c r="L278" s="212"/>
      <c r="M278" s="213"/>
      <c r="N278" s="210"/>
      <c r="O278" s="211"/>
      <c r="P278" s="210"/>
      <c r="Q278" s="212"/>
      <c r="R278" s="213"/>
      <c r="S278" s="210"/>
      <c r="T278" s="211"/>
      <c r="U278" s="210"/>
      <c r="V278" s="212"/>
      <c r="W278" s="213"/>
      <c r="X278" s="210"/>
      <c r="Y278" s="211"/>
      <c r="Z278" s="210"/>
      <c r="AA278" s="214"/>
      <c r="AB278" s="319"/>
      <c r="AC278" s="209"/>
      <c r="AD278" s="210"/>
      <c r="AE278" s="213"/>
      <c r="AF278" s="210"/>
      <c r="AG278" s="212"/>
      <c r="AH278" s="213"/>
      <c r="AI278" s="210"/>
      <c r="AJ278" s="211"/>
      <c r="AK278" s="210"/>
      <c r="AL278" s="212"/>
      <c r="AM278" s="213"/>
      <c r="AN278" s="210"/>
      <c r="AO278" s="211"/>
      <c r="AP278" s="210"/>
      <c r="AQ278" s="212"/>
      <c r="AR278" s="213"/>
      <c r="AS278" s="210"/>
      <c r="AT278" s="211"/>
      <c r="AU278" s="210"/>
      <c r="AV278" s="212"/>
      <c r="AW278" s="213"/>
      <c r="AX278" s="210"/>
      <c r="AY278" s="211"/>
      <c r="AZ278" s="210"/>
      <c r="BA278" s="212"/>
      <c r="BB278" s="213"/>
      <c r="BC278" s="210"/>
      <c r="BD278" s="210"/>
      <c r="BE278" s="210"/>
      <c r="BF278" s="213"/>
      <c r="BG278" s="216" t="str">
        <f t="shared" si="82"/>
        <v/>
      </c>
      <c r="BH278" s="217"/>
      <c r="BI278" s="218" t="str">
        <f t="shared" si="83"/>
        <v/>
      </c>
      <c r="BJ278" s="219"/>
      <c r="BK278" s="220"/>
      <c r="BL278" s="221"/>
      <c r="BM278" s="221"/>
      <c r="BN278" s="221"/>
      <c r="BO278" s="221"/>
      <c r="BP278" s="221"/>
      <c r="BQ278" s="221"/>
      <c r="BR278" s="221"/>
      <c r="BS278" s="222"/>
      <c r="BT278" s="217"/>
      <c r="BU278" s="223" t="str">
        <f t="shared" si="84"/>
        <v/>
      </c>
      <c r="BV278" s="224"/>
      <c r="BW278" s="225"/>
      <c r="BX278" s="249"/>
      <c r="BY278" s="255"/>
      <c r="BZ278" s="226"/>
      <c r="CA278" s="249"/>
      <c r="CB278" s="255"/>
      <c r="CC278" s="226"/>
      <c r="CD278" s="249"/>
      <c r="CE278" s="255"/>
      <c r="CF278" s="226"/>
      <c r="CG278" s="249"/>
      <c r="CH278" s="255"/>
      <c r="CI278" s="226"/>
      <c r="CJ278" s="249"/>
      <c r="CK278" s="255"/>
      <c r="CL278" s="226"/>
      <c r="CM278" s="249"/>
      <c r="CN278" s="255"/>
      <c r="CO278" s="226"/>
      <c r="CP278" s="249"/>
      <c r="CQ278" s="255"/>
      <c r="CR278" s="226"/>
      <c r="CS278" s="249"/>
      <c r="CT278" s="255"/>
      <c r="CU278" s="226"/>
      <c r="CV278" s="249"/>
      <c r="CW278" s="225"/>
      <c r="CX278" s="226"/>
      <c r="CY278" s="227"/>
    </row>
    <row r="279" spans="1:103" ht="13.5" customHeight="1">
      <c r="A279" s="83" t="str">
        <f t="shared" si="77"/>
        <v/>
      </c>
      <c r="B279" s="168" t="str">
        <f t="shared" si="78"/>
        <v/>
      </c>
      <c r="C279" s="151" t="str">
        <f t="shared" si="79"/>
        <v/>
      </c>
      <c r="D279" s="82" t="str">
        <f t="shared" si="80"/>
        <v/>
      </c>
      <c r="E279" s="188" t="str">
        <f>IF(ISERROR(SUM((B279/2),(C279/2),(D279/2))),IF(ISERROR(SUM((B279/2),(C279/2))),IF(ISERROR(SUM((B279/2),(D279/2))),IF(ISERROR(SUM((C279/2),(D279/2))),IF(ISERROR(B279/2),IF(ISERROR(C279/2),A277,C279),B279),SUM((C279*'Student List'!$D$34),(D279*'Student List'!$E$34))/'Student List'!$D$40),SUM((B279*'Student List'!$C$34),(D279*'Student List'!$E$34))/'Student List'!$E$40),SUM((B279*'Student List'!$C$34),(C279*'Student List'!$D$34))/'Student List'!$C$40),SUM((B279*'Student List'!$C$34),(C279*'Student List'!$D$34),(D279*'Student List'!$E$34))/'Student List'!$C$35)</f>
        <v/>
      </c>
      <c r="F279" s="84" t="str">
        <f t="shared" si="81"/>
        <v/>
      </c>
      <c r="G279" s="173" t="str">
        <f>IF(ISTEXT('Student List'!$C$13),('Student List'!$C$13),"")</f>
        <v/>
      </c>
      <c r="H279" s="85"/>
      <c r="I279" s="86"/>
      <c r="J279" s="87"/>
      <c r="K279" s="86"/>
      <c r="L279" s="88"/>
      <c r="M279" s="89"/>
      <c r="N279" s="86"/>
      <c r="O279" s="87"/>
      <c r="P279" s="86"/>
      <c r="Q279" s="88"/>
      <c r="R279" s="89"/>
      <c r="S279" s="86"/>
      <c r="T279" s="87"/>
      <c r="U279" s="86"/>
      <c r="V279" s="88"/>
      <c r="W279" s="89"/>
      <c r="X279" s="86"/>
      <c r="Y279" s="87"/>
      <c r="Z279" s="86"/>
      <c r="AA279" s="90"/>
      <c r="AB279" s="99"/>
      <c r="AC279" s="85"/>
      <c r="AD279" s="86"/>
      <c r="AE279" s="89"/>
      <c r="AF279" s="86"/>
      <c r="AG279" s="88"/>
      <c r="AH279" s="89"/>
      <c r="AI279" s="86"/>
      <c r="AJ279" s="87"/>
      <c r="AK279" s="86"/>
      <c r="AL279" s="88"/>
      <c r="AM279" s="89"/>
      <c r="AN279" s="86"/>
      <c r="AO279" s="87"/>
      <c r="AP279" s="86"/>
      <c r="AQ279" s="88"/>
      <c r="AR279" s="89"/>
      <c r="AS279" s="86"/>
      <c r="AT279" s="87"/>
      <c r="AU279" s="86"/>
      <c r="AV279" s="88"/>
      <c r="AW279" s="89"/>
      <c r="AX279" s="86"/>
      <c r="AY279" s="87"/>
      <c r="AZ279" s="86"/>
      <c r="BA279" s="88"/>
      <c r="BB279" s="89"/>
      <c r="BC279" s="86"/>
      <c r="BD279" s="86"/>
      <c r="BE279" s="86"/>
      <c r="BF279" s="89"/>
      <c r="BG279" s="91" t="str">
        <f t="shared" si="82"/>
        <v/>
      </c>
      <c r="BI279" s="92" t="str">
        <f t="shared" si="83"/>
        <v/>
      </c>
      <c r="BJ279" s="112"/>
      <c r="BK279" s="117"/>
      <c r="BL279" s="113"/>
      <c r="BM279" s="113"/>
      <c r="BN279" s="113"/>
      <c r="BO279" s="113"/>
      <c r="BP279" s="113"/>
      <c r="BQ279" s="113"/>
      <c r="BR279" s="113"/>
      <c r="BS279" s="114"/>
      <c r="BU279" s="171" t="str">
        <f t="shared" si="84"/>
        <v/>
      </c>
      <c r="BV279" s="161"/>
      <c r="BW279" s="162"/>
      <c r="BX279" s="250"/>
      <c r="BY279" s="256"/>
      <c r="BZ279" s="163"/>
      <c r="CA279" s="250"/>
      <c r="CB279" s="256"/>
      <c r="CC279" s="163"/>
      <c r="CD279" s="250"/>
      <c r="CE279" s="256"/>
      <c r="CF279" s="163"/>
      <c r="CG279" s="250"/>
      <c r="CH279" s="256"/>
      <c r="CI279" s="163"/>
      <c r="CJ279" s="250"/>
      <c r="CK279" s="256"/>
      <c r="CL279" s="163"/>
      <c r="CM279" s="250"/>
      <c r="CN279" s="256"/>
      <c r="CO279" s="163"/>
      <c r="CP279" s="250"/>
      <c r="CQ279" s="256"/>
      <c r="CR279" s="163"/>
      <c r="CS279" s="250"/>
      <c r="CT279" s="256"/>
      <c r="CU279" s="163"/>
      <c r="CV279" s="250"/>
      <c r="CW279" s="162"/>
      <c r="CX279" s="163"/>
      <c r="CY279" s="164"/>
    </row>
    <row r="280" spans="1:103" ht="13.5" customHeight="1">
      <c r="A280" s="83" t="str">
        <f t="shared" si="77"/>
        <v/>
      </c>
      <c r="B280" s="168" t="str">
        <f t="shared" si="78"/>
        <v/>
      </c>
      <c r="C280" s="151" t="str">
        <f t="shared" si="79"/>
        <v/>
      </c>
      <c r="D280" s="82" t="str">
        <f t="shared" si="80"/>
        <v/>
      </c>
      <c r="E280" s="188" t="str">
        <f>IF(ISERROR(SUM((B280/2),(C280/2),(D280/2))),IF(ISERROR(SUM((B280/2),(C280/2))),IF(ISERROR(SUM((B280/2),(D280/2))),IF(ISERROR(SUM((C280/2),(D280/2))),IF(ISERROR(B280/2),IF(ISERROR(C280/2),A278,C280),B280),SUM((C280*'Student List'!$D$34),(D280*'Student List'!$E$34))/'Student List'!$D$40),SUM((B280*'Student List'!$C$34),(D280*'Student List'!$E$34))/'Student List'!$E$40),SUM((B280*'Student List'!$C$34),(C280*'Student List'!$D$34))/'Student List'!$C$40),SUM((B280*'Student List'!$C$34),(C280*'Student List'!$D$34),(D280*'Student List'!$E$34))/'Student List'!$C$35)</f>
        <v/>
      </c>
      <c r="F280" s="84" t="str">
        <f t="shared" si="81"/>
        <v/>
      </c>
      <c r="G280" s="208" t="str">
        <f>IF(ISTEXT('Student List'!$C$14),('Student List'!$C$14),"")</f>
        <v/>
      </c>
      <c r="H280" s="209"/>
      <c r="I280" s="210"/>
      <c r="J280" s="211"/>
      <c r="K280" s="210"/>
      <c r="L280" s="212"/>
      <c r="M280" s="213"/>
      <c r="N280" s="210"/>
      <c r="O280" s="211"/>
      <c r="P280" s="210"/>
      <c r="Q280" s="212"/>
      <c r="R280" s="213"/>
      <c r="S280" s="210"/>
      <c r="T280" s="211"/>
      <c r="U280" s="210"/>
      <c r="V280" s="212"/>
      <c r="W280" s="213"/>
      <c r="X280" s="210"/>
      <c r="Y280" s="211"/>
      <c r="Z280" s="210"/>
      <c r="AA280" s="214"/>
      <c r="AB280" s="319"/>
      <c r="AC280" s="209"/>
      <c r="AD280" s="210"/>
      <c r="AE280" s="213"/>
      <c r="AF280" s="210"/>
      <c r="AG280" s="212"/>
      <c r="AH280" s="213"/>
      <c r="AI280" s="210"/>
      <c r="AJ280" s="211"/>
      <c r="AK280" s="210"/>
      <c r="AL280" s="212"/>
      <c r="AM280" s="213"/>
      <c r="AN280" s="210"/>
      <c r="AO280" s="211"/>
      <c r="AP280" s="210"/>
      <c r="AQ280" s="212"/>
      <c r="AR280" s="213"/>
      <c r="AS280" s="210"/>
      <c r="AT280" s="211"/>
      <c r="AU280" s="210"/>
      <c r="AV280" s="212"/>
      <c r="AW280" s="213"/>
      <c r="AX280" s="210"/>
      <c r="AY280" s="211"/>
      <c r="AZ280" s="210"/>
      <c r="BA280" s="212"/>
      <c r="BB280" s="213"/>
      <c r="BC280" s="210"/>
      <c r="BD280" s="210"/>
      <c r="BE280" s="210"/>
      <c r="BF280" s="213"/>
      <c r="BG280" s="216" t="str">
        <f t="shared" si="82"/>
        <v/>
      </c>
      <c r="BH280" s="217"/>
      <c r="BI280" s="218" t="str">
        <f t="shared" si="83"/>
        <v/>
      </c>
      <c r="BJ280" s="219"/>
      <c r="BK280" s="220"/>
      <c r="BL280" s="221"/>
      <c r="BM280" s="221"/>
      <c r="BN280" s="221"/>
      <c r="BO280" s="221"/>
      <c r="BP280" s="221"/>
      <c r="BQ280" s="221"/>
      <c r="BR280" s="221"/>
      <c r="BS280" s="222"/>
      <c r="BT280" s="217"/>
      <c r="BU280" s="223" t="str">
        <f t="shared" si="84"/>
        <v/>
      </c>
      <c r="BV280" s="224"/>
      <c r="BW280" s="225"/>
      <c r="BX280" s="249"/>
      <c r="BY280" s="255"/>
      <c r="BZ280" s="226"/>
      <c r="CA280" s="249"/>
      <c r="CB280" s="255"/>
      <c r="CC280" s="226"/>
      <c r="CD280" s="249"/>
      <c r="CE280" s="255"/>
      <c r="CF280" s="226"/>
      <c r="CG280" s="249"/>
      <c r="CH280" s="255"/>
      <c r="CI280" s="226"/>
      <c r="CJ280" s="249"/>
      <c r="CK280" s="255"/>
      <c r="CL280" s="226"/>
      <c r="CM280" s="249"/>
      <c r="CN280" s="255"/>
      <c r="CO280" s="226"/>
      <c r="CP280" s="249"/>
      <c r="CQ280" s="255"/>
      <c r="CR280" s="226"/>
      <c r="CS280" s="249"/>
      <c r="CT280" s="255"/>
      <c r="CU280" s="226"/>
      <c r="CV280" s="249"/>
      <c r="CW280" s="225"/>
      <c r="CX280" s="226"/>
      <c r="CY280" s="227"/>
    </row>
    <row r="281" spans="1:103" ht="13.5" customHeight="1">
      <c r="A281" s="83" t="str">
        <f t="shared" si="77"/>
        <v/>
      </c>
      <c r="B281" s="168" t="str">
        <f t="shared" si="78"/>
        <v/>
      </c>
      <c r="C281" s="151" t="str">
        <f t="shared" si="79"/>
        <v/>
      </c>
      <c r="D281" s="82" t="str">
        <f t="shared" si="80"/>
        <v/>
      </c>
      <c r="E281" s="188" t="str">
        <f>IF(ISERROR(SUM((B281/2),(C281/2),(D281/2))),IF(ISERROR(SUM((B281/2),(C281/2))),IF(ISERROR(SUM((B281/2),(D281/2))),IF(ISERROR(SUM((C281/2),(D281/2))),IF(ISERROR(B281/2),IF(ISERROR(C281/2),A279,C281),B281),SUM((C281*'Student List'!$D$34),(D281*'Student List'!$E$34))/'Student List'!$D$40),SUM((B281*'Student List'!$C$34),(D281*'Student List'!$E$34))/'Student List'!$E$40),SUM((B281*'Student List'!$C$34),(C281*'Student List'!$D$34))/'Student List'!$C$40),SUM((B281*'Student List'!$C$34),(C281*'Student List'!$D$34),(D281*'Student List'!$E$34))/'Student List'!$C$35)</f>
        <v/>
      </c>
      <c r="F281" s="84" t="str">
        <f t="shared" si="81"/>
        <v/>
      </c>
      <c r="G281" s="173" t="str">
        <f>IF(ISTEXT('Student List'!$C$15),('Student List'!$C$15),"")</f>
        <v/>
      </c>
      <c r="H281" s="85"/>
      <c r="I281" s="86"/>
      <c r="J281" s="87"/>
      <c r="K281" s="86"/>
      <c r="L281" s="88"/>
      <c r="M281" s="89"/>
      <c r="N281" s="86"/>
      <c r="O281" s="87"/>
      <c r="P281" s="86"/>
      <c r="Q281" s="88"/>
      <c r="R281" s="89"/>
      <c r="S281" s="86"/>
      <c r="T281" s="87"/>
      <c r="U281" s="86"/>
      <c r="V281" s="88"/>
      <c r="W281" s="89"/>
      <c r="X281" s="86"/>
      <c r="Y281" s="87"/>
      <c r="Z281" s="86"/>
      <c r="AA281" s="90"/>
      <c r="AB281" s="99"/>
      <c r="AC281" s="85"/>
      <c r="AD281" s="86"/>
      <c r="AE281" s="89"/>
      <c r="AF281" s="86"/>
      <c r="AG281" s="88"/>
      <c r="AH281" s="89"/>
      <c r="AI281" s="86"/>
      <c r="AJ281" s="87"/>
      <c r="AK281" s="86"/>
      <c r="AL281" s="88"/>
      <c r="AM281" s="89"/>
      <c r="AN281" s="86"/>
      <c r="AO281" s="87"/>
      <c r="AP281" s="86"/>
      <c r="AQ281" s="88"/>
      <c r="AR281" s="89"/>
      <c r="AS281" s="86"/>
      <c r="AT281" s="87"/>
      <c r="AU281" s="86"/>
      <c r="AV281" s="88"/>
      <c r="AW281" s="89"/>
      <c r="AX281" s="86"/>
      <c r="AY281" s="87"/>
      <c r="AZ281" s="86"/>
      <c r="BA281" s="88"/>
      <c r="BB281" s="89"/>
      <c r="BC281" s="86"/>
      <c r="BD281" s="86"/>
      <c r="BE281" s="86"/>
      <c r="BF281" s="89"/>
      <c r="BG281" s="91" t="str">
        <f t="shared" si="82"/>
        <v/>
      </c>
      <c r="BI281" s="92" t="str">
        <f t="shared" si="83"/>
        <v/>
      </c>
      <c r="BJ281" s="112"/>
      <c r="BK281" s="117"/>
      <c r="BL281" s="113"/>
      <c r="BM281" s="113"/>
      <c r="BN281" s="113"/>
      <c r="BO281" s="113"/>
      <c r="BP281" s="113"/>
      <c r="BQ281" s="113"/>
      <c r="BR281" s="113"/>
      <c r="BS281" s="114"/>
      <c r="BU281" s="171" t="str">
        <f t="shared" si="84"/>
        <v/>
      </c>
      <c r="BV281" s="161"/>
      <c r="BW281" s="162"/>
      <c r="BX281" s="250"/>
      <c r="BY281" s="256"/>
      <c r="BZ281" s="163"/>
      <c r="CA281" s="250"/>
      <c r="CB281" s="256"/>
      <c r="CC281" s="163"/>
      <c r="CD281" s="250"/>
      <c r="CE281" s="256"/>
      <c r="CF281" s="163"/>
      <c r="CG281" s="250"/>
      <c r="CH281" s="256"/>
      <c r="CI281" s="163"/>
      <c r="CJ281" s="250"/>
      <c r="CK281" s="256"/>
      <c r="CL281" s="163"/>
      <c r="CM281" s="250"/>
      <c r="CN281" s="256"/>
      <c r="CO281" s="163"/>
      <c r="CP281" s="250"/>
      <c r="CQ281" s="256"/>
      <c r="CR281" s="163"/>
      <c r="CS281" s="250"/>
      <c r="CT281" s="256"/>
      <c r="CU281" s="163"/>
      <c r="CV281" s="250"/>
      <c r="CW281" s="162"/>
      <c r="CX281" s="163"/>
      <c r="CY281" s="164"/>
    </row>
    <row r="282" spans="1:103" ht="13.5" customHeight="1">
      <c r="A282" s="83" t="str">
        <f t="shared" si="77"/>
        <v/>
      </c>
      <c r="B282" s="168" t="str">
        <f t="shared" si="78"/>
        <v/>
      </c>
      <c r="C282" s="151" t="str">
        <f t="shared" si="79"/>
        <v/>
      </c>
      <c r="D282" s="82" t="str">
        <f t="shared" si="80"/>
        <v/>
      </c>
      <c r="E282" s="188" t="str">
        <f>IF(ISERROR(SUM((B282/2),(C282/2),(D282/2))),IF(ISERROR(SUM((B282/2),(C282/2))),IF(ISERROR(SUM((B282/2),(D282/2))),IF(ISERROR(SUM((C282/2),(D282/2))),IF(ISERROR(B282/2),IF(ISERROR(C282/2),A280,C282),B282),SUM((C282*'Student List'!$D$34),(D282*'Student List'!$E$34))/'Student List'!$D$40),SUM((B282*'Student List'!$C$34),(D282*'Student List'!$E$34))/'Student List'!$E$40),SUM((B282*'Student List'!$C$34),(C282*'Student List'!$D$34))/'Student List'!$C$40),SUM((B282*'Student List'!$C$34),(C282*'Student List'!$D$34),(D282*'Student List'!$E$34))/'Student List'!$C$35)</f>
        <v/>
      </c>
      <c r="F282" s="84" t="str">
        <f t="shared" si="81"/>
        <v/>
      </c>
      <c r="G282" s="208" t="str">
        <f>IF(ISTEXT('Student List'!$C$16),('Student List'!$C$16),"")</f>
        <v/>
      </c>
      <c r="H282" s="209"/>
      <c r="I282" s="210"/>
      <c r="J282" s="211"/>
      <c r="K282" s="210"/>
      <c r="L282" s="212"/>
      <c r="M282" s="213"/>
      <c r="N282" s="210"/>
      <c r="O282" s="211"/>
      <c r="P282" s="210"/>
      <c r="Q282" s="212"/>
      <c r="R282" s="213"/>
      <c r="S282" s="210"/>
      <c r="T282" s="211"/>
      <c r="U282" s="210"/>
      <c r="V282" s="212"/>
      <c r="W282" s="213"/>
      <c r="X282" s="210"/>
      <c r="Y282" s="211"/>
      <c r="Z282" s="210"/>
      <c r="AA282" s="214"/>
      <c r="AB282" s="319"/>
      <c r="AC282" s="209"/>
      <c r="AD282" s="210"/>
      <c r="AE282" s="213"/>
      <c r="AF282" s="210"/>
      <c r="AG282" s="212"/>
      <c r="AH282" s="213"/>
      <c r="AI282" s="210"/>
      <c r="AJ282" s="211"/>
      <c r="AK282" s="210"/>
      <c r="AL282" s="212"/>
      <c r="AM282" s="213"/>
      <c r="AN282" s="210"/>
      <c r="AO282" s="211"/>
      <c r="AP282" s="210"/>
      <c r="AQ282" s="212"/>
      <c r="AR282" s="213"/>
      <c r="AS282" s="210"/>
      <c r="AT282" s="211"/>
      <c r="AU282" s="210"/>
      <c r="AV282" s="212"/>
      <c r="AW282" s="213"/>
      <c r="AX282" s="210"/>
      <c r="AY282" s="211"/>
      <c r="AZ282" s="210"/>
      <c r="BA282" s="212"/>
      <c r="BB282" s="213"/>
      <c r="BC282" s="210"/>
      <c r="BD282" s="210"/>
      <c r="BE282" s="210"/>
      <c r="BF282" s="213"/>
      <c r="BG282" s="216" t="str">
        <f t="shared" si="82"/>
        <v/>
      </c>
      <c r="BH282" s="217"/>
      <c r="BI282" s="218" t="str">
        <f t="shared" si="83"/>
        <v/>
      </c>
      <c r="BJ282" s="219"/>
      <c r="BK282" s="220"/>
      <c r="BL282" s="221"/>
      <c r="BM282" s="221"/>
      <c r="BN282" s="221"/>
      <c r="BO282" s="221"/>
      <c r="BP282" s="221"/>
      <c r="BQ282" s="221"/>
      <c r="BR282" s="221"/>
      <c r="BS282" s="222"/>
      <c r="BT282" s="217"/>
      <c r="BU282" s="223" t="str">
        <f t="shared" si="84"/>
        <v/>
      </c>
      <c r="BV282" s="224"/>
      <c r="BW282" s="225"/>
      <c r="BX282" s="249"/>
      <c r="BY282" s="255"/>
      <c r="BZ282" s="226"/>
      <c r="CA282" s="249"/>
      <c r="CB282" s="255"/>
      <c r="CC282" s="226"/>
      <c r="CD282" s="249"/>
      <c r="CE282" s="255"/>
      <c r="CF282" s="226"/>
      <c r="CG282" s="249"/>
      <c r="CH282" s="255"/>
      <c r="CI282" s="226"/>
      <c r="CJ282" s="249"/>
      <c r="CK282" s="255"/>
      <c r="CL282" s="226"/>
      <c r="CM282" s="249"/>
      <c r="CN282" s="255"/>
      <c r="CO282" s="226"/>
      <c r="CP282" s="249"/>
      <c r="CQ282" s="255"/>
      <c r="CR282" s="226"/>
      <c r="CS282" s="249"/>
      <c r="CT282" s="255"/>
      <c r="CU282" s="226"/>
      <c r="CV282" s="249"/>
      <c r="CW282" s="225"/>
      <c r="CX282" s="226"/>
      <c r="CY282" s="227"/>
    </row>
    <row r="283" spans="1:103" ht="13.5" customHeight="1">
      <c r="A283" s="83" t="str">
        <f t="shared" si="77"/>
        <v/>
      </c>
      <c r="B283" s="168" t="str">
        <f t="shared" si="78"/>
        <v/>
      </c>
      <c r="C283" s="151" t="str">
        <f t="shared" si="79"/>
        <v/>
      </c>
      <c r="D283" s="82" t="str">
        <f t="shared" si="80"/>
        <v/>
      </c>
      <c r="E283" s="188" t="str">
        <f>IF(ISERROR(SUM((B283/2),(C283/2),(D283/2))),IF(ISERROR(SUM((B283/2),(C283/2))),IF(ISERROR(SUM((B283/2),(D283/2))),IF(ISERROR(SUM((C283/2),(D283/2))),IF(ISERROR(B283/2),IF(ISERROR(C283/2),A281,C283),B283),SUM((C283*'Student List'!$D$34),(D283*'Student List'!$E$34))/'Student List'!$D$40),SUM((B283*'Student List'!$C$34),(D283*'Student List'!$E$34))/'Student List'!$E$40),SUM((B283*'Student List'!$C$34),(C283*'Student List'!$D$34))/'Student List'!$C$40),SUM((B283*'Student List'!$C$34),(C283*'Student List'!$D$34),(D283*'Student List'!$E$34))/'Student List'!$C$35)</f>
        <v/>
      </c>
      <c r="F283" s="84" t="str">
        <f t="shared" si="81"/>
        <v/>
      </c>
      <c r="G283" s="173" t="str">
        <f>IF(ISTEXT('Student List'!$C$17),('Student List'!$C$17),"")</f>
        <v/>
      </c>
      <c r="H283" s="85"/>
      <c r="I283" s="86"/>
      <c r="J283" s="87"/>
      <c r="K283" s="86"/>
      <c r="L283" s="88"/>
      <c r="M283" s="89"/>
      <c r="N283" s="86"/>
      <c r="O283" s="87"/>
      <c r="P283" s="86"/>
      <c r="Q283" s="88"/>
      <c r="R283" s="89"/>
      <c r="S283" s="86"/>
      <c r="T283" s="87"/>
      <c r="U283" s="86"/>
      <c r="V283" s="88"/>
      <c r="W283" s="89"/>
      <c r="X283" s="86"/>
      <c r="Y283" s="87"/>
      <c r="Z283" s="86"/>
      <c r="AA283" s="90"/>
      <c r="AB283" s="99"/>
      <c r="AC283" s="85"/>
      <c r="AD283" s="86"/>
      <c r="AE283" s="89"/>
      <c r="AF283" s="86"/>
      <c r="AG283" s="88"/>
      <c r="AH283" s="89"/>
      <c r="AI283" s="86"/>
      <c r="AJ283" s="87"/>
      <c r="AK283" s="86"/>
      <c r="AL283" s="88"/>
      <c r="AM283" s="89"/>
      <c r="AN283" s="86"/>
      <c r="AO283" s="87"/>
      <c r="AP283" s="86"/>
      <c r="AQ283" s="88"/>
      <c r="AR283" s="89"/>
      <c r="AS283" s="86"/>
      <c r="AT283" s="87"/>
      <c r="AU283" s="86"/>
      <c r="AV283" s="88"/>
      <c r="AW283" s="89"/>
      <c r="AX283" s="86"/>
      <c r="AY283" s="87"/>
      <c r="AZ283" s="86"/>
      <c r="BA283" s="88"/>
      <c r="BB283" s="89"/>
      <c r="BC283" s="86"/>
      <c r="BD283" s="86"/>
      <c r="BE283" s="86"/>
      <c r="BF283" s="89"/>
      <c r="BG283" s="91" t="str">
        <f t="shared" si="82"/>
        <v/>
      </c>
      <c r="BI283" s="92" t="str">
        <f t="shared" si="83"/>
        <v/>
      </c>
      <c r="BJ283" s="112"/>
      <c r="BK283" s="117"/>
      <c r="BL283" s="113"/>
      <c r="BM283" s="113"/>
      <c r="BN283" s="113"/>
      <c r="BO283" s="113"/>
      <c r="BP283" s="113"/>
      <c r="BQ283" s="113"/>
      <c r="BR283" s="113"/>
      <c r="BS283" s="114"/>
      <c r="BU283" s="171" t="str">
        <f t="shared" si="84"/>
        <v/>
      </c>
      <c r="BV283" s="161"/>
      <c r="BW283" s="162"/>
      <c r="BX283" s="250"/>
      <c r="BY283" s="256"/>
      <c r="BZ283" s="163"/>
      <c r="CA283" s="250"/>
      <c r="CB283" s="256"/>
      <c r="CC283" s="163"/>
      <c r="CD283" s="250"/>
      <c r="CE283" s="256"/>
      <c r="CF283" s="163"/>
      <c r="CG283" s="250"/>
      <c r="CH283" s="256"/>
      <c r="CI283" s="163"/>
      <c r="CJ283" s="250"/>
      <c r="CK283" s="256"/>
      <c r="CL283" s="163"/>
      <c r="CM283" s="250"/>
      <c r="CN283" s="256"/>
      <c r="CO283" s="163"/>
      <c r="CP283" s="250"/>
      <c r="CQ283" s="256"/>
      <c r="CR283" s="163"/>
      <c r="CS283" s="250"/>
      <c r="CT283" s="256"/>
      <c r="CU283" s="163"/>
      <c r="CV283" s="250"/>
      <c r="CW283" s="162"/>
      <c r="CX283" s="163"/>
      <c r="CY283" s="164"/>
    </row>
    <row r="284" spans="1:103" ht="13.5" customHeight="1">
      <c r="A284" s="83" t="str">
        <f t="shared" si="77"/>
        <v/>
      </c>
      <c r="B284" s="168" t="str">
        <f t="shared" si="78"/>
        <v/>
      </c>
      <c r="C284" s="151" t="str">
        <f t="shared" si="79"/>
        <v/>
      </c>
      <c r="D284" s="82" t="str">
        <f t="shared" si="80"/>
        <v/>
      </c>
      <c r="E284" s="188" t="str">
        <f>IF(ISERROR(SUM((B284/2),(C284/2),(D284/2))),IF(ISERROR(SUM((B284/2),(C284/2))),IF(ISERROR(SUM((B284/2),(D284/2))),IF(ISERROR(SUM((C284/2),(D284/2))),IF(ISERROR(B284/2),IF(ISERROR(C284/2),A282,C284),B284),SUM((C284*'Student List'!$D$34),(D284*'Student List'!$E$34))/'Student List'!$D$40),SUM((B284*'Student List'!$C$34),(D284*'Student List'!$E$34))/'Student List'!$E$40),SUM((B284*'Student List'!$C$34),(C284*'Student List'!$D$34))/'Student List'!$C$40),SUM((B284*'Student List'!$C$34),(C284*'Student List'!$D$34),(D284*'Student List'!$E$34))/'Student List'!$C$35)</f>
        <v/>
      </c>
      <c r="F284" s="84" t="str">
        <f t="shared" si="81"/>
        <v/>
      </c>
      <c r="G284" s="208" t="str">
        <f>IF(ISTEXT('Student List'!$C$18),('Student List'!$C$18),"")</f>
        <v/>
      </c>
      <c r="H284" s="209"/>
      <c r="I284" s="210"/>
      <c r="J284" s="211"/>
      <c r="K284" s="210"/>
      <c r="L284" s="212"/>
      <c r="M284" s="213"/>
      <c r="N284" s="210"/>
      <c r="O284" s="211"/>
      <c r="P284" s="210"/>
      <c r="Q284" s="212"/>
      <c r="R284" s="213"/>
      <c r="S284" s="210"/>
      <c r="T284" s="211"/>
      <c r="U284" s="210"/>
      <c r="V284" s="212"/>
      <c r="W284" s="213"/>
      <c r="X284" s="210"/>
      <c r="Y284" s="211"/>
      <c r="Z284" s="210"/>
      <c r="AA284" s="214"/>
      <c r="AB284" s="319"/>
      <c r="AC284" s="209"/>
      <c r="AD284" s="210"/>
      <c r="AE284" s="213"/>
      <c r="AF284" s="210"/>
      <c r="AG284" s="212"/>
      <c r="AH284" s="213"/>
      <c r="AI284" s="210"/>
      <c r="AJ284" s="211"/>
      <c r="AK284" s="210"/>
      <c r="AL284" s="212"/>
      <c r="AM284" s="213"/>
      <c r="AN284" s="210"/>
      <c r="AO284" s="211"/>
      <c r="AP284" s="210"/>
      <c r="AQ284" s="212"/>
      <c r="AR284" s="213"/>
      <c r="AS284" s="210"/>
      <c r="AT284" s="211"/>
      <c r="AU284" s="210"/>
      <c r="AV284" s="212"/>
      <c r="AW284" s="213"/>
      <c r="AX284" s="210"/>
      <c r="AY284" s="211"/>
      <c r="AZ284" s="210"/>
      <c r="BA284" s="212"/>
      <c r="BB284" s="213"/>
      <c r="BC284" s="210"/>
      <c r="BD284" s="210"/>
      <c r="BE284" s="210"/>
      <c r="BF284" s="213"/>
      <c r="BG284" s="216" t="str">
        <f t="shared" si="82"/>
        <v/>
      </c>
      <c r="BH284" s="217"/>
      <c r="BI284" s="218" t="str">
        <f t="shared" si="83"/>
        <v/>
      </c>
      <c r="BJ284" s="219"/>
      <c r="BK284" s="220"/>
      <c r="BL284" s="221"/>
      <c r="BM284" s="221"/>
      <c r="BN284" s="221"/>
      <c r="BO284" s="221"/>
      <c r="BP284" s="221"/>
      <c r="BQ284" s="221"/>
      <c r="BR284" s="221"/>
      <c r="BS284" s="222"/>
      <c r="BT284" s="217"/>
      <c r="BU284" s="223" t="str">
        <f t="shared" si="84"/>
        <v/>
      </c>
      <c r="BV284" s="224"/>
      <c r="BW284" s="225"/>
      <c r="BX284" s="249"/>
      <c r="BY284" s="255"/>
      <c r="BZ284" s="226"/>
      <c r="CA284" s="249"/>
      <c r="CB284" s="255"/>
      <c r="CC284" s="226"/>
      <c r="CD284" s="249"/>
      <c r="CE284" s="255"/>
      <c r="CF284" s="226"/>
      <c r="CG284" s="249"/>
      <c r="CH284" s="255"/>
      <c r="CI284" s="226"/>
      <c r="CJ284" s="249"/>
      <c r="CK284" s="255"/>
      <c r="CL284" s="226"/>
      <c r="CM284" s="249"/>
      <c r="CN284" s="255"/>
      <c r="CO284" s="226"/>
      <c r="CP284" s="249"/>
      <c r="CQ284" s="255"/>
      <c r="CR284" s="226"/>
      <c r="CS284" s="249"/>
      <c r="CT284" s="255"/>
      <c r="CU284" s="226"/>
      <c r="CV284" s="249"/>
      <c r="CW284" s="225"/>
      <c r="CX284" s="226"/>
      <c r="CY284" s="227"/>
    </row>
    <row r="285" spans="1:103" ht="13.5" customHeight="1">
      <c r="A285" s="83" t="str">
        <f t="shared" si="77"/>
        <v/>
      </c>
      <c r="B285" s="168" t="str">
        <f t="shared" si="78"/>
        <v/>
      </c>
      <c r="C285" s="151" t="str">
        <f t="shared" si="79"/>
        <v/>
      </c>
      <c r="D285" s="82" t="str">
        <f t="shared" si="80"/>
        <v/>
      </c>
      <c r="E285" s="188" t="str">
        <f>IF(ISERROR(SUM((B285/2),(C285/2),(D285/2))),IF(ISERROR(SUM((B285/2),(C285/2))),IF(ISERROR(SUM((B285/2),(D285/2))),IF(ISERROR(SUM((C285/2),(D285/2))),IF(ISERROR(B285/2),IF(ISERROR(C285/2),A283,C285),B285),SUM((C285*'Student List'!$D$34),(D285*'Student List'!$E$34))/'Student List'!$D$40),SUM((B285*'Student List'!$C$34),(D285*'Student List'!$E$34))/'Student List'!$E$40),SUM((B285*'Student List'!$C$34),(C285*'Student List'!$D$34))/'Student List'!$C$40),SUM((B285*'Student List'!$C$34),(C285*'Student List'!$D$34),(D285*'Student List'!$E$34))/'Student List'!$C$35)</f>
        <v/>
      </c>
      <c r="F285" s="84" t="str">
        <f t="shared" si="81"/>
        <v/>
      </c>
      <c r="G285" s="173" t="str">
        <f>IF(ISTEXT('Student List'!$C$19),('Student List'!$C$19),"")</f>
        <v/>
      </c>
      <c r="H285" s="85"/>
      <c r="I285" s="86"/>
      <c r="J285" s="87"/>
      <c r="K285" s="86"/>
      <c r="L285" s="88"/>
      <c r="M285" s="89"/>
      <c r="N285" s="86"/>
      <c r="O285" s="87"/>
      <c r="P285" s="86"/>
      <c r="Q285" s="88"/>
      <c r="R285" s="89"/>
      <c r="S285" s="86"/>
      <c r="T285" s="87"/>
      <c r="U285" s="86"/>
      <c r="V285" s="88"/>
      <c r="W285" s="89"/>
      <c r="X285" s="86"/>
      <c r="Y285" s="87"/>
      <c r="Z285" s="86"/>
      <c r="AA285" s="90"/>
      <c r="AB285" s="99"/>
      <c r="AC285" s="85"/>
      <c r="AD285" s="86"/>
      <c r="AE285" s="89"/>
      <c r="AF285" s="86"/>
      <c r="AG285" s="88"/>
      <c r="AH285" s="89"/>
      <c r="AI285" s="86"/>
      <c r="AJ285" s="87"/>
      <c r="AK285" s="86"/>
      <c r="AL285" s="88"/>
      <c r="AM285" s="89"/>
      <c r="AN285" s="86"/>
      <c r="AO285" s="87"/>
      <c r="AP285" s="86"/>
      <c r="AQ285" s="88"/>
      <c r="AR285" s="89"/>
      <c r="AS285" s="86"/>
      <c r="AT285" s="87"/>
      <c r="AU285" s="86"/>
      <c r="AV285" s="88"/>
      <c r="AW285" s="89"/>
      <c r="AX285" s="86"/>
      <c r="AY285" s="87"/>
      <c r="AZ285" s="86"/>
      <c r="BA285" s="88"/>
      <c r="BB285" s="89"/>
      <c r="BC285" s="86"/>
      <c r="BD285" s="86"/>
      <c r="BE285" s="86"/>
      <c r="BF285" s="89"/>
      <c r="BG285" s="91" t="str">
        <f t="shared" si="82"/>
        <v/>
      </c>
      <c r="BI285" s="92" t="str">
        <f t="shared" si="83"/>
        <v/>
      </c>
      <c r="BJ285" s="112"/>
      <c r="BK285" s="117"/>
      <c r="BL285" s="113"/>
      <c r="BM285" s="113"/>
      <c r="BN285" s="113"/>
      <c r="BO285" s="113"/>
      <c r="BP285" s="113"/>
      <c r="BQ285" s="113"/>
      <c r="BR285" s="113"/>
      <c r="BS285" s="114"/>
      <c r="BU285" s="171" t="str">
        <f t="shared" si="84"/>
        <v/>
      </c>
      <c r="BV285" s="161"/>
      <c r="BW285" s="162"/>
      <c r="BX285" s="250"/>
      <c r="BY285" s="256"/>
      <c r="BZ285" s="163"/>
      <c r="CA285" s="250"/>
      <c r="CB285" s="256"/>
      <c r="CC285" s="163"/>
      <c r="CD285" s="250"/>
      <c r="CE285" s="256"/>
      <c r="CF285" s="163"/>
      <c r="CG285" s="250"/>
      <c r="CH285" s="256"/>
      <c r="CI285" s="163"/>
      <c r="CJ285" s="250"/>
      <c r="CK285" s="256"/>
      <c r="CL285" s="163"/>
      <c r="CM285" s="250"/>
      <c r="CN285" s="256"/>
      <c r="CO285" s="163"/>
      <c r="CP285" s="250"/>
      <c r="CQ285" s="256"/>
      <c r="CR285" s="163"/>
      <c r="CS285" s="250"/>
      <c r="CT285" s="256"/>
      <c r="CU285" s="163"/>
      <c r="CV285" s="250"/>
      <c r="CW285" s="162"/>
      <c r="CX285" s="163"/>
      <c r="CY285" s="164"/>
    </row>
    <row r="286" spans="1:103" ht="13.5" customHeight="1">
      <c r="A286" s="83" t="str">
        <f t="shared" si="77"/>
        <v/>
      </c>
      <c r="B286" s="168" t="str">
        <f t="shared" si="78"/>
        <v/>
      </c>
      <c r="C286" s="151" t="str">
        <f t="shared" si="79"/>
        <v/>
      </c>
      <c r="D286" s="82" t="str">
        <f t="shared" si="80"/>
        <v/>
      </c>
      <c r="E286" s="188" t="str">
        <f>IF(ISERROR(SUM((B286/2),(C286/2),(D286/2))),IF(ISERROR(SUM((B286/2),(C286/2))),IF(ISERROR(SUM((B286/2),(D286/2))),IF(ISERROR(SUM((C286/2),(D286/2))),IF(ISERROR(B286/2),IF(ISERROR(C286/2),A284,C286),B286),SUM((C286*'Student List'!$D$34),(D286*'Student List'!$E$34))/'Student List'!$D$40),SUM((B286*'Student List'!$C$34),(D286*'Student List'!$E$34))/'Student List'!$E$40),SUM((B286*'Student List'!$C$34),(C286*'Student List'!$D$34))/'Student List'!$C$40),SUM((B286*'Student List'!$C$34),(C286*'Student List'!$D$34),(D286*'Student List'!$E$34))/'Student List'!$C$35)</f>
        <v/>
      </c>
      <c r="F286" s="84" t="str">
        <f t="shared" si="81"/>
        <v/>
      </c>
      <c r="G286" s="208" t="str">
        <f>IF(ISTEXT('Student List'!$C$20),('Student List'!$C$20),"")</f>
        <v/>
      </c>
      <c r="H286" s="209"/>
      <c r="I286" s="210"/>
      <c r="J286" s="211"/>
      <c r="K286" s="210"/>
      <c r="L286" s="212"/>
      <c r="M286" s="213"/>
      <c r="N286" s="210"/>
      <c r="O286" s="211"/>
      <c r="P286" s="210"/>
      <c r="Q286" s="212"/>
      <c r="R286" s="213"/>
      <c r="S286" s="210"/>
      <c r="T286" s="211"/>
      <c r="U286" s="210"/>
      <c r="V286" s="212"/>
      <c r="W286" s="213"/>
      <c r="X286" s="210"/>
      <c r="Y286" s="211"/>
      <c r="Z286" s="210"/>
      <c r="AA286" s="214"/>
      <c r="AB286" s="319"/>
      <c r="AC286" s="209"/>
      <c r="AD286" s="210"/>
      <c r="AE286" s="213"/>
      <c r="AF286" s="210"/>
      <c r="AG286" s="212"/>
      <c r="AH286" s="213"/>
      <c r="AI286" s="210"/>
      <c r="AJ286" s="211"/>
      <c r="AK286" s="210"/>
      <c r="AL286" s="212"/>
      <c r="AM286" s="213"/>
      <c r="AN286" s="210"/>
      <c r="AO286" s="211"/>
      <c r="AP286" s="210"/>
      <c r="AQ286" s="212"/>
      <c r="AR286" s="213"/>
      <c r="AS286" s="210"/>
      <c r="AT286" s="211"/>
      <c r="AU286" s="210"/>
      <c r="AV286" s="212"/>
      <c r="AW286" s="213"/>
      <c r="AX286" s="210"/>
      <c r="AY286" s="211"/>
      <c r="AZ286" s="210"/>
      <c r="BA286" s="212"/>
      <c r="BB286" s="213"/>
      <c r="BC286" s="210"/>
      <c r="BD286" s="210"/>
      <c r="BE286" s="210"/>
      <c r="BF286" s="213"/>
      <c r="BG286" s="216" t="str">
        <f t="shared" si="82"/>
        <v/>
      </c>
      <c r="BH286" s="217"/>
      <c r="BI286" s="218" t="str">
        <f t="shared" si="83"/>
        <v/>
      </c>
      <c r="BJ286" s="219"/>
      <c r="BK286" s="220"/>
      <c r="BL286" s="221"/>
      <c r="BM286" s="221"/>
      <c r="BN286" s="221"/>
      <c r="BO286" s="221"/>
      <c r="BP286" s="221"/>
      <c r="BQ286" s="221"/>
      <c r="BR286" s="221"/>
      <c r="BS286" s="222"/>
      <c r="BT286" s="217"/>
      <c r="BU286" s="223" t="str">
        <f t="shared" si="84"/>
        <v/>
      </c>
      <c r="BV286" s="224"/>
      <c r="BW286" s="225"/>
      <c r="BX286" s="249"/>
      <c r="BY286" s="255"/>
      <c r="BZ286" s="226"/>
      <c r="CA286" s="249"/>
      <c r="CB286" s="255"/>
      <c r="CC286" s="226"/>
      <c r="CD286" s="249"/>
      <c r="CE286" s="255"/>
      <c r="CF286" s="226"/>
      <c r="CG286" s="249"/>
      <c r="CH286" s="255"/>
      <c r="CI286" s="226"/>
      <c r="CJ286" s="249"/>
      <c r="CK286" s="255"/>
      <c r="CL286" s="226"/>
      <c r="CM286" s="249"/>
      <c r="CN286" s="255"/>
      <c r="CO286" s="226"/>
      <c r="CP286" s="249"/>
      <c r="CQ286" s="255"/>
      <c r="CR286" s="226"/>
      <c r="CS286" s="249"/>
      <c r="CT286" s="255"/>
      <c r="CU286" s="226"/>
      <c r="CV286" s="249"/>
      <c r="CW286" s="225"/>
      <c r="CX286" s="226"/>
      <c r="CY286" s="227"/>
    </row>
    <row r="287" spans="1:103" ht="13.5" customHeight="1">
      <c r="A287" s="83" t="str">
        <f t="shared" si="77"/>
        <v/>
      </c>
      <c r="B287" s="168" t="str">
        <f t="shared" si="78"/>
        <v/>
      </c>
      <c r="C287" s="151" t="str">
        <f t="shared" si="79"/>
        <v/>
      </c>
      <c r="D287" s="82" t="str">
        <f t="shared" si="80"/>
        <v/>
      </c>
      <c r="E287" s="188" t="str">
        <f>IF(ISERROR(SUM((B287/2),(C287/2),(D287/2))),IF(ISERROR(SUM((B287/2),(C287/2))),IF(ISERROR(SUM((B287/2),(D287/2))),IF(ISERROR(SUM((C287/2),(D287/2))),IF(ISERROR(B287/2),IF(ISERROR(C287/2),A285,C287),B287),SUM((C287*'Student List'!$D$34),(D287*'Student List'!$E$34))/'Student List'!$D$40),SUM((B287*'Student List'!$C$34),(D287*'Student List'!$E$34))/'Student List'!$E$40),SUM((B287*'Student List'!$C$34),(C287*'Student List'!$D$34))/'Student List'!$C$40),SUM((B287*'Student List'!$C$34),(C287*'Student List'!$D$34),(D287*'Student List'!$E$34))/'Student List'!$C$35)</f>
        <v/>
      </c>
      <c r="F287" s="84" t="str">
        <f t="shared" si="81"/>
        <v/>
      </c>
      <c r="G287" s="173" t="str">
        <f>IF(ISTEXT('Student List'!$C$21),('Student List'!$C$21),"")</f>
        <v/>
      </c>
      <c r="H287" s="85"/>
      <c r="I287" s="86"/>
      <c r="J287" s="87"/>
      <c r="K287" s="86"/>
      <c r="L287" s="88"/>
      <c r="M287" s="89"/>
      <c r="N287" s="86"/>
      <c r="O287" s="86"/>
      <c r="P287" s="228"/>
      <c r="Q287" s="148"/>
      <c r="R287" s="89"/>
      <c r="S287" s="86"/>
      <c r="T287" s="87"/>
      <c r="U287" s="86"/>
      <c r="V287" s="88"/>
      <c r="W287" s="89"/>
      <c r="X287" s="86"/>
      <c r="Y287" s="87"/>
      <c r="Z287" s="86"/>
      <c r="AA287" s="90"/>
      <c r="AB287" s="99"/>
      <c r="AC287" s="85"/>
      <c r="AD287" s="86"/>
      <c r="AE287" s="89"/>
      <c r="AF287" s="86"/>
      <c r="AG287" s="88"/>
      <c r="AH287" s="89"/>
      <c r="AI287" s="86"/>
      <c r="AJ287" s="87"/>
      <c r="AK287" s="86"/>
      <c r="AL287" s="88"/>
      <c r="AM287" s="89"/>
      <c r="AN287" s="86"/>
      <c r="AO287" s="87"/>
      <c r="AP287" s="86"/>
      <c r="AQ287" s="88"/>
      <c r="AR287" s="89"/>
      <c r="AS287" s="86"/>
      <c r="AT287" s="87"/>
      <c r="AU287" s="86"/>
      <c r="AV287" s="88"/>
      <c r="AW287" s="89"/>
      <c r="AX287" s="86"/>
      <c r="AY287" s="87"/>
      <c r="AZ287" s="86"/>
      <c r="BA287" s="88"/>
      <c r="BB287" s="89"/>
      <c r="BC287" s="86"/>
      <c r="BD287" s="86"/>
      <c r="BE287" s="86"/>
      <c r="BF287" s="89"/>
      <c r="BG287" s="91" t="str">
        <f t="shared" si="82"/>
        <v/>
      </c>
      <c r="BI287" s="92" t="str">
        <f t="shared" si="83"/>
        <v/>
      </c>
      <c r="BJ287" s="112"/>
      <c r="BK287" s="117"/>
      <c r="BL287" s="113"/>
      <c r="BM287" s="113"/>
      <c r="BN287" s="113"/>
      <c r="BO287" s="113"/>
      <c r="BP287" s="113"/>
      <c r="BQ287" s="113"/>
      <c r="BR287" s="113"/>
      <c r="BS287" s="114"/>
      <c r="BU287" s="171" t="str">
        <f t="shared" si="84"/>
        <v/>
      </c>
      <c r="BV287" s="161"/>
      <c r="BW287" s="162"/>
      <c r="BX287" s="250"/>
      <c r="BY287" s="256"/>
      <c r="BZ287" s="163"/>
      <c r="CA287" s="250"/>
      <c r="CB287" s="256"/>
      <c r="CC287" s="163"/>
      <c r="CD287" s="250"/>
      <c r="CE287" s="256"/>
      <c r="CF287" s="163"/>
      <c r="CG287" s="250"/>
      <c r="CH287" s="256"/>
      <c r="CI287" s="163"/>
      <c r="CJ287" s="250"/>
      <c r="CK287" s="256"/>
      <c r="CL287" s="163"/>
      <c r="CM287" s="250"/>
      <c r="CN287" s="256"/>
      <c r="CO287" s="163"/>
      <c r="CP287" s="250"/>
      <c r="CQ287" s="256"/>
      <c r="CR287" s="163"/>
      <c r="CS287" s="250"/>
      <c r="CT287" s="256"/>
      <c r="CU287" s="163"/>
      <c r="CV287" s="250"/>
      <c r="CW287" s="162"/>
      <c r="CX287" s="163"/>
      <c r="CY287" s="164"/>
    </row>
    <row r="288" spans="1:103" ht="13.5" customHeight="1">
      <c r="A288" s="83" t="str">
        <f t="shared" si="77"/>
        <v/>
      </c>
      <c r="B288" s="168" t="str">
        <f t="shared" si="78"/>
        <v/>
      </c>
      <c r="C288" s="151" t="str">
        <f t="shared" si="79"/>
        <v/>
      </c>
      <c r="D288" s="82" t="str">
        <f t="shared" si="80"/>
        <v/>
      </c>
      <c r="E288" s="188" t="str">
        <f>IF(ISERROR(SUM((B288/2),(C288/2),(D288/2))),IF(ISERROR(SUM((B288/2),(C288/2))),IF(ISERROR(SUM((B288/2),(D288/2))),IF(ISERROR(SUM((C288/2),(D288/2))),IF(ISERROR(B288/2),IF(ISERROR(C288/2),A286,C288),B288),SUM((C288*'Student List'!$D$34),(D288*'Student List'!$E$34))/'Student List'!$D$40),SUM((B288*'Student List'!$C$34),(D288*'Student List'!$E$34))/'Student List'!$E$40),SUM((B288*'Student List'!$C$34),(C288*'Student List'!$D$34))/'Student List'!$C$40),SUM((B288*'Student List'!$C$34),(C288*'Student List'!$D$34),(D288*'Student List'!$E$34))/'Student List'!$C$35)</f>
        <v/>
      </c>
      <c r="F288" s="84" t="str">
        <f t="shared" si="81"/>
        <v/>
      </c>
      <c r="G288" s="208" t="str">
        <f>IF(ISTEXT('Student List'!$C$22),('Student List'!$C$22),"")</f>
        <v/>
      </c>
      <c r="H288" s="209"/>
      <c r="I288" s="210"/>
      <c r="J288" s="211"/>
      <c r="K288" s="210"/>
      <c r="L288" s="212"/>
      <c r="M288" s="213"/>
      <c r="N288" s="210"/>
      <c r="O288" s="211"/>
      <c r="P288" s="210"/>
      <c r="Q288" s="212"/>
      <c r="R288" s="213"/>
      <c r="S288" s="210"/>
      <c r="T288" s="211"/>
      <c r="U288" s="210"/>
      <c r="V288" s="212"/>
      <c r="W288" s="213"/>
      <c r="X288" s="210"/>
      <c r="Y288" s="211"/>
      <c r="Z288" s="210"/>
      <c r="AA288" s="214"/>
      <c r="AB288" s="319"/>
      <c r="AC288" s="209"/>
      <c r="AD288" s="210"/>
      <c r="AE288" s="213"/>
      <c r="AF288" s="210"/>
      <c r="AG288" s="212"/>
      <c r="AH288" s="213"/>
      <c r="AI288" s="210"/>
      <c r="AJ288" s="211"/>
      <c r="AK288" s="210"/>
      <c r="AL288" s="212"/>
      <c r="AM288" s="213"/>
      <c r="AN288" s="210"/>
      <c r="AO288" s="211"/>
      <c r="AP288" s="210"/>
      <c r="AQ288" s="212"/>
      <c r="AR288" s="213"/>
      <c r="AS288" s="210"/>
      <c r="AT288" s="211"/>
      <c r="AU288" s="210"/>
      <c r="AV288" s="212"/>
      <c r="AW288" s="213"/>
      <c r="AX288" s="210"/>
      <c r="AY288" s="211"/>
      <c r="AZ288" s="210"/>
      <c r="BA288" s="212"/>
      <c r="BB288" s="213"/>
      <c r="BC288" s="210"/>
      <c r="BD288" s="210"/>
      <c r="BE288" s="210"/>
      <c r="BF288" s="213"/>
      <c r="BG288" s="216" t="str">
        <f t="shared" si="82"/>
        <v/>
      </c>
      <c r="BH288" s="217"/>
      <c r="BI288" s="218" t="str">
        <f t="shared" si="83"/>
        <v/>
      </c>
      <c r="BJ288" s="219"/>
      <c r="BK288" s="220"/>
      <c r="BL288" s="221"/>
      <c r="BM288" s="221"/>
      <c r="BN288" s="221"/>
      <c r="BO288" s="221"/>
      <c r="BP288" s="221"/>
      <c r="BQ288" s="221"/>
      <c r="BR288" s="221"/>
      <c r="BS288" s="222"/>
      <c r="BT288" s="217"/>
      <c r="BU288" s="223" t="str">
        <f t="shared" si="84"/>
        <v/>
      </c>
      <c r="BV288" s="224"/>
      <c r="BW288" s="225"/>
      <c r="BX288" s="249"/>
      <c r="BY288" s="255"/>
      <c r="BZ288" s="226"/>
      <c r="CA288" s="249"/>
      <c r="CB288" s="255"/>
      <c r="CC288" s="226"/>
      <c r="CD288" s="249"/>
      <c r="CE288" s="255"/>
      <c r="CF288" s="226"/>
      <c r="CG288" s="249"/>
      <c r="CH288" s="255"/>
      <c r="CI288" s="226"/>
      <c r="CJ288" s="249"/>
      <c r="CK288" s="255"/>
      <c r="CL288" s="226"/>
      <c r="CM288" s="249"/>
      <c r="CN288" s="255"/>
      <c r="CO288" s="226"/>
      <c r="CP288" s="249"/>
      <c r="CQ288" s="255"/>
      <c r="CR288" s="226"/>
      <c r="CS288" s="249"/>
      <c r="CT288" s="255"/>
      <c r="CU288" s="226"/>
      <c r="CV288" s="249"/>
      <c r="CW288" s="225"/>
      <c r="CX288" s="226"/>
      <c r="CY288" s="227"/>
    </row>
    <row r="289" spans="1:103" ht="13.5" customHeight="1">
      <c r="A289" s="83" t="str">
        <f t="shared" si="77"/>
        <v/>
      </c>
      <c r="B289" s="168" t="str">
        <f t="shared" si="78"/>
        <v/>
      </c>
      <c r="C289" s="151" t="str">
        <f t="shared" si="79"/>
        <v/>
      </c>
      <c r="D289" s="82" t="str">
        <f t="shared" si="80"/>
        <v/>
      </c>
      <c r="E289" s="188" t="str">
        <f>IF(ISERROR(SUM((B289/2),(C289/2),(D289/2))),IF(ISERROR(SUM((B289/2),(C289/2))),IF(ISERROR(SUM((B289/2),(D289/2))),IF(ISERROR(SUM((C289/2),(D289/2))),IF(ISERROR(B289/2),IF(ISERROR(C289/2),A287,C289),B289),SUM((C289*'Student List'!$D$34),(D289*'Student List'!$E$34))/'Student List'!$D$40),SUM((B289*'Student List'!$C$34),(D289*'Student List'!$E$34))/'Student List'!$E$40),SUM((B289*'Student List'!$C$34),(C289*'Student List'!$D$34))/'Student List'!$C$40),SUM((B289*'Student List'!$C$34),(C289*'Student List'!$D$34),(D289*'Student List'!$E$34))/'Student List'!$C$35)</f>
        <v/>
      </c>
      <c r="F289" s="84" t="str">
        <f t="shared" si="81"/>
        <v/>
      </c>
      <c r="G289" s="173" t="str">
        <f>IF(ISTEXT('Student List'!$C$23),('Student List'!$C$23),"")</f>
        <v/>
      </c>
      <c r="H289" s="85"/>
      <c r="I289" s="86"/>
      <c r="J289" s="87"/>
      <c r="K289" s="86"/>
      <c r="L289" s="88"/>
      <c r="M289" s="89"/>
      <c r="N289" s="86"/>
      <c r="O289" s="87"/>
      <c r="P289" s="86"/>
      <c r="Q289" s="88"/>
      <c r="R289" s="89"/>
      <c r="S289" s="86"/>
      <c r="T289" s="87"/>
      <c r="U289" s="86"/>
      <c r="V289" s="88"/>
      <c r="W289" s="89"/>
      <c r="X289" s="86"/>
      <c r="Y289" s="87"/>
      <c r="Z289" s="86"/>
      <c r="AA289" s="90"/>
      <c r="AB289" s="99"/>
      <c r="AC289" s="85"/>
      <c r="AD289" s="86"/>
      <c r="AE289" s="89"/>
      <c r="AF289" s="86"/>
      <c r="AG289" s="88"/>
      <c r="AH289" s="89"/>
      <c r="AI289" s="86"/>
      <c r="AJ289" s="87"/>
      <c r="AK289" s="86"/>
      <c r="AL289" s="88"/>
      <c r="AM289" s="89"/>
      <c r="AN289" s="86"/>
      <c r="AO289" s="87"/>
      <c r="AP289" s="86"/>
      <c r="AQ289" s="88"/>
      <c r="AR289" s="89"/>
      <c r="AS289" s="86"/>
      <c r="AT289" s="87"/>
      <c r="AU289" s="86"/>
      <c r="AV289" s="88"/>
      <c r="AW289" s="89"/>
      <c r="AX289" s="86"/>
      <c r="AY289" s="87"/>
      <c r="AZ289" s="86"/>
      <c r="BA289" s="88"/>
      <c r="BB289" s="89"/>
      <c r="BC289" s="86"/>
      <c r="BD289" s="86"/>
      <c r="BE289" s="86"/>
      <c r="BF289" s="89"/>
      <c r="BG289" s="91" t="str">
        <f t="shared" si="82"/>
        <v/>
      </c>
      <c r="BI289" s="92" t="str">
        <f t="shared" si="83"/>
        <v/>
      </c>
      <c r="BJ289" s="112"/>
      <c r="BK289" s="117"/>
      <c r="BL289" s="113"/>
      <c r="BM289" s="113"/>
      <c r="BN289" s="113"/>
      <c r="BO289" s="113"/>
      <c r="BP289" s="113"/>
      <c r="BQ289" s="113"/>
      <c r="BR289" s="113"/>
      <c r="BS289" s="114"/>
      <c r="BU289" s="171" t="str">
        <f t="shared" si="84"/>
        <v/>
      </c>
      <c r="BV289" s="161"/>
      <c r="BW289" s="162"/>
      <c r="BX289" s="250"/>
      <c r="BY289" s="256"/>
      <c r="BZ289" s="163"/>
      <c r="CA289" s="250"/>
      <c r="CB289" s="256"/>
      <c r="CC289" s="163"/>
      <c r="CD289" s="250"/>
      <c r="CE289" s="256"/>
      <c r="CF289" s="163"/>
      <c r="CG289" s="250"/>
      <c r="CH289" s="256"/>
      <c r="CI289" s="163"/>
      <c r="CJ289" s="250"/>
      <c r="CK289" s="256"/>
      <c r="CL289" s="163"/>
      <c r="CM289" s="250"/>
      <c r="CN289" s="256"/>
      <c r="CO289" s="163"/>
      <c r="CP289" s="250"/>
      <c r="CQ289" s="256"/>
      <c r="CR289" s="163"/>
      <c r="CS289" s="250"/>
      <c r="CT289" s="256"/>
      <c r="CU289" s="163"/>
      <c r="CV289" s="250"/>
      <c r="CW289" s="162"/>
      <c r="CX289" s="163"/>
      <c r="CY289" s="164"/>
    </row>
    <row r="290" spans="1:103" ht="13.5" customHeight="1">
      <c r="A290" s="83" t="str">
        <f t="shared" si="77"/>
        <v/>
      </c>
      <c r="B290" s="168" t="str">
        <f t="shared" si="78"/>
        <v/>
      </c>
      <c r="C290" s="151" t="str">
        <f t="shared" si="79"/>
        <v/>
      </c>
      <c r="D290" s="82" t="str">
        <f t="shared" si="80"/>
        <v/>
      </c>
      <c r="E290" s="188" t="str">
        <f>IF(ISERROR(SUM((B290/2),(C290/2),(D290/2))),IF(ISERROR(SUM((B290/2),(C290/2))),IF(ISERROR(SUM((B290/2),(D290/2))),IF(ISERROR(SUM((C290/2),(D290/2))),IF(ISERROR(B290/2),IF(ISERROR(C290/2),A288,C290),B290),SUM((C290*'Student List'!$D$34),(D290*'Student List'!$E$34))/'Student List'!$D$40),SUM((B290*'Student List'!$C$34),(D290*'Student List'!$E$34))/'Student List'!$E$40),SUM((B290*'Student List'!$C$34),(C290*'Student List'!$D$34))/'Student List'!$C$40),SUM((B290*'Student List'!$C$34),(C290*'Student List'!$D$34),(D290*'Student List'!$E$34))/'Student List'!$C$35)</f>
        <v/>
      </c>
      <c r="F290" s="84" t="str">
        <f t="shared" si="81"/>
        <v/>
      </c>
      <c r="G290" s="208" t="str">
        <f>IF(ISTEXT('Student List'!$C$24),('Student List'!$C$24),"")</f>
        <v/>
      </c>
      <c r="H290" s="209"/>
      <c r="I290" s="210"/>
      <c r="J290" s="211"/>
      <c r="K290" s="210"/>
      <c r="L290" s="212"/>
      <c r="M290" s="213"/>
      <c r="N290" s="210"/>
      <c r="O290" s="211"/>
      <c r="P290" s="210"/>
      <c r="Q290" s="212"/>
      <c r="R290" s="213"/>
      <c r="S290" s="210"/>
      <c r="T290" s="211"/>
      <c r="U290" s="210"/>
      <c r="V290" s="212"/>
      <c r="W290" s="213"/>
      <c r="X290" s="210"/>
      <c r="Y290" s="211"/>
      <c r="Z290" s="210"/>
      <c r="AA290" s="214"/>
      <c r="AB290" s="319"/>
      <c r="AC290" s="209"/>
      <c r="AD290" s="210"/>
      <c r="AE290" s="213"/>
      <c r="AF290" s="210"/>
      <c r="AG290" s="212"/>
      <c r="AH290" s="213"/>
      <c r="AI290" s="210"/>
      <c r="AJ290" s="211"/>
      <c r="AK290" s="210"/>
      <c r="AL290" s="212"/>
      <c r="AM290" s="213"/>
      <c r="AN290" s="210"/>
      <c r="AO290" s="211"/>
      <c r="AP290" s="210"/>
      <c r="AQ290" s="212"/>
      <c r="AR290" s="213"/>
      <c r="AS290" s="210"/>
      <c r="AT290" s="211"/>
      <c r="AU290" s="210"/>
      <c r="AV290" s="212"/>
      <c r="AW290" s="213"/>
      <c r="AX290" s="210"/>
      <c r="AY290" s="211"/>
      <c r="AZ290" s="210"/>
      <c r="BA290" s="212"/>
      <c r="BB290" s="213"/>
      <c r="BC290" s="210"/>
      <c r="BD290" s="210"/>
      <c r="BE290" s="210"/>
      <c r="BF290" s="213"/>
      <c r="BG290" s="216" t="str">
        <f t="shared" si="82"/>
        <v/>
      </c>
      <c r="BH290" s="217"/>
      <c r="BI290" s="218" t="str">
        <f t="shared" si="83"/>
        <v/>
      </c>
      <c r="BJ290" s="219"/>
      <c r="BK290" s="220"/>
      <c r="BL290" s="221"/>
      <c r="BM290" s="221"/>
      <c r="BN290" s="221"/>
      <c r="BO290" s="221"/>
      <c r="BP290" s="221"/>
      <c r="BQ290" s="221"/>
      <c r="BR290" s="221"/>
      <c r="BS290" s="222"/>
      <c r="BT290" s="217"/>
      <c r="BU290" s="223" t="str">
        <f t="shared" si="84"/>
        <v/>
      </c>
      <c r="BV290" s="224"/>
      <c r="BW290" s="225"/>
      <c r="BX290" s="249"/>
      <c r="BY290" s="255"/>
      <c r="BZ290" s="226"/>
      <c r="CA290" s="249"/>
      <c r="CB290" s="255"/>
      <c r="CC290" s="226"/>
      <c r="CD290" s="249"/>
      <c r="CE290" s="255"/>
      <c r="CF290" s="226"/>
      <c r="CG290" s="249"/>
      <c r="CH290" s="255"/>
      <c r="CI290" s="226"/>
      <c r="CJ290" s="249"/>
      <c r="CK290" s="255"/>
      <c r="CL290" s="226"/>
      <c r="CM290" s="249"/>
      <c r="CN290" s="255"/>
      <c r="CO290" s="226"/>
      <c r="CP290" s="249"/>
      <c r="CQ290" s="255"/>
      <c r="CR290" s="226"/>
      <c r="CS290" s="249"/>
      <c r="CT290" s="255"/>
      <c r="CU290" s="226"/>
      <c r="CV290" s="249"/>
      <c r="CW290" s="225"/>
      <c r="CX290" s="226"/>
      <c r="CY290" s="227"/>
    </row>
    <row r="291" spans="1:103" ht="13.5" customHeight="1">
      <c r="A291" s="83" t="str">
        <f t="shared" si="77"/>
        <v/>
      </c>
      <c r="B291" s="168" t="str">
        <f t="shared" si="78"/>
        <v/>
      </c>
      <c r="C291" s="151" t="str">
        <f t="shared" si="79"/>
        <v/>
      </c>
      <c r="D291" s="82" t="str">
        <f t="shared" si="80"/>
        <v/>
      </c>
      <c r="E291" s="188" t="str">
        <f>IF(ISERROR(SUM((B291/2),(C291/2),(D291/2))),IF(ISERROR(SUM((B291/2),(C291/2))),IF(ISERROR(SUM((B291/2),(D291/2))),IF(ISERROR(SUM((C291/2),(D291/2))),IF(ISERROR(B291/2),IF(ISERROR(C291/2),A289,C291),B291),SUM((C291*'Student List'!$D$34),(D291*'Student List'!$E$34))/'Student List'!$D$40),SUM((B291*'Student List'!$C$34),(D291*'Student List'!$E$34))/'Student List'!$E$40),SUM((B291*'Student List'!$C$34),(C291*'Student List'!$D$34))/'Student List'!$C$40),SUM((B291*'Student List'!$C$34),(C291*'Student List'!$D$34),(D291*'Student List'!$E$34))/'Student List'!$C$35)</f>
        <v/>
      </c>
      <c r="F291" s="84" t="str">
        <f t="shared" si="81"/>
        <v/>
      </c>
      <c r="G291" s="173" t="str">
        <f>IF(ISTEXT('Student List'!$C$25),('Student List'!$C$25),"")</f>
        <v/>
      </c>
      <c r="H291" s="85"/>
      <c r="I291" s="86"/>
      <c r="J291" s="87"/>
      <c r="K291" s="86"/>
      <c r="L291" s="88"/>
      <c r="M291" s="89"/>
      <c r="N291" s="86"/>
      <c r="O291" s="87"/>
      <c r="P291" s="86"/>
      <c r="Q291" s="88"/>
      <c r="R291" s="89"/>
      <c r="S291" s="86"/>
      <c r="T291" s="87"/>
      <c r="U291" s="86"/>
      <c r="V291" s="88"/>
      <c r="W291" s="89"/>
      <c r="X291" s="86"/>
      <c r="Y291" s="87"/>
      <c r="Z291" s="86"/>
      <c r="AA291" s="90"/>
      <c r="AB291" s="99"/>
      <c r="AC291" s="85"/>
      <c r="AD291" s="86"/>
      <c r="AE291" s="89"/>
      <c r="AF291" s="86"/>
      <c r="AG291" s="88"/>
      <c r="AH291" s="89"/>
      <c r="AI291" s="86"/>
      <c r="AJ291" s="87"/>
      <c r="AK291" s="86"/>
      <c r="AL291" s="88"/>
      <c r="AM291" s="89"/>
      <c r="AN291" s="86"/>
      <c r="AO291" s="87"/>
      <c r="AP291" s="86"/>
      <c r="AQ291" s="88"/>
      <c r="AR291" s="89"/>
      <c r="AS291" s="86"/>
      <c r="AT291" s="87"/>
      <c r="AU291" s="86"/>
      <c r="AV291" s="88"/>
      <c r="AW291" s="89"/>
      <c r="AX291" s="86"/>
      <c r="AY291" s="87"/>
      <c r="AZ291" s="86"/>
      <c r="BA291" s="88"/>
      <c r="BB291" s="89"/>
      <c r="BC291" s="86"/>
      <c r="BD291" s="86"/>
      <c r="BE291" s="86"/>
      <c r="BF291" s="89"/>
      <c r="BG291" s="91" t="str">
        <f t="shared" si="82"/>
        <v/>
      </c>
      <c r="BI291" s="92" t="str">
        <f t="shared" si="83"/>
        <v/>
      </c>
      <c r="BJ291" s="112"/>
      <c r="BK291" s="117"/>
      <c r="BL291" s="113"/>
      <c r="BM291" s="113"/>
      <c r="BN291" s="113"/>
      <c r="BO291" s="113"/>
      <c r="BP291" s="113"/>
      <c r="BQ291" s="113"/>
      <c r="BR291" s="113"/>
      <c r="BS291" s="114"/>
      <c r="BU291" s="171" t="str">
        <f t="shared" si="84"/>
        <v/>
      </c>
      <c r="BV291" s="161"/>
      <c r="BW291" s="162"/>
      <c r="BX291" s="250"/>
      <c r="BY291" s="256"/>
      <c r="BZ291" s="163"/>
      <c r="CA291" s="250"/>
      <c r="CB291" s="256"/>
      <c r="CC291" s="163"/>
      <c r="CD291" s="250"/>
      <c r="CE291" s="256"/>
      <c r="CF291" s="163"/>
      <c r="CG291" s="250"/>
      <c r="CH291" s="256"/>
      <c r="CI291" s="163"/>
      <c r="CJ291" s="250"/>
      <c r="CK291" s="256"/>
      <c r="CL291" s="163"/>
      <c r="CM291" s="250"/>
      <c r="CN291" s="256"/>
      <c r="CO291" s="163"/>
      <c r="CP291" s="250"/>
      <c r="CQ291" s="256"/>
      <c r="CR291" s="163"/>
      <c r="CS291" s="250"/>
      <c r="CT291" s="256"/>
      <c r="CU291" s="163"/>
      <c r="CV291" s="250"/>
      <c r="CW291" s="162"/>
      <c r="CX291" s="163"/>
      <c r="CY291" s="164"/>
    </row>
    <row r="292" spans="1:103" ht="13.5" customHeight="1">
      <c r="A292" s="83" t="str">
        <f t="shared" si="77"/>
        <v/>
      </c>
      <c r="B292" s="168" t="str">
        <f t="shared" si="78"/>
        <v/>
      </c>
      <c r="C292" s="151" t="str">
        <f t="shared" si="79"/>
        <v/>
      </c>
      <c r="D292" s="82" t="str">
        <f t="shared" si="80"/>
        <v/>
      </c>
      <c r="E292" s="188" t="str">
        <f>IF(ISERROR(SUM((B292/2),(C292/2),(D292/2))),IF(ISERROR(SUM((B292/2),(C292/2))),IF(ISERROR(SUM((B292/2),(D292/2))),IF(ISERROR(SUM((C292/2),(D292/2))),IF(ISERROR(B292/2),IF(ISERROR(C292/2),A290,C292),B292),SUM((C292*'Student List'!$D$34),(D292*'Student List'!$E$34))/'Student List'!$D$40),SUM((B292*'Student List'!$C$34),(D292*'Student List'!$E$34))/'Student List'!$E$40),SUM((B292*'Student List'!$C$34),(C292*'Student List'!$D$34))/'Student List'!$C$40),SUM((B292*'Student List'!$C$34),(C292*'Student List'!$D$34),(D292*'Student List'!$E$34))/'Student List'!$C$35)</f>
        <v/>
      </c>
      <c r="F292" s="84" t="str">
        <f t="shared" si="81"/>
        <v/>
      </c>
      <c r="G292" s="208" t="str">
        <f>IF(ISTEXT('Student List'!$C$26),('Student List'!$C$26),"")</f>
        <v/>
      </c>
      <c r="H292" s="209"/>
      <c r="I292" s="210"/>
      <c r="J292" s="211"/>
      <c r="K292" s="210"/>
      <c r="L292" s="212"/>
      <c r="M292" s="213"/>
      <c r="N292" s="210"/>
      <c r="O292" s="211"/>
      <c r="P292" s="210"/>
      <c r="Q292" s="212"/>
      <c r="R292" s="213"/>
      <c r="S292" s="210"/>
      <c r="T292" s="211"/>
      <c r="U292" s="210"/>
      <c r="V292" s="212"/>
      <c r="W292" s="213"/>
      <c r="X292" s="210"/>
      <c r="Y292" s="211"/>
      <c r="Z292" s="210"/>
      <c r="AA292" s="214"/>
      <c r="AB292" s="319"/>
      <c r="AC292" s="209"/>
      <c r="AD292" s="210"/>
      <c r="AE292" s="213"/>
      <c r="AF292" s="210"/>
      <c r="AG292" s="212"/>
      <c r="AH292" s="213"/>
      <c r="AI292" s="210"/>
      <c r="AJ292" s="211"/>
      <c r="AK292" s="210"/>
      <c r="AL292" s="212"/>
      <c r="AM292" s="213"/>
      <c r="AN292" s="210"/>
      <c r="AO292" s="211"/>
      <c r="AP292" s="210"/>
      <c r="AQ292" s="212"/>
      <c r="AR292" s="213"/>
      <c r="AS292" s="210"/>
      <c r="AT292" s="211"/>
      <c r="AU292" s="210"/>
      <c r="AV292" s="212"/>
      <c r="AW292" s="213"/>
      <c r="AX292" s="210"/>
      <c r="AY292" s="211"/>
      <c r="AZ292" s="210"/>
      <c r="BA292" s="212"/>
      <c r="BB292" s="213"/>
      <c r="BC292" s="210"/>
      <c r="BD292" s="210"/>
      <c r="BE292" s="210"/>
      <c r="BF292" s="213"/>
      <c r="BG292" s="216" t="str">
        <f t="shared" si="82"/>
        <v/>
      </c>
      <c r="BH292" s="217"/>
      <c r="BI292" s="218" t="str">
        <f t="shared" si="83"/>
        <v/>
      </c>
      <c r="BJ292" s="219"/>
      <c r="BK292" s="220"/>
      <c r="BL292" s="221"/>
      <c r="BM292" s="221"/>
      <c r="BN292" s="221"/>
      <c r="BO292" s="221"/>
      <c r="BP292" s="221"/>
      <c r="BQ292" s="221"/>
      <c r="BR292" s="221"/>
      <c r="BS292" s="222"/>
      <c r="BT292" s="217"/>
      <c r="BU292" s="223" t="str">
        <f t="shared" si="84"/>
        <v/>
      </c>
      <c r="BV292" s="224"/>
      <c r="BW292" s="225"/>
      <c r="BX292" s="249"/>
      <c r="BY292" s="255"/>
      <c r="BZ292" s="226"/>
      <c r="CA292" s="249"/>
      <c r="CB292" s="255"/>
      <c r="CC292" s="226"/>
      <c r="CD292" s="249"/>
      <c r="CE292" s="255"/>
      <c r="CF292" s="226"/>
      <c r="CG292" s="249"/>
      <c r="CH292" s="255"/>
      <c r="CI292" s="226"/>
      <c r="CJ292" s="249"/>
      <c r="CK292" s="255"/>
      <c r="CL292" s="226"/>
      <c r="CM292" s="249"/>
      <c r="CN292" s="255"/>
      <c r="CO292" s="226"/>
      <c r="CP292" s="249"/>
      <c r="CQ292" s="255"/>
      <c r="CR292" s="226"/>
      <c r="CS292" s="249"/>
      <c r="CT292" s="255"/>
      <c r="CU292" s="226"/>
      <c r="CV292" s="249"/>
      <c r="CW292" s="225"/>
      <c r="CX292" s="226"/>
      <c r="CY292" s="227"/>
    </row>
    <row r="293" spans="1:103" ht="13.5" customHeight="1">
      <c r="A293" s="83" t="str">
        <f t="shared" si="77"/>
        <v/>
      </c>
      <c r="B293" s="168" t="str">
        <f t="shared" si="78"/>
        <v/>
      </c>
      <c r="C293" s="151" t="str">
        <f t="shared" si="79"/>
        <v/>
      </c>
      <c r="D293" s="82" t="str">
        <f t="shared" si="80"/>
        <v/>
      </c>
      <c r="E293" s="188" t="str">
        <f>IF(ISERROR(SUM((B293/2),(C293/2),(D293/2))),IF(ISERROR(SUM((B293/2),(C293/2))),IF(ISERROR(SUM((B293/2),(D293/2))),IF(ISERROR(SUM((C293/2),(D293/2))),IF(ISERROR(B293/2),IF(ISERROR(C293/2),A291,C293),B293),SUM((C293*'Student List'!$D$34),(D293*'Student List'!$E$34))/'Student List'!$D$40),SUM((B293*'Student List'!$C$34),(D293*'Student List'!$E$34))/'Student List'!$E$40),SUM((B293*'Student List'!$C$34),(C293*'Student List'!$D$34))/'Student List'!$C$40),SUM((B293*'Student List'!$C$34),(C293*'Student List'!$D$34),(D293*'Student List'!$E$34))/'Student List'!$C$35)</f>
        <v/>
      </c>
      <c r="F293" s="84" t="str">
        <f t="shared" si="81"/>
        <v/>
      </c>
      <c r="G293" s="173" t="str">
        <f>IF(ISTEXT('Student List'!$C$27),('Student List'!$C$27),"")</f>
        <v/>
      </c>
      <c r="H293" s="85"/>
      <c r="I293" s="86"/>
      <c r="J293" s="87"/>
      <c r="K293" s="86"/>
      <c r="L293" s="88"/>
      <c r="M293" s="89"/>
      <c r="N293" s="86"/>
      <c r="O293" s="87"/>
      <c r="P293" s="86"/>
      <c r="Q293" s="88"/>
      <c r="R293" s="89"/>
      <c r="S293" s="86"/>
      <c r="T293" s="87"/>
      <c r="U293" s="86"/>
      <c r="V293" s="88"/>
      <c r="W293" s="89"/>
      <c r="X293" s="86"/>
      <c r="Y293" s="87"/>
      <c r="Z293" s="86"/>
      <c r="AA293" s="90"/>
      <c r="AB293" s="99"/>
      <c r="AC293" s="85"/>
      <c r="AD293" s="86"/>
      <c r="AE293" s="89"/>
      <c r="AF293" s="86"/>
      <c r="AG293" s="88"/>
      <c r="AH293" s="89"/>
      <c r="AI293" s="86"/>
      <c r="AJ293" s="87"/>
      <c r="AK293" s="86"/>
      <c r="AL293" s="88"/>
      <c r="AM293" s="89"/>
      <c r="AN293" s="86"/>
      <c r="AO293" s="87"/>
      <c r="AP293" s="86"/>
      <c r="AQ293" s="88"/>
      <c r="AR293" s="89"/>
      <c r="AS293" s="86"/>
      <c r="AT293" s="87"/>
      <c r="AU293" s="86"/>
      <c r="AV293" s="88"/>
      <c r="AW293" s="89"/>
      <c r="AX293" s="86"/>
      <c r="AY293" s="87"/>
      <c r="AZ293" s="86"/>
      <c r="BA293" s="88"/>
      <c r="BB293" s="89"/>
      <c r="BC293" s="86"/>
      <c r="BD293" s="86"/>
      <c r="BE293" s="86"/>
      <c r="BF293" s="89"/>
      <c r="BG293" s="91" t="str">
        <f t="shared" si="82"/>
        <v/>
      </c>
      <c r="BI293" s="95" t="str">
        <f t="shared" si="83"/>
        <v/>
      </c>
      <c r="BJ293" s="117"/>
      <c r="BK293" s="117"/>
      <c r="BL293" s="113"/>
      <c r="BM293" s="113"/>
      <c r="BN293" s="113"/>
      <c r="BO293" s="113"/>
      <c r="BP293" s="113"/>
      <c r="BQ293" s="113"/>
      <c r="BR293" s="113"/>
      <c r="BS293" s="114"/>
      <c r="BU293" s="171" t="str">
        <f t="shared" si="84"/>
        <v/>
      </c>
      <c r="BV293" s="161"/>
      <c r="BW293" s="162"/>
      <c r="BX293" s="250"/>
      <c r="BY293" s="256"/>
      <c r="BZ293" s="163"/>
      <c r="CA293" s="250"/>
      <c r="CB293" s="256"/>
      <c r="CC293" s="163"/>
      <c r="CD293" s="250"/>
      <c r="CE293" s="256"/>
      <c r="CF293" s="163"/>
      <c r="CG293" s="250"/>
      <c r="CH293" s="256"/>
      <c r="CI293" s="163"/>
      <c r="CJ293" s="250"/>
      <c r="CK293" s="256"/>
      <c r="CL293" s="163"/>
      <c r="CM293" s="250"/>
      <c r="CN293" s="256"/>
      <c r="CO293" s="163"/>
      <c r="CP293" s="250"/>
      <c r="CQ293" s="256"/>
      <c r="CR293" s="163"/>
      <c r="CS293" s="250"/>
      <c r="CT293" s="256"/>
      <c r="CU293" s="163"/>
      <c r="CV293" s="250"/>
      <c r="CW293" s="162"/>
      <c r="CX293" s="163"/>
      <c r="CY293" s="164"/>
    </row>
    <row r="294" spans="1:103" ht="13.5" customHeight="1">
      <c r="A294" s="83" t="str">
        <f t="shared" si="77"/>
        <v/>
      </c>
      <c r="B294" s="168" t="str">
        <f t="shared" si="78"/>
        <v/>
      </c>
      <c r="C294" s="151" t="str">
        <f t="shared" si="79"/>
        <v/>
      </c>
      <c r="D294" s="82" t="str">
        <f t="shared" si="80"/>
        <v/>
      </c>
      <c r="E294" s="188" t="str">
        <f>IF(ISERROR(SUM((B294/2),(C294/2),(D294/2))),IF(ISERROR(SUM((B294/2),(C294/2))),IF(ISERROR(SUM((B294/2),(D294/2))),IF(ISERROR(SUM((C294/2),(D294/2))),IF(ISERROR(B294/2),IF(ISERROR(C294/2),A292,C294),B294),SUM((C294*'Student List'!$D$34),(D294*'Student List'!$E$34))/'Student List'!$D$40),SUM((B294*'Student List'!$C$34),(D294*'Student List'!$E$34))/'Student List'!$E$40),SUM((B294*'Student List'!$C$34),(C294*'Student List'!$D$34))/'Student List'!$C$40),SUM((B294*'Student List'!$C$34),(C294*'Student List'!$D$34),(D294*'Student List'!$E$34))/'Student List'!$C$35)</f>
        <v/>
      </c>
      <c r="F294" s="84" t="str">
        <f t="shared" si="81"/>
        <v/>
      </c>
      <c r="G294" s="208" t="str">
        <f>IF(ISTEXT('Student List'!$C$28),('Student List'!$C$28),"")</f>
        <v/>
      </c>
      <c r="H294" s="209"/>
      <c r="I294" s="210"/>
      <c r="J294" s="211"/>
      <c r="K294" s="210"/>
      <c r="L294" s="212"/>
      <c r="M294" s="213"/>
      <c r="N294" s="210"/>
      <c r="O294" s="211"/>
      <c r="P294" s="210"/>
      <c r="Q294" s="212"/>
      <c r="R294" s="213"/>
      <c r="S294" s="210"/>
      <c r="T294" s="211"/>
      <c r="U294" s="210"/>
      <c r="V294" s="212"/>
      <c r="W294" s="213"/>
      <c r="X294" s="210"/>
      <c r="Y294" s="211"/>
      <c r="Z294" s="210"/>
      <c r="AA294" s="214"/>
      <c r="AB294" s="319"/>
      <c r="AC294" s="209"/>
      <c r="AD294" s="210"/>
      <c r="AE294" s="213"/>
      <c r="AF294" s="210"/>
      <c r="AG294" s="212"/>
      <c r="AH294" s="213"/>
      <c r="AI294" s="210"/>
      <c r="AJ294" s="211"/>
      <c r="AK294" s="210"/>
      <c r="AL294" s="212"/>
      <c r="AM294" s="213"/>
      <c r="AN294" s="210"/>
      <c r="AO294" s="211"/>
      <c r="AP294" s="210"/>
      <c r="AQ294" s="212"/>
      <c r="AR294" s="213"/>
      <c r="AS294" s="210"/>
      <c r="AT294" s="211"/>
      <c r="AU294" s="210"/>
      <c r="AV294" s="212"/>
      <c r="AW294" s="213"/>
      <c r="AX294" s="210"/>
      <c r="AY294" s="211"/>
      <c r="AZ294" s="210"/>
      <c r="BA294" s="212"/>
      <c r="BB294" s="213"/>
      <c r="BC294" s="210"/>
      <c r="BD294" s="210"/>
      <c r="BE294" s="210"/>
      <c r="BF294" s="213"/>
      <c r="BG294" s="216" t="str">
        <f t="shared" si="82"/>
        <v/>
      </c>
      <c r="BH294" s="217"/>
      <c r="BI294" s="218" t="str">
        <f t="shared" si="83"/>
        <v/>
      </c>
      <c r="BJ294" s="219"/>
      <c r="BK294" s="220"/>
      <c r="BL294" s="221"/>
      <c r="BM294" s="221"/>
      <c r="BN294" s="221"/>
      <c r="BO294" s="221"/>
      <c r="BP294" s="221"/>
      <c r="BQ294" s="221"/>
      <c r="BR294" s="221"/>
      <c r="BS294" s="222"/>
      <c r="BT294" s="217"/>
      <c r="BU294" s="223" t="str">
        <f t="shared" si="84"/>
        <v/>
      </c>
      <c r="BV294" s="224"/>
      <c r="BW294" s="225"/>
      <c r="BX294" s="249"/>
      <c r="BY294" s="255"/>
      <c r="BZ294" s="226"/>
      <c r="CA294" s="249"/>
      <c r="CB294" s="255"/>
      <c r="CC294" s="226"/>
      <c r="CD294" s="249"/>
      <c r="CE294" s="255"/>
      <c r="CF294" s="226"/>
      <c r="CG294" s="249"/>
      <c r="CH294" s="255"/>
      <c r="CI294" s="226"/>
      <c r="CJ294" s="249"/>
      <c r="CK294" s="255"/>
      <c r="CL294" s="226"/>
      <c r="CM294" s="249"/>
      <c r="CN294" s="255"/>
      <c r="CO294" s="226"/>
      <c r="CP294" s="249"/>
      <c r="CQ294" s="255"/>
      <c r="CR294" s="226"/>
      <c r="CS294" s="249"/>
      <c r="CT294" s="255"/>
      <c r="CU294" s="226"/>
      <c r="CV294" s="249"/>
      <c r="CW294" s="225"/>
      <c r="CX294" s="226"/>
      <c r="CY294" s="227"/>
    </row>
    <row r="295" spans="1:103" ht="13.5" customHeight="1">
      <c r="B295" s="168" t="str">
        <f t="shared" si="78"/>
        <v/>
      </c>
      <c r="C295" s="151" t="str">
        <f t="shared" si="79"/>
        <v/>
      </c>
      <c r="D295" s="82" t="str">
        <f t="shared" si="80"/>
        <v/>
      </c>
      <c r="E295" s="188" t="str">
        <f>IF(ISERROR(SUM((B295/2),(C295/2),(D295/2))),IF(ISERROR(SUM((B295/2),(C295/2))),IF(ISERROR(SUM((B295/2),(D295/2))),IF(ISERROR(SUM((C295/2),(D295/2))),IF(ISERROR(B295/2),IF(ISERROR(C295/2),A293,C295),B295),SUM((C295*'Student List'!$D$34),(D295*'Student List'!$E$34))/'Student List'!$D$40),SUM((B295*'Student List'!$C$34),(D295*'Student List'!$E$34))/'Student List'!$E$40),SUM((B295*'Student List'!$C$34),(C295*'Student List'!$D$34))/'Student List'!$C$40),SUM((B295*'Student List'!$C$34),(C295*'Student List'!$D$34),(D295*'Student List'!$E$34))/'Student List'!$C$35)</f>
        <v/>
      </c>
      <c r="F295" s="84" t="str">
        <f t="shared" si="81"/>
        <v/>
      </c>
      <c r="G295" s="173" t="str">
        <f>IF(ISTEXT('Student List'!$C$29),('Student List'!$C$29),"")</f>
        <v/>
      </c>
      <c r="H295" s="85"/>
      <c r="I295" s="86"/>
      <c r="J295" s="87"/>
      <c r="K295" s="86"/>
      <c r="L295" s="88"/>
      <c r="M295" s="89"/>
      <c r="N295" s="86"/>
      <c r="O295" s="87"/>
      <c r="P295" s="86"/>
      <c r="Q295" s="88"/>
      <c r="R295" s="89"/>
      <c r="S295" s="86"/>
      <c r="T295" s="87"/>
      <c r="U295" s="86"/>
      <c r="V295" s="88"/>
      <c r="W295" s="89"/>
      <c r="X295" s="86"/>
      <c r="Y295" s="87"/>
      <c r="Z295" s="86"/>
      <c r="AA295" s="90"/>
      <c r="AB295" s="99"/>
      <c r="AC295" s="85"/>
      <c r="AD295" s="86"/>
      <c r="AE295" s="89"/>
      <c r="AF295" s="86"/>
      <c r="AG295" s="88"/>
      <c r="AH295" s="89"/>
      <c r="AI295" s="86"/>
      <c r="AJ295" s="87"/>
      <c r="AK295" s="86"/>
      <c r="AL295" s="88"/>
      <c r="AM295" s="89"/>
      <c r="AN295" s="86"/>
      <c r="AO295" s="87"/>
      <c r="AP295" s="86"/>
      <c r="AQ295" s="88"/>
      <c r="AR295" s="89"/>
      <c r="AS295" s="86"/>
      <c r="AT295" s="87"/>
      <c r="AU295" s="86"/>
      <c r="AV295" s="88"/>
      <c r="AW295" s="89"/>
      <c r="AX295" s="86"/>
      <c r="AY295" s="87"/>
      <c r="AZ295" s="86"/>
      <c r="BA295" s="88"/>
      <c r="BB295" s="89"/>
      <c r="BC295" s="86"/>
      <c r="BD295" s="86"/>
      <c r="BE295" s="86"/>
      <c r="BF295" s="89"/>
      <c r="BG295" s="91" t="str">
        <f t="shared" si="82"/>
        <v/>
      </c>
      <c r="BI295" s="96" t="str">
        <f t="shared" si="83"/>
        <v/>
      </c>
      <c r="BJ295" s="115"/>
      <c r="BK295" s="113"/>
      <c r="BL295" s="113"/>
      <c r="BM295" s="113"/>
      <c r="BN295" s="113"/>
      <c r="BO295" s="113"/>
      <c r="BP295" s="113"/>
      <c r="BQ295" s="113"/>
      <c r="BR295" s="113"/>
      <c r="BS295" s="116"/>
      <c r="BU295" s="171" t="str">
        <f t="shared" si="84"/>
        <v/>
      </c>
      <c r="BV295" s="165"/>
      <c r="BW295" s="163"/>
      <c r="BX295" s="250"/>
      <c r="BY295" s="256"/>
      <c r="BZ295" s="163"/>
      <c r="CA295" s="250"/>
      <c r="CB295" s="256"/>
      <c r="CC295" s="163"/>
      <c r="CD295" s="250"/>
      <c r="CE295" s="256"/>
      <c r="CF295" s="163"/>
      <c r="CG295" s="250"/>
      <c r="CH295" s="256"/>
      <c r="CI295" s="163"/>
      <c r="CJ295" s="250"/>
      <c r="CK295" s="256"/>
      <c r="CL295" s="163"/>
      <c r="CM295" s="250"/>
      <c r="CN295" s="256"/>
      <c r="CO295" s="163"/>
      <c r="CP295" s="250"/>
      <c r="CQ295" s="256"/>
      <c r="CR295" s="163"/>
      <c r="CS295" s="250"/>
      <c r="CT295" s="256"/>
      <c r="CU295" s="163"/>
      <c r="CV295" s="250"/>
      <c r="CW295" s="162"/>
      <c r="CX295" s="163"/>
      <c r="CY295" s="166"/>
    </row>
    <row r="296" spans="1:103" ht="13.5" customHeight="1" thickBot="1">
      <c r="B296" s="169" t="str">
        <f t="shared" si="78"/>
        <v/>
      </c>
      <c r="C296" s="152" t="str">
        <f t="shared" si="79"/>
        <v/>
      </c>
      <c r="D296" s="97" t="str">
        <f t="shared" si="80"/>
        <v/>
      </c>
      <c r="E296" s="274" t="str">
        <f>IF(ISERROR(SUM((B296/2),(C296/2),(D296/2))),IF(ISERROR(SUM((B296/2),(C296/2))),IF(ISERROR(SUM((B296/2),(D296/2))),IF(ISERROR(SUM((C296/2),(D296/2))),IF(ISERROR(B296/2),IF(ISERROR(C296/2),A294,C296),B296),SUM((C296*'Student List'!$D$34),(D296*'Student List'!$E$34))/'Student List'!$D$40),SUM((B296*'Student List'!$C$34),(D296*'Student List'!$E$34))/'Student List'!$E$40),SUM((B296*'Student List'!$C$34),(C296*'Student List'!$D$34))/'Student List'!$C$40),SUM((B296*'Student List'!$C$34),(C296*'Student List'!$D$34),(D296*'Student List'!$E$34))/'Student List'!$C$35)</f>
        <v/>
      </c>
      <c r="F296" s="98" t="str">
        <f t="shared" si="81"/>
        <v/>
      </c>
      <c r="G296" s="229" t="str">
        <f>IF(ISTEXT('Student List'!$C$30),('Student List'!$C$30),"")</f>
        <v/>
      </c>
      <c r="H296" s="230"/>
      <c r="I296" s="231"/>
      <c r="J296" s="232"/>
      <c r="K296" s="231"/>
      <c r="L296" s="233"/>
      <c r="M296" s="234"/>
      <c r="N296" s="231"/>
      <c r="O296" s="232"/>
      <c r="P296" s="231"/>
      <c r="Q296" s="233"/>
      <c r="R296" s="234"/>
      <c r="S296" s="231"/>
      <c r="T296" s="232"/>
      <c r="U296" s="231"/>
      <c r="V296" s="233"/>
      <c r="W296" s="234"/>
      <c r="X296" s="231"/>
      <c r="Y296" s="232"/>
      <c r="Z296" s="231"/>
      <c r="AA296" s="235"/>
      <c r="AB296" s="319"/>
      <c r="AC296" s="230"/>
      <c r="AD296" s="231"/>
      <c r="AE296" s="234"/>
      <c r="AF296" s="231"/>
      <c r="AG296" s="233"/>
      <c r="AH296" s="234"/>
      <c r="AI296" s="231"/>
      <c r="AJ296" s="232"/>
      <c r="AK296" s="231"/>
      <c r="AL296" s="233"/>
      <c r="AM296" s="234"/>
      <c r="AN296" s="231"/>
      <c r="AO296" s="232"/>
      <c r="AP296" s="231"/>
      <c r="AQ296" s="233"/>
      <c r="AR296" s="234"/>
      <c r="AS296" s="231"/>
      <c r="AT296" s="232"/>
      <c r="AU296" s="231"/>
      <c r="AV296" s="233"/>
      <c r="AW296" s="234"/>
      <c r="AX296" s="231"/>
      <c r="AY296" s="232"/>
      <c r="AZ296" s="231"/>
      <c r="BA296" s="233"/>
      <c r="BB296" s="234"/>
      <c r="BC296" s="231"/>
      <c r="BD296" s="231"/>
      <c r="BE296" s="231"/>
      <c r="BF296" s="234"/>
      <c r="BG296" s="236" t="str">
        <f t="shared" si="82"/>
        <v/>
      </c>
      <c r="BH296" s="217"/>
      <c r="BI296" s="237" t="str">
        <f t="shared" si="83"/>
        <v/>
      </c>
      <c r="BJ296" s="238"/>
      <c r="BK296" s="239"/>
      <c r="BL296" s="240"/>
      <c r="BM296" s="240"/>
      <c r="BN296" s="240"/>
      <c r="BO296" s="240"/>
      <c r="BP296" s="240"/>
      <c r="BQ296" s="240"/>
      <c r="BR296" s="240"/>
      <c r="BS296" s="241"/>
      <c r="BT296" s="217"/>
      <c r="BU296" s="242" t="str">
        <f t="shared" si="84"/>
        <v/>
      </c>
      <c r="BV296" s="243"/>
      <c r="BW296" s="244"/>
      <c r="BX296" s="251"/>
      <c r="BY296" s="257"/>
      <c r="BZ296" s="245"/>
      <c r="CA296" s="251"/>
      <c r="CB296" s="257"/>
      <c r="CC296" s="245"/>
      <c r="CD296" s="251"/>
      <c r="CE296" s="257"/>
      <c r="CF296" s="245"/>
      <c r="CG296" s="251"/>
      <c r="CH296" s="257"/>
      <c r="CI296" s="245"/>
      <c r="CJ296" s="251"/>
      <c r="CK296" s="257"/>
      <c r="CL296" s="245"/>
      <c r="CM296" s="251"/>
      <c r="CN296" s="257"/>
      <c r="CO296" s="245"/>
      <c r="CP296" s="251"/>
      <c r="CQ296" s="257"/>
      <c r="CR296" s="245"/>
      <c r="CS296" s="251"/>
      <c r="CT296" s="257"/>
      <c r="CU296" s="245"/>
      <c r="CV296" s="251"/>
      <c r="CW296" s="244"/>
      <c r="CX296" s="245"/>
      <c r="CY296" s="246"/>
    </row>
    <row r="297" spans="1:103" ht="13.5" customHeight="1" thickBot="1"/>
    <row r="298" spans="1:103" ht="28.5" customHeight="1" thickTop="1" thickBot="1">
      <c r="B298" s="364" t="str">
        <f>IF(ISTEXT('Student List'!I19),'Student List'!I19,"")</f>
        <v>Extra 3</v>
      </c>
      <c r="C298" s="365"/>
      <c r="D298" s="365"/>
      <c r="E298" s="366"/>
      <c r="F298" s="367" t="str">
        <f>$F$28</f>
        <v>School Name Here</v>
      </c>
      <c r="G298" s="368"/>
      <c r="H298" s="368"/>
      <c r="I298" s="368"/>
      <c r="J298" s="369"/>
      <c r="K298" s="17" t="s">
        <v>5</v>
      </c>
      <c r="L298" s="18"/>
      <c r="M298" s="19"/>
      <c r="N298" s="19"/>
      <c r="O298" s="19"/>
      <c r="P298" s="20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2"/>
      <c r="AC298" s="24"/>
      <c r="AD298" s="25"/>
      <c r="AE298" s="25"/>
      <c r="AF298" s="26" t="str">
        <f>B298</f>
        <v>Extra 3</v>
      </c>
      <c r="AG298" s="25" t="s">
        <v>6</v>
      </c>
      <c r="AH298" s="27"/>
      <c r="AI298" s="27"/>
      <c r="AJ298" s="27"/>
      <c r="AK298" s="27"/>
      <c r="AL298" s="28"/>
      <c r="AM298" s="17" t="str">
        <f>K298</f>
        <v>1ST NINE WEEKS</v>
      </c>
      <c r="AN298" s="19"/>
      <c r="AO298" s="19"/>
      <c r="AP298" s="19"/>
      <c r="AQ298" s="19"/>
      <c r="AR298" s="20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9"/>
      <c r="BI298" s="30" t="str">
        <f>B298</f>
        <v>Extra 3</v>
      </c>
      <c r="BJ298" s="31"/>
      <c r="BK298" s="32"/>
      <c r="BL298" s="33" t="str">
        <f>K298</f>
        <v>1ST NINE WEEKS</v>
      </c>
      <c r="BM298" s="34"/>
      <c r="BN298" s="34"/>
      <c r="BO298" s="34"/>
      <c r="BP298" s="34"/>
      <c r="BQ298" s="35"/>
      <c r="BR298" s="35"/>
      <c r="BS298" s="36"/>
      <c r="BU298" s="30" t="str">
        <f>B298</f>
        <v>Extra 3</v>
      </c>
      <c r="BV298" s="31"/>
      <c r="BW298" s="32"/>
      <c r="BX298" s="33" t="str">
        <f>K298</f>
        <v>1ST NINE WEEKS</v>
      </c>
      <c r="BY298" s="34"/>
      <c r="BZ298" s="34"/>
      <c r="CA298" s="34"/>
      <c r="CB298" s="34"/>
      <c r="CC298" s="34"/>
      <c r="CD298" s="34"/>
      <c r="CE298" s="34"/>
      <c r="CF298" s="34"/>
      <c r="CG298" s="34"/>
      <c r="CH298" s="34"/>
      <c r="CI298" s="34"/>
      <c r="CJ298" s="34"/>
      <c r="CK298" s="34"/>
      <c r="CL298" s="34"/>
      <c r="CM298" s="34"/>
      <c r="CN298" s="34"/>
      <c r="CO298" s="34"/>
      <c r="CP298" s="34"/>
      <c r="CQ298" s="34"/>
      <c r="CR298" s="34"/>
      <c r="CS298" s="34"/>
      <c r="CT298" s="34"/>
      <c r="CU298" s="34"/>
      <c r="CV298" s="34"/>
      <c r="CW298" s="34"/>
      <c r="CX298" s="35"/>
      <c r="CY298" s="36"/>
    </row>
    <row r="299" spans="1:103" ht="13.5" customHeight="1" thickTop="1" thickBot="1">
      <c r="B299" s="37"/>
      <c r="C299" s="37"/>
      <c r="D299" s="38"/>
      <c r="E299" s="38"/>
      <c r="F299" s="38"/>
      <c r="G299" s="38"/>
      <c r="H299" s="39" t="s">
        <v>7</v>
      </c>
      <c r="I299" s="40"/>
      <c r="J299" s="40"/>
      <c r="K299" s="40"/>
      <c r="L299" s="41"/>
      <c r="M299" s="40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3"/>
      <c r="AC299" s="39" t="s">
        <v>7</v>
      </c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2"/>
      <c r="AS299" s="42"/>
      <c r="AT299" s="42"/>
      <c r="AU299" s="42"/>
      <c r="AV299" s="42"/>
      <c r="AW299" s="42"/>
      <c r="AX299" s="42"/>
      <c r="AY299" s="42"/>
      <c r="AZ299" s="42"/>
      <c r="BA299" s="42"/>
      <c r="BB299" s="42"/>
      <c r="BC299" s="42"/>
      <c r="BD299" s="42"/>
      <c r="BE299" s="42"/>
      <c r="BF299" s="42"/>
      <c r="BG299" s="44"/>
      <c r="BI299" s="45"/>
      <c r="BJ299" s="46" t="s">
        <v>8</v>
      </c>
      <c r="BK299" s="40"/>
      <c r="BL299" s="40"/>
      <c r="BM299" s="40"/>
      <c r="BN299" s="40"/>
      <c r="BO299" s="40"/>
      <c r="BP299" s="40"/>
      <c r="BQ299" s="40"/>
      <c r="BR299" s="40"/>
      <c r="BS299" s="47"/>
      <c r="BU299" s="45"/>
      <c r="BV299" s="155" t="s">
        <v>59</v>
      </c>
      <c r="BW299" s="156"/>
      <c r="BX299" s="156"/>
      <c r="BY299" s="156"/>
      <c r="BZ299" s="156"/>
      <c r="CA299" s="156"/>
      <c r="CB299" s="156"/>
      <c r="CC299" s="156"/>
      <c r="CD299" s="156"/>
      <c r="CE299" s="156"/>
      <c r="CF299" s="156"/>
      <c r="CG299" s="156"/>
      <c r="CH299" s="156"/>
      <c r="CI299" s="156"/>
      <c r="CJ299" s="156"/>
      <c r="CK299" s="156"/>
      <c r="CL299" s="156"/>
      <c r="CM299" s="156"/>
      <c r="CN299" s="156"/>
      <c r="CO299" s="156"/>
      <c r="CP299" s="156"/>
      <c r="CQ299" s="156"/>
      <c r="CR299" s="156"/>
      <c r="CS299" s="156"/>
      <c r="CT299" s="156"/>
      <c r="CU299" s="156"/>
      <c r="CV299" s="156"/>
      <c r="CW299" s="156"/>
      <c r="CX299" s="156"/>
      <c r="CY299" s="157"/>
    </row>
    <row r="300" spans="1:103" ht="13.5" customHeight="1">
      <c r="A300" s="83" t="str">
        <f t="shared" ref="A300:A321" si="85">IF(ISERROR(D302/2),"",D302)</f>
        <v/>
      </c>
      <c r="B300" s="153" t="s">
        <v>58</v>
      </c>
      <c r="C300" s="149" t="s">
        <v>9</v>
      </c>
      <c r="D300" s="48" t="s">
        <v>10</v>
      </c>
      <c r="E300" s="49" t="s">
        <v>60</v>
      </c>
      <c r="F300" s="50"/>
      <c r="G300" s="51"/>
      <c r="H300" s="362" t="s">
        <v>11</v>
      </c>
      <c r="I300" s="355"/>
      <c r="J300" s="355"/>
      <c r="K300" s="355"/>
      <c r="L300" s="360"/>
      <c r="M300" s="354" t="s">
        <v>12</v>
      </c>
      <c r="N300" s="355"/>
      <c r="O300" s="355"/>
      <c r="P300" s="355"/>
      <c r="Q300" s="360"/>
      <c r="R300" s="354" t="s">
        <v>13</v>
      </c>
      <c r="S300" s="355"/>
      <c r="T300" s="355"/>
      <c r="U300" s="355"/>
      <c r="V300" s="360"/>
      <c r="W300" s="354" t="s">
        <v>14</v>
      </c>
      <c r="X300" s="355"/>
      <c r="Y300" s="355"/>
      <c r="Z300" s="355"/>
      <c r="AA300" s="356"/>
      <c r="AC300" s="362" t="s">
        <v>15</v>
      </c>
      <c r="AD300" s="355"/>
      <c r="AE300" s="355"/>
      <c r="AF300" s="355"/>
      <c r="AG300" s="360"/>
      <c r="AH300" s="354" t="s">
        <v>16</v>
      </c>
      <c r="AI300" s="355"/>
      <c r="AJ300" s="355"/>
      <c r="AK300" s="355"/>
      <c r="AL300" s="360"/>
      <c r="AM300" s="354" t="s">
        <v>17</v>
      </c>
      <c r="AN300" s="355"/>
      <c r="AO300" s="355"/>
      <c r="AP300" s="355"/>
      <c r="AQ300" s="360"/>
      <c r="AR300" s="354" t="s">
        <v>18</v>
      </c>
      <c r="AS300" s="355"/>
      <c r="AT300" s="355"/>
      <c r="AU300" s="355"/>
      <c r="AV300" s="360"/>
      <c r="AW300" s="354" t="s">
        <v>19</v>
      </c>
      <c r="AX300" s="355"/>
      <c r="AY300" s="355"/>
      <c r="AZ300" s="355"/>
      <c r="BA300" s="356"/>
      <c r="BB300" s="354" t="s">
        <v>120</v>
      </c>
      <c r="BC300" s="355"/>
      <c r="BD300" s="355"/>
      <c r="BE300" s="355"/>
      <c r="BF300" s="356"/>
      <c r="BG300" s="52"/>
      <c r="BI300" s="53"/>
      <c r="BJ300" s="54"/>
      <c r="BK300" s="54"/>
      <c r="BL300" s="54"/>
      <c r="BM300" s="54"/>
      <c r="BN300" s="54"/>
      <c r="BO300" s="54"/>
      <c r="BP300" s="54"/>
      <c r="BQ300" s="54"/>
      <c r="BR300" s="54"/>
      <c r="BS300" s="55"/>
      <c r="BU300" s="53"/>
      <c r="BV300" s="344" t="s">
        <v>11</v>
      </c>
      <c r="BW300" s="345"/>
      <c r="BX300" s="346"/>
      <c r="BY300" s="344" t="s">
        <v>12</v>
      </c>
      <c r="BZ300" s="345"/>
      <c r="CA300" s="346"/>
      <c r="CB300" s="344" t="s">
        <v>13</v>
      </c>
      <c r="CC300" s="345"/>
      <c r="CD300" s="346"/>
      <c r="CE300" s="344" t="s">
        <v>14</v>
      </c>
      <c r="CF300" s="345"/>
      <c r="CG300" s="346"/>
      <c r="CH300" s="344" t="s">
        <v>15</v>
      </c>
      <c r="CI300" s="345"/>
      <c r="CJ300" s="346"/>
      <c r="CK300" s="344" t="s">
        <v>16</v>
      </c>
      <c r="CL300" s="345"/>
      <c r="CM300" s="346"/>
      <c r="CN300" s="344" t="s">
        <v>17</v>
      </c>
      <c r="CO300" s="345"/>
      <c r="CP300" s="346"/>
      <c r="CQ300" s="344" t="s">
        <v>18</v>
      </c>
      <c r="CR300" s="345"/>
      <c r="CS300" s="346"/>
      <c r="CT300" s="344" t="s">
        <v>19</v>
      </c>
      <c r="CU300" s="345"/>
      <c r="CV300" s="346"/>
      <c r="CW300" s="350" t="s">
        <v>120</v>
      </c>
      <c r="CX300" s="345"/>
      <c r="CY300" s="351"/>
    </row>
    <row r="301" spans="1:103" ht="13.5" customHeight="1" thickBot="1">
      <c r="A301" s="83" t="str">
        <f t="shared" si="85"/>
        <v/>
      </c>
      <c r="B301" s="154" t="s">
        <v>24</v>
      </c>
      <c r="C301" s="283" t="s">
        <v>24</v>
      </c>
      <c r="D301" s="59" t="s">
        <v>24</v>
      </c>
      <c r="E301" s="60" t="s">
        <v>24</v>
      </c>
      <c r="F301" s="61" t="s">
        <v>25</v>
      </c>
      <c r="G301" s="62" t="s">
        <v>26</v>
      </c>
      <c r="H301" s="363"/>
      <c r="I301" s="358"/>
      <c r="J301" s="358"/>
      <c r="K301" s="358"/>
      <c r="L301" s="361"/>
      <c r="M301" s="357"/>
      <c r="N301" s="358"/>
      <c r="O301" s="358"/>
      <c r="P301" s="358"/>
      <c r="Q301" s="361"/>
      <c r="R301" s="357"/>
      <c r="S301" s="358"/>
      <c r="T301" s="358"/>
      <c r="U301" s="358"/>
      <c r="V301" s="361"/>
      <c r="W301" s="357"/>
      <c r="X301" s="358"/>
      <c r="Y301" s="358"/>
      <c r="Z301" s="358"/>
      <c r="AA301" s="359"/>
      <c r="AC301" s="363"/>
      <c r="AD301" s="358"/>
      <c r="AE301" s="358"/>
      <c r="AF301" s="358"/>
      <c r="AG301" s="361"/>
      <c r="AH301" s="357"/>
      <c r="AI301" s="358"/>
      <c r="AJ301" s="358"/>
      <c r="AK301" s="358"/>
      <c r="AL301" s="361"/>
      <c r="AM301" s="357"/>
      <c r="AN301" s="358"/>
      <c r="AO301" s="358"/>
      <c r="AP301" s="358"/>
      <c r="AQ301" s="361"/>
      <c r="AR301" s="357"/>
      <c r="AS301" s="358"/>
      <c r="AT301" s="358"/>
      <c r="AU301" s="358"/>
      <c r="AV301" s="361"/>
      <c r="AW301" s="357"/>
      <c r="AX301" s="358"/>
      <c r="AY301" s="358"/>
      <c r="AZ301" s="358"/>
      <c r="BA301" s="359"/>
      <c r="BB301" s="357"/>
      <c r="BC301" s="358"/>
      <c r="BD301" s="358"/>
      <c r="BE301" s="358"/>
      <c r="BF301" s="359"/>
      <c r="BG301" s="63" t="s">
        <v>26</v>
      </c>
      <c r="BI301" s="64" t="s">
        <v>26</v>
      </c>
      <c r="BJ301" s="65">
        <v>1</v>
      </c>
      <c r="BK301" s="66">
        <v>2</v>
      </c>
      <c r="BL301" s="65">
        <v>3</v>
      </c>
      <c r="BM301" s="66">
        <v>4</v>
      </c>
      <c r="BN301" s="65">
        <v>5</v>
      </c>
      <c r="BO301" s="66">
        <v>6</v>
      </c>
      <c r="BP301" s="65">
        <v>7</v>
      </c>
      <c r="BQ301" s="66">
        <v>8</v>
      </c>
      <c r="BR301" s="66">
        <v>9</v>
      </c>
      <c r="BS301" s="67">
        <v>10</v>
      </c>
      <c r="BU301" s="64" t="s">
        <v>26</v>
      </c>
      <c r="BV301" s="347"/>
      <c r="BW301" s="348"/>
      <c r="BX301" s="349"/>
      <c r="BY301" s="347"/>
      <c r="BZ301" s="348"/>
      <c r="CA301" s="349"/>
      <c r="CB301" s="347"/>
      <c r="CC301" s="348"/>
      <c r="CD301" s="349"/>
      <c r="CE301" s="347"/>
      <c r="CF301" s="348"/>
      <c r="CG301" s="349"/>
      <c r="CH301" s="347"/>
      <c r="CI301" s="348"/>
      <c r="CJ301" s="349"/>
      <c r="CK301" s="347"/>
      <c r="CL301" s="348"/>
      <c r="CM301" s="349"/>
      <c r="CN301" s="347"/>
      <c r="CO301" s="348"/>
      <c r="CP301" s="349"/>
      <c r="CQ301" s="347"/>
      <c r="CR301" s="348"/>
      <c r="CS301" s="349"/>
      <c r="CT301" s="347"/>
      <c r="CU301" s="348"/>
      <c r="CV301" s="349"/>
      <c r="CW301" s="352"/>
      <c r="CX301" s="348"/>
      <c r="CY301" s="353"/>
    </row>
    <row r="302" spans="1:103" ht="13.5" customHeight="1">
      <c r="A302" s="83" t="str">
        <f t="shared" si="85"/>
        <v/>
      </c>
      <c r="B302" s="167" t="str">
        <f t="shared" ref="B302:B323" si="86">IF(SUM(BV302:CY302),AVERAGE(BV302:CY302),"")</f>
        <v/>
      </c>
      <c r="C302" s="150" t="str">
        <f t="shared" ref="C302:C323" si="87">IF(SUM(H302:BF302),AVERAGE(H302:BF302),"")</f>
        <v/>
      </c>
      <c r="D302" s="70" t="str">
        <f t="shared" ref="D302:D323" si="88">IF(SUM(BJ302:BS302),AVERAGE(BJ302:BS302),"")</f>
        <v/>
      </c>
      <c r="E302" s="187" t="str">
        <f>IF(ISERROR(SUM((B302/2),(C302/2),(D302/2))),IF(ISERROR(SUM((B302/2),(C302/2))),IF(ISERROR(SUM((B302/2),(D302/2))),IF(ISERROR(SUM((C302/2),(D302/2))),IF(ISERROR(B302/2),IF(ISERROR(C302/2),A300,C302),B302),SUM((C302*'Student List'!$D$34),(D302*'Student List'!$E$34))/'Student List'!$D$40),SUM((B302*'Student List'!$C$34),(D302*'Student List'!$E$34))/'Student List'!$E$40),SUM((B302*'Student List'!$C$34),(C302*'Student List'!$D$34))/'Student List'!$C$40),SUM((B302*'Student List'!$C$34),(C302*'Student List'!$D$34),(D302*'Student List'!$E$34))/'Student List'!$C$35)</f>
        <v/>
      </c>
      <c r="F302" s="84" t="str">
        <f t="shared" ref="F302:F323" si="89">IF(ISERROR(IF(E302,HLOOKUP(E302,$B$354:$N$355,2),"")),"",(IF(E302,HLOOKUP(E302,$B$354:$N$355,2),"")))</f>
        <v/>
      </c>
      <c r="G302" s="172" t="str">
        <f>IF(ISTEXT('Student List'!$C$9),('Student List'!$C$9),"")</f>
        <v/>
      </c>
      <c r="H302" s="71"/>
      <c r="I302" s="72"/>
      <c r="J302" s="73"/>
      <c r="K302" s="72"/>
      <c r="L302" s="74"/>
      <c r="M302" s="75"/>
      <c r="N302" s="72"/>
      <c r="O302" s="73"/>
      <c r="P302" s="72"/>
      <c r="Q302" s="74"/>
      <c r="R302" s="75"/>
      <c r="S302" s="72"/>
      <c r="T302" s="73"/>
      <c r="U302" s="72"/>
      <c r="V302" s="74"/>
      <c r="W302" s="75"/>
      <c r="X302" s="72"/>
      <c r="Y302" s="73"/>
      <c r="Z302" s="72"/>
      <c r="AA302" s="76"/>
      <c r="AB302" s="99"/>
      <c r="AC302" s="71"/>
      <c r="AD302" s="72"/>
      <c r="AE302" s="75"/>
      <c r="AF302" s="72"/>
      <c r="AG302" s="74"/>
      <c r="AH302" s="75"/>
      <c r="AI302" s="72"/>
      <c r="AJ302" s="73"/>
      <c r="AK302" s="72"/>
      <c r="AL302" s="74"/>
      <c r="AM302" s="75"/>
      <c r="AN302" s="72"/>
      <c r="AO302" s="73"/>
      <c r="AP302" s="72"/>
      <c r="AQ302" s="77"/>
      <c r="AR302" s="75"/>
      <c r="AS302" s="72"/>
      <c r="AT302" s="73"/>
      <c r="AU302" s="72"/>
      <c r="AV302" s="74"/>
      <c r="AW302" s="75"/>
      <c r="AX302" s="72"/>
      <c r="AY302" s="73"/>
      <c r="AZ302" s="72"/>
      <c r="BA302" s="74"/>
      <c r="BB302" s="75"/>
      <c r="BC302" s="72"/>
      <c r="BD302" s="72"/>
      <c r="BE302" s="72"/>
      <c r="BF302" s="75"/>
      <c r="BG302" s="78" t="str">
        <f t="shared" ref="BG302:BG323" si="90">G302</f>
        <v/>
      </c>
      <c r="BI302" s="79" t="str">
        <f t="shared" ref="BI302:BI323" si="91">G302</f>
        <v/>
      </c>
      <c r="BJ302" s="109"/>
      <c r="BK302" s="110"/>
      <c r="BL302" s="110"/>
      <c r="BM302" s="110"/>
      <c r="BN302" s="110"/>
      <c r="BO302" s="110"/>
      <c r="BP302" s="110"/>
      <c r="BQ302" s="110"/>
      <c r="BR302" s="110"/>
      <c r="BS302" s="111"/>
      <c r="BU302" s="170" t="str">
        <f t="shared" ref="BU302:BU323" si="92">G302</f>
        <v/>
      </c>
      <c r="BV302" s="158"/>
      <c r="BW302" s="159"/>
      <c r="BX302" s="248"/>
      <c r="BY302" s="252"/>
      <c r="BZ302" s="253"/>
      <c r="CA302" s="254"/>
      <c r="CB302" s="252"/>
      <c r="CC302" s="253"/>
      <c r="CD302" s="254"/>
      <c r="CE302" s="252"/>
      <c r="CF302" s="253"/>
      <c r="CG302" s="254"/>
      <c r="CH302" s="252"/>
      <c r="CI302" s="253"/>
      <c r="CJ302" s="254"/>
      <c r="CK302" s="252"/>
      <c r="CL302" s="253"/>
      <c r="CM302" s="254"/>
      <c r="CN302" s="252"/>
      <c r="CO302" s="253"/>
      <c r="CP302" s="254"/>
      <c r="CQ302" s="252"/>
      <c r="CR302" s="253"/>
      <c r="CS302" s="254"/>
      <c r="CT302" s="252"/>
      <c r="CU302" s="253"/>
      <c r="CV302" s="254"/>
      <c r="CW302" s="247"/>
      <c r="CX302" s="159"/>
      <c r="CY302" s="160"/>
    </row>
    <row r="303" spans="1:103" ht="13.5" customHeight="1">
      <c r="A303" s="83" t="str">
        <f t="shared" si="85"/>
        <v/>
      </c>
      <c r="B303" s="168" t="str">
        <f t="shared" si="86"/>
        <v/>
      </c>
      <c r="C303" s="151" t="str">
        <f t="shared" si="87"/>
        <v/>
      </c>
      <c r="D303" s="82" t="str">
        <f t="shared" si="88"/>
        <v/>
      </c>
      <c r="E303" s="188" t="str">
        <f>IF(ISERROR(SUM((B303/2),(C303/2),(D303/2))),IF(ISERROR(SUM((B303/2),(C303/2))),IF(ISERROR(SUM((B303/2),(D303/2))),IF(ISERROR(SUM((C303/2),(D303/2))),IF(ISERROR(B303/2),IF(ISERROR(C303/2),A301,C303),B303),SUM((C303*'Student List'!$D$34),(D303*'Student List'!$E$34))/'Student List'!$D$40),SUM((B303*'Student List'!$C$34),(D303*'Student List'!$E$34))/'Student List'!$E$40),SUM((B303*'Student List'!$C$34),(C303*'Student List'!$D$34))/'Student List'!$C$40),SUM((B303*'Student List'!$C$34),(C303*'Student List'!$D$34),(D303*'Student List'!$E$34))/'Student List'!$C$35)</f>
        <v/>
      </c>
      <c r="F303" s="84" t="str">
        <f t="shared" si="89"/>
        <v/>
      </c>
      <c r="G303" s="208" t="str">
        <f>IF(ISTEXT('Student List'!$C$10),('Student List'!$C$10),"")</f>
        <v/>
      </c>
      <c r="H303" s="209"/>
      <c r="I303" s="210"/>
      <c r="J303" s="211"/>
      <c r="K303" s="210"/>
      <c r="L303" s="212"/>
      <c r="M303" s="213"/>
      <c r="N303" s="210"/>
      <c r="O303" s="211"/>
      <c r="P303" s="210"/>
      <c r="Q303" s="212"/>
      <c r="R303" s="213"/>
      <c r="S303" s="210"/>
      <c r="T303" s="211"/>
      <c r="U303" s="210"/>
      <c r="V303" s="212"/>
      <c r="W303" s="213"/>
      <c r="X303" s="210"/>
      <c r="Y303" s="211"/>
      <c r="Z303" s="210"/>
      <c r="AA303" s="214"/>
      <c r="AB303" s="319"/>
      <c r="AC303" s="209"/>
      <c r="AD303" s="210"/>
      <c r="AE303" s="213"/>
      <c r="AF303" s="210"/>
      <c r="AG303" s="212"/>
      <c r="AH303" s="213"/>
      <c r="AI303" s="210"/>
      <c r="AJ303" s="211"/>
      <c r="AK303" s="210"/>
      <c r="AL303" s="212"/>
      <c r="AM303" s="213"/>
      <c r="AN303" s="210"/>
      <c r="AO303" s="211"/>
      <c r="AP303" s="210"/>
      <c r="AQ303" s="212"/>
      <c r="AR303" s="213"/>
      <c r="AS303" s="210"/>
      <c r="AT303" s="211"/>
      <c r="AU303" s="210"/>
      <c r="AV303" s="212"/>
      <c r="AW303" s="213"/>
      <c r="AX303" s="210"/>
      <c r="AY303" s="211"/>
      <c r="AZ303" s="210"/>
      <c r="BA303" s="212"/>
      <c r="BB303" s="213"/>
      <c r="BC303" s="210"/>
      <c r="BD303" s="210"/>
      <c r="BE303" s="210"/>
      <c r="BF303" s="213"/>
      <c r="BG303" s="216" t="str">
        <f t="shared" si="90"/>
        <v/>
      </c>
      <c r="BH303" s="217"/>
      <c r="BI303" s="218" t="str">
        <f t="shared" si="91"/>
        <v/>
      </c>
      <c r="BJ303" s="219"/>
      <c r="BK303" s="220"/>
      <c r="BL303" s="221"/>
      <c r="BM303" s="221"/>
      <c r="BN303" s="221"/>
      <c r="BO303" s="221"/>
      <c r="BP303" s="221"/>
      <c r="BQ303" s="221"/>
      <c r="BR303" s="221"/>
      <c r="BS303" s="222"/>
      <c r="BT303" s="217"/>
      <c r="BU303" s="223" t="str">
        <f t="shared" si="92"/>
        <v/>
      </c>
      <c r="BV303" s="224"/>
      <c r="BW303" s="225"/>
      <c r="BX303" s="249"/>
      <c r="BY303" s="255"/>
      <c r="BZ303" s="226"/>
      <c r="CA303" s="249"/>
      <c r="CB303" s="255"/>
      <c r="CC303" s="226"/>
      <c r="CD303" s="249"/>
      <c r="CE303" s="255"/>
      <c r="CF303" s="226"/>
      <c r="CG303" s="249"/>
      <c r="CH303" s="255"/>
      <c r="CI303" s="226"/>
      <c r="CJ303" s="249"/>
      <c r="CK303" s="255"/>
      <c r="CL303" s="226"/>
      <c r="CM303" s="249"/>
      <c r="CN303" s="255"/>
      <c r="CO303" s="226"/>
      <c r="CP303" s="249"/>
      <c r="CQ303" s="255"/>
      <c r="CR303" s="226"/>
      <c r="CS303" s="249"/>
      <c r="CT303" s="255"/>
      <c r="CU303" s="226"/>
      <c r="CV303" s="249"/>
      <c r="CW303" s="225"/>
      <c r="CX303" s="226"/>
      <c r="CY303" s="227"/>
    </row>
    <row r="304" spans="1:103" ht="13.5" customHeight="1">
      <c r="A304" s="83" t="str">
        <f t="shared" si="85"/>
        <v/>
      </c>
      <c r="B304" s="168" t="str">
        <f t="shared" si="86"/>
        <v/>
      </c>
      <c r="C304" s="151" t="str">
        <f t="shared" si="87"/>
        <v/>
      </c>
      <c r="D304" s="82" t="str">
        <f t="shared" si="88"/>
        <v/>
      </c>
      <c r="E304" s="188" t="str">
        <f>IF(ISERROR(SUM((B304/2),(C304/2),(D304/2))),IF(ISERROR(SUM((B304/2),(C304/2))),IF(ISERROR(SUM((B304/2),(D304/2))),IF(ISERROR(SUM((C304/2),(D304/2))),IF(ISERROR(B304/2),IF(ISERROR(C304/2),A302,C304),B304),SUM((C304*'Student List'!$D$34),(D304*'Student List'!$E$34))/'Student List'!$D$40),SUM((B304*'Student List'!$C$34),(D304*'Student List'!$E$34))/'Student List'!$E$40),SUM((B304*'Student List'!$C$34),(C304*'Student List'!$D$34))/'Student List'!$C$40),SUM((B304*'Student List'!$C$34),(C304*'Student List'!$D$34),(D304*'Student List'!$E$34))/'Student List'!$C$35)</f>
        <v/>
      </c>
      <c r="F304" s="84" t="str">
        <f t="shared" si="89"/>
        <v/>
      </c>
      <c r="G304" s="173" t="str">
        <f>IF(ISTEXT('Student List'!$C$11),('Student List'!$C$11),"")</f>
        <v/>
      </c>
      <c r="H304" s="85"/>
      <c r="I304" s="86"/>
      <c r="J304" s="87"/>
      <c r="K304" s="86"/>
      <c r="L304" s="88"/>
      <c r="M304" s="89"/>
      <c r="N304" s="86"/>
      <c r="O304" s="87"/>
      <c r="P304" s="86"/>
      <c r="Q304" s="88"/>
      <c r="R304" s="89"/>
      <c r="S304" s="86"/>
      <c r="T304" s="87"/>
      <c r="U304" s="86"/>
      <c r="V304" s="88"/>
      <c r="W304" s="89"/>
      <c r="X304" s="86"/>
      <c r="Y304" s="87"/>
      <c r="Z304" s="86"/>
      <c r="AA304" s="90"/>
      <c r="AB304" s="99"/>
      <c r="AC304" s="85"/>
      <c r="AD304" s="86"/>
      <c r="AE304" s="89"/>
      <c r="AF304" s="86"/>
      <c r="AG304" s="88"/>
      <c r="AH304" s="89"/>
      <c r="AI304" s="86"/>
      <c r="AJ304" s="87"/>
      <c r="AK304" s="86"/>
      <c r="AL304" s="88"/>
      <c r="AM304" s="89"/>
      <c r="AN304" s="86"/>
      <c r="AO304" s="87"/>
      <c r="AP304" s="86"/>
      <c r="AQ304" s="88"/>
      <c r="AR304" s="89"/>
      <c r="AS304" s="86"/>
      <c r="AT304" s="87"/>
      <c r="AU304" s="86"/>
      <c r="AV304" s="88"/>
      <c r="AW304" s="89"/>
      <c r="AX304" s="86"/>
      <c r="AY304" s="87"/>
      <c r="AZ304" s="86"/>
      <c r="BA304" s="88"/>
      <c r="BB304" s="89"/>
      <c r="BC304" s="86"/>
      <c r="BD304" s="86"/>
      <c r="BE304" s="86"/>
      <c r="BF304" s="89"/>
      <c r="BG304" s="91" t="str">
        <f t="shared" si="90"/>
        <v/>
      </c>
      <c r="BI304" s="92" t="str">
        <f t="shared" si="91"/>
        <v/>
      </c>
      <c r="BJ304" s="112"/>
      <c r="BK304" s="117"/>
      <c r="BL304" s="113"/>
      <c r="BM304" s="113"/>
      <c r="BN304" s="113"/>
      <c r="BO304" s="113"/>
      <c r="BP304" s="113"/>
      <c r="BQ304" s="113"/>
      <c r="BR304" s="113"/>
      <c r="BS304" s="114"/>
      <c r="BU304" s="171" t="str">
        <f t="shared" si="92"/>
        <v/>
      </c>
      <c r="BV304" s="161"/>
      <c r="BW304" s="162"/>
      <c r="BX304" s="250"/>
      <c r="BY304" s="256"/>
      <c r="BZ304" s="163"/>
      <c r="CA304" s="250"/>
      <c r="CB304" s="256"/>
      <c r="CC304" s="163"/>
      <c r="CD304" s="250"/>
      <c r="CE304" s="256"/>
      <c r="CF304" s="163"/>
      <c r="CG304" s="250"/>
      <c r="CH304" s="256"/>
      <c r="CI304" s="163"/>
      <c r="CJ304" s="250"/>
      <c r="CK304" s="256"/>
      <c r="CL304" s="163"/>
      <c r="CM304" s="250"/>
      <c r="CN304" s="256"/>
      <c r="CO304" s="163"/>
      <c r="CP304" s="250"/>
      <c r="CQ304" s="256"/>
      <c r="CR304" s="163"/>
      <c r="CS304" s="250"/>
      <c r="CT304" s="256"/>
      <c r="CU304" s="163"/>
      <c r="CV304" s="250"/>
      <c r="CW304" s="162"/>
      <c r="CX304" s="163"/>
      <c r="CY304" s="164"/>
    </row>
    <row r="305" spans="1:103" ht="13.5" customHeight="1">
      <c r="A305" s="83" t="str">
        <f t="shared" si="85"/>
        <v/>
      </c>
      <c r="B305" s="168" t="str">
        <f t="shared" si="86"/>
        <v/>
      </c>
      <c r="C305" s="151" t="str">
        <f t="shared" si="87"/>
        <v/>
      </c>
      <c r="D305" s="82" t="str">
        <f t="shared" si="88"/>
        <v/>
      </c>
      <c r="E305" s="188" t="str">
        <f>IF(ISERROR(SUM((B305/2),(C305/2),(D305/2))),IF(ISERROR(SUM((B305/2),(C305/2))),IF(ISERROR(SUM((B305/2),(D305/2))),IF(ISERROR(SUM((C305/2),(D305/2))),IF(ISERROR(B305/2),IF(ISERROR(C305/2),A303,C305),B305),SUM((C305*'Student List'!$D$34),(D305*'Student List'!$E$34))/'Student List'!$D$40),SUM((B305*'Student List'!$C$34),(D305*'Student List'!$E$34))/'Student List'!$E$40),SUM((B305*'Student List'!$C$34),(C305*'Student List'!$D$34))/'Student List'!$C$40),SUM((B305*'Student List'!$C$34),(C305*'Student List'!$D$34),(D305*'Student List'!$E$34))/'Student List'!$C$35)</f>
        <v/>
      </c>
      <c r="F305" s="84" t="str">
        <f t="shared" si="89"/>
        <v/>
      </c>
      <c r="G305" s="208" t="str">
        <f>IF(ISTEXT('Student List'!$C$12),('Student List'!$C$12),"")</f>
        <v/>
      </c>
      <c r="H305" s="209"/>
      <c r="I305" s="210"/>
      <c r="J305" s="211"/>
      <c r="K305" s="210"/>
      <c r="L305" s="212"/>
      <c r="M305" s="213"/>
      <c r="N305" s="210"/>
      <c r="O305" s="211"/>
      <c r="P305" s="210"/>
      <c r="Q305" s="212"/>
      <c r="R305" s="213"/>
      <c r="S305" s="210"/>
      <c r="T305" s="211"/>
      <c r="U305" s="210"/>
      <c r="V305" s="212"/>
      <c r="W305" s="213"/>
      <c r="X305" s="210"/>
      <c r="Y305" s="211"/>
      <c r="Z305" s="210"/>
      <c r="AA305" s="214"/>
      <c r="AB305" s="319"/>
      <c r="AC305" s="209"/>
      <c r="AD305" s="210"/>
      <c r="AE305" s="213"/>
      <c r="AF305" s="210"/>
      <c r="AG305" s="212"/>
      <c r="AH305" s="213"/>
      <c r="AI305" s="210"/>
      <c r="AJ305" s="211"/>
      <c r="AK305" s="210"/>
      <c r="AL305" s="212"/>
      <c r="AM305" s="213"/>
      <c r="AN305" s="210"/>
      <c r="AO305" s="211"/>
      <c r="AP305" s="210"/>
      <c r="AQ305" s="212"/>
      <c r="AR305" s="213"/>
      <c r="AS305" s="210"/>
      <c r="AT305" s="211"/>
      <c r="AU305" s="210"/>
      <c r="AV305" s="212"/>
      <c r="AW305" s="213"/>
      <c r="AX305" s="210"/>
      <c r="AY305" s="211"/>
      <c r="AZ305" s="210"/>
      <c r="BA305" s="212"/>
      <c r="BB305" s="213"/>
      <c r="BC305" s="210"/>
      <c r="BD305" s="210"/>
      <c r="BE305" s="210"/>
      <c r="BF305" s="213"/>
      <c r="BG305" s="216" t="str">
        <f t="shared" si="90"/>
        <v/>
      </c>
      <c r="BH305" s="217"/>
      <c r="BI305" s="218" t="str">
        <f t="shared" si="91"/>
        <v/>
      </c>
      <c r="BJ305" s="219"/>
      <c r="BK305" s="220"/>
      <c r="BL305" s="221"/>
      <c r="BM305" s="221"/>
      <c r="BN305" s="221"/>
      <c r="BO305" s="221"/>
      <c r="BP305" s="221"/>
      <c r="BQ305" s="221"/>
      <c r="BR305" s="221"/>
      <c r="BS305" s="222"/>
      <c r="BT305" s="217"/>
      <c r="BU305" s="223" t="str">
        <f t="shared" si="92"/>
        <v/>
      </c>
      <c r="BV305" s="224"/>
      <c r="BW305" s="225"/>
      <c r="BX305" s="249"/>
      <c r="BY305" s="255"/>
      <c r="BZ305" s="226"/>
      <c r="CA305" s="249"/>
      <c r="CB305" s="255"/>
      <c r="CC305" s="226"/>
      <c r="CD305" s="249"/>
      <c r="CE305" s="255"/>
      <c r="CF305" s="226"/>
      <c r="CG305" s="249"/>
      <c r="CH305" s="255"/>
      <c r="CI305" s="226"/>
      <c r="CJ305" s="249"/>
      <c r="CK305" s="255"/>
      <c r="CL305" s="226"/>
      <c r="CM305" s="249"/>
      <c r="CN305" s="255"/>
      <c r="CO305" s="226"/>
      <c r="CP305" s="249"/>
      <c r="CQ305" s="255"/>
      <c r="CR305" s="226"/>
      <c r="CS305" s="249"/>
      <c r="CT305" s="255"/>
      <c r="CU305" s="226"/>
      <c r="CV305" s="249"/>
      <c r="CW305" s="225"/>
      <c r="CX305" s="226"/>
      <c r="CY305" s="227"/>
    </row>
    <row r="306" spans="1:103" ht="13.5" customHeight="1">
      <c r="A306" s="83" t="str">
        <f t="shared" si="85"/>
        <v/>
      </c>
      <c r="B306" s="168" t="str">
        <f t="shared" si="86"/>
        <v/>
      </c>
      <c r="C306" s="151" t="str">
        <f t="shared" si="87"/>
        <v/>
      </c>
      <c r="D306" s="82" t="str">
        <f t="shared" si="88"/>
        <v/>
      </c>
      <c r="E306" s="188" t="str">
        <f>IF(ISERROR(SUM((B306/2),(C306/2),(D306/2))),IF(ISERROR(SUM((B306/2),(C306/2))),IF(ISERROR(SUM((B306/2),(D306/2))),IF(ISERROR(SUM((C306/2),(D306/2))),IF(ISERROR(B306/2),IF(ISERROR(C306/2),A304,C306),B306),SUM((C306*'Student List'!$D$34),(D306*'Student List'!$E$34))/'Student List'!$D$40),SUM((B306*'Student List'!$C$34),(D306*'Student List'!$E$34))/'Student List'!$E$40),SUM((B306*'Student List'!$C$34),(C306*'Student List'!$D$34))/'Student List'!$C$40),SUM((B306*'Student List'!$C$34),(C306*'Student List'!$D$34),(D306*'Student List'!$E$34))/'Student List'!$C$35)</f>
        <v/>
      </c>
      <c r="F306" s="84" t="str">
        <f t="shared" si="89"/>
        <v/>
      </c>
      <c r="G306" s="173" t="str">
        <f>IF(ISTEXT('Student List'!$C$13),('Student List'!$C$13),"")</f>
        <v/>
      </c>
      <c r="H306" s="85"/>
      <c r="I306" s="86"/>
      <c r="J306" s="87"/>
      <c r="K306" s="86"/>
      <c r="L306" s="88"/>
      <c r="M306" s="89"/>
      <c r="N306" s="86"/>
      <c r="O306" s="87"/>
      <c r="P306" s="86"/>
      <c r="Q306" s="88"/>
      <c r="R306" s="89"/>
      <c r="S306" s="86"/>
      <c r="T306" s="87"/>
      <c r="U306" s="86"/>
      <c r="V306" s="88"/>
      <c r="W306" s="89"/>
      <c r="X306" s="86"/>
      <c r="Y306" s="87"/>
      <c r="Z306" s="86"/>
      <c r="AA306" s="90"/>
      <c r="AB306" s="99"/>
      <c r="AC306" s="85"/>
      <c r="AD306" s="86"/>
      <c r="AE306" s="89"/>
      <c r="AF306" s="86"/>
      <c r="AG306" s="88"/>
      <c r="AH306" s="89"/>
      <c r="AI306" s="86"/>
      <c r="AJ306" s="87"/>
      <c r="AK306" s="86"/>
      <c r="AL306" s="88"/>
      <c r="AM306" s="89"/>
      <c r="AN306" s="86"/>
      <c r="AO306" s="87"/>
      <c r="AP306" s="86"/>
      <c r="AQ306" s="88"/>
      <c r="AR306" s="89"/>
      <c r="AS306" s="86"/>
      <c r="AT306" s="87"/>
      <c r="AU306" s="86"/>
      <c r="AV306" s="88"/>
      <c r="AW306" s="89"/>
      <c r="AX306" s="86"/>
      <c r="AY306" s="87"/>
      <c r="AZ306" s="86"/>
      <c r="BA306" s="88"/>
      <c r="BB306" s="89"/>
      <c r="BC306" s="86"/>
      <c r="BD306" s="86"/>
      <c r="BE306" s="86"/>
      <c r="BF306" s="89"/>
      <c r="BG306" s="91" t="str">
        <f t="shared" si="90"/>
        <v/>
      </c>
      <c r="BI306" s="92" t="str">
        <f t="shared" si="91"/>
        <v/>
      </c>
      <c r="BJ306" s="112"/>
      <c r="BK306" s="117"/>
      <c r="BL306" s="113"/>
      <c r="BM306" s="113"/>
      <c r="BN306" s="113"/>
      <c r="BO306" s="113"/>
      <c r="BP306" s="113"/>
      <c r="BQ306" s="113"/>
      <c r="BR306" s="113"/>
      <c r="BS306" s="114"/>
      <c r="BU306" s="171" t="str">
        <f t="shared" si="92"/>
        <v/>
      </c>
      <c r="BV306" s="161"/>
      <c r="BW306" s="162"/>
      <c r="BX306" s="250"/>
      <c r="BY306" s="256"/>
      <c r="BZ306" s="163"/>
      <c r="CA306" s="250"/>
      <c r="CB306" s="256"/>
      <c r="CC306" s="163"/>
      <c r="CD306" s="250"/>
      <c r="CE306" s="256"/>
      <c r="CF306" s="163"/>
      <c r="CG306" s="250"/>
      <c r="CH306" s="256"/>
      <c r="CI306" s="163"/>
      <c r="CJ306" s="250"/>
      <c r="CK306" s="256"/>
      <c r="CL306" s="163"/>
      <c r="CM306" s="250"/>
      <c r="CN306" s="256"/>
      <c r="CO306" s="163"/>
      <c r="CP306" s="250"/>
      <c r="CQ306" s="256"/>
      <c r="CR306" s="163"/>
      <c r="CS306" s="250"/>
      <c r="CT306" s="256"/>
      <c r="CU306" s="163"/>
      <c r="CV306" s="250"/>
      <c r="CW306" s="162"/>
      <c r="CX306" s="163"/>
      <c r="CY306" s="164"/>
    </row>
    <row r="307" spans="1:103" ht="13.5" customHeight="1">
      <c r="A307" s="83" t="str">
        <f t="shared" si="85"/>
        <v/>
      </c>
      <c r="B307" s="168" t="str">
        <f t="shared" si="86"/>
        <v/>
      </c>
      <c r="C307" s="151" t="str">
        <f t="shared" si="87"/>
        <v/>
      </c>
      <c r="D307" s="82" t="str">
        <f t="shared" si="88"/>
        <v/>
      </c>
      <c r="E307" s="188" t="str">
        <f>IF(ISERROR(SUM((B307/2),(C307/2),(D307/2))),IF(ISERROR(SUM((B307/2),(C307/2))),IF(ISERROR(SUM((B307/2),(D307/2))),IF(ISERROR(SUM((C307/2),(D307/2))),IF(ISERROR(B307/2),IF(ISERROR(C307/2),A305,C307),B307),SUM((C307*'Student List'!$D$34),(D307*'Student List'!$E$34))/'Student List'!$D$40),SUM((B307*'Student List'!$C$34),(D307*'Student List'!$E$34))/'Student List'!$E$40),SUM((B307*'Student List'!$C$34),(C307*'Student List'!$D$34))/'Student List'!$C$40),SUM((B307*'Student List'!$C$34),(C307*'Student List'!$D$34),(D307*'Student List'!$E$34))/'Student List'!$C$35)</f>
        <v/>
      </c>
      <c r="F307" s="84" t="str">
        <f t="shared" si="89"/>
        <v/>
      </c>
      <c r="G307" s="208" t="str">
        <f>IF(ISTEXT('Student List'!$C$14),('Student List'!$C$14),"")</f>
        <v/>
      </c>
      <c r="H307" s="209"/>
      <c r="I307" s="210"/>
      <c r="J307" s="211"/>
      <c r="K307" s="210"/>
      <c r="L307" s="212"/>
      <c r="M307" s="213"/>
      <c r="N307" s="210"/>
      <c r="O307" s="211"/>
      <c r="P307" s="210"/>
      <c r="Q307" s="212"/>
      <c r="R307" s="213"/>
      <c r="S307" s="210"/>
      <c r="T307" s="211"/>
      <c r="U307" s="210"/>
      <c r="V307" s="212"/>
      <c r="W307" s="213"/>
      <c r="X307" s="210"/>
      <c r="Y307" s="211"/>
      <c r="Z307" s="210"/>
      <c r="AA307" s="214"/>
      <c r="AB307" s="319"/>
      <c r="AC307" s="209"/>
      <c r="AD307" s="210"/>
      <c r="AE307" s="213"/>
      <c r="AF307" s="210"/>
      <c r="AG307" s="212"/>
      <c r="AH307" s="213"/>
      <c r="AI307" s="210"/>
      <c r="AJ307" s="211"/>
      <c r="AK307" s="210"/>
      <c r="AL307" s="212"/>
      <c r="AM307" s="213"/>
      <c r="AN307" s="210"/>
      <c r="AO307" s="211"/>
      <c r="AP307" s="210"/>
      <c r="AQ307" s="212"/>
      <c r="AR307" s="213"/>
      <c r="AS307" s="210"/>
      <c r="AT307" s="211"/>
      <c r="AU307" s="210"/>
      <c r="AV307" s="212"/>
      <c r="AW307" s="213"/>
      <c r="AX307" s="210"/>
      <c r="AY307" s="211"/>
      <c r="AZ307" s="210"/>
      <c r="BA307" s="212"/>
      <c r="BB307" s="213"/>
      <c r="BC307" s="210"/>
      <c r="BD307" s="210"/>
      <c r="BE307" s="210"/>
      <c r="BF307" s="213"/>
      <c r="BG307" s="216" t="str">
        <f t="shared" si="90"/>
        <v/>
      </c>
      <c r="BH307" s="217"/>
      <c r="BI307" s="218" t="str">
        <f t="shared" si="91"/>
        <v/>
      </c>
      <c r="BJ307" s="219"/>
      <c r="BK307" s="220"/>
      <c r="BL307" s="221"/>
      <c r="BM307" s="221"/>
      <c r="BN307" s="221"/>
      <c r="BO307" s="221"/>
      <c r="BP307" s="221"/>
      <c r="BQ307" s="221"/>
      <c r="BR307" s="221"/>
      <c r="BS307" s="222"/>
      <c r="BT307" s="217"/>
      <c r="BU307" s="223" t="str">
        <f t="shared" si="92"/>
        <v/>
      </c>
      <c r="BV307" s="224"/>
      <c r="BW307" s="225"/>
      <c r="BX307" s="249"/>
      <c r="BY307" s="255"/>
      <c r="BZ307" s="226"/>
      <c r="CA307" s="249"/>
      <c r="CB307" s="255"/>
      <c r="CC307" s="226"/>
      <c r="CD307" s="249"/>
      <c r="CE307" s="255"/>
      <c r="CF307" s="226"/>
      <c r="CG307" s="249"/>
      <c r="CH307" s="255"/>
      <c r="CI307" s="226"/>
      <c r="CJ307" s="249"/>
      <c r="CK307" s="255"/>
      <c r="CL307" s="226"/>
      <c r="CM307" s="249"/>
      <c r="CN307" s="255"/>
      <c r="CO307" s="226"/>
      <c r="CP307" s="249"/>
      <c r="CQ307" s="255"/>
      <c r="CR307" s="226"/>
      <c r="CS307" s="249"/>
      <c r="CT307" s="255"/>
      <c r="CU307" s="226"/>
      <c r="CV307" s="249"/>
      <c r="CW307" s="225"/>
      <c r="CX307" s="226"/>
      <c r="CY307" s="227"/>
    </row>
    <row r="308" spans="1:103" ht="13.5" customHeight="1">
      <c r="A308" s="83" t="str">
        <f t="shared" si="85"/>
        <v/>
      </c>
      <c r="B308" s="168" t="str">
        <f t="shared" si="86"/>
        <v/>
      </c>
      <c r="C308" s="151" t="str">
        <f t="shared" si="87"/>
        <v/>
      </c>
      <c r="D308" s="82" t="str">
        <f t="shared" si="88"/>
        <v/>
      </c>
      <c r="E308" s="188" t="str">
        <f>IF(ISERROR(SUM((B308/2),(C308/2),(D308/2))),IF(ISERROR(SUM((B308/2),(C308/2))),IF(ISERROR(SUM((B308/2),(D308/2))),IF(ISERROR(SUM((C308/2),(D308/2))),IF(ISERROR(B308/2),IF(ISERROR(C308/2),A306,C308),B308),SUM((C308*'Student List'!$D$34),(D308*'Student List'!$E$34))/'Student List'!$D$40),SUM((B308*'Student List'!$C$34),(D308*'Student List'!$E$34))/'Student List'!$E$40),SUM((B308*'Student List'!$C$34),(C308*'Student List'!$D$34))/'Student List'!$C$40),SUM((B308*'Student List'!$C$34),(C308*'Student List'!$D$34),(D308*'Student List'!$E$34))/'Student List'!$C$35)</f>
        <v/>
      </c>
      <c r="F308" s="84" t="str">
        <f t="shared" si="89"/>
        <v/>
      </c>
      <c r="G308" s="173" t="str">
        <f>IF(ISTEXT('Student List'!$C$15),('Student List'!$C$15),"")</f>
        <v/>
      </c>
      <c r="H308" s="85"/>
      <c r="I308" s="86"/>
      <c r="J308" s="87"/>
      <c r="K308" s="86"/>
      <c r="L308" s="88"/>
      <c r="M308" s="89"/>
      <c r="N308" s="86"/>
      <c r="O308" s="87"/>
      <c r="P308" s="86"/>
      <c r="Q308" s="88"/>
      <c r="R308" s="89"/>
      <c r="S308" s="86"/>
      <c r="T308" s="87"/>
      <c r="U308" s="86"/>
      <c r="V308" s="88"/>
      <c r="W308" s="89"/>
      <c r="X308" s="86"/>
      <c r="Y308" s="87"/>
      <c r="Z308" s="86"/>
      <c r="AA308" s="90"/>
      <c r="AB308" s="99"/>
      <c r="AC308" s="85"/>
      <c r="AD308" s="86"/>
      <c r="AE308" s="89"/>
      <c r="AF308" s="86"/>
      <c r="AG308" s="88"/>
      <c r="AH308" s="89"/>
      <c r="AI308" s="86"/>
      <c r="AJ308" s="87"/>
      <c r="AK308" s="86"/>
      <c r="AL308" s="88"/>
      <c r="AM308" s="89"/>
      <c r="AN308" s="86"/>
      <c r="AO308" s="87"/>
      <c r="AP308" s="86"/>
      <c r="AQ308" s="88"/>
      <c r="AR308" s="89"/>
      <c r="AS308" s="86"/>
      <c r="AT308" s="87"/>
      <c r="AU308" s="86"/>
      <c r="AV308" s="88"/>
      <c r="AW308" s="89"/>
      <c r="AX308" s="86"/>
      <c r="AY308" s="87"/>
      <c r="AZ308" s="86"/>
      <c r="BA308" s="88"/>
      <c r="BB308" s="89"/>
      <c r="BC308" s="86"/>
      <c r="BD308" s="86"/>
      <c r="BE308" s="86"/>
      <c r="BF308" s="89"/>
      <c r="BG308" s="91" t="str">
        <f t="shared" si="90"/>
        <v/>
      </c>
      <c r="BI308" s="92" t="str">
        <f t="shared" si="91"/>
        <v/>
      </c>
      <c r="BJ308" s="112"/>
      <c r="BK308" s="117"/>
      <c r="BL308" s="113"/>
      <c r="BM308" s="113"/>
      <c r="BN308" s="113"/>
      <c r="BO308" s="113"/>
      <c r="BP308" s="113"/>
      <c r="BQ308" s="113"/>
      <c r="BR308" s="113"/>
      <c r="BS308" s="114"/>
      <c r="BU308" s="171" t="str">
        <f t="shared" si="92"/>
        <v/>
      </c>
      <c r="BV308" s="161"/>
      <c r="BW308" s="162"/>
      <c r="BX308" s="250"/>
      <c r="BY308" s="256"/>
      <c r="BZ308" s="163"/>
      <c r="CA308" s="250"/>
      <c r="CB308" s="256"/>
      <c r="CC308" s="163"/>
      <c r="CD308" s="250"/>
      <c r="CE308" s="256"/>
      <c r="CF308" s="163"/>
      <c r="CG308" s="250"/>
      <c r="CH308" s="256"/>
      <c r="CI308" s="163"/>
      <c r="CJ308" s="250"/>
      <c r="CK308" s="256"/>
      <c r="CL308" s="163"/>
      <c r="CM308" s="250"/>
      <c r="CN308" s="256"/>
      <c r="CO308" s="163"/>
      <c r="CP308" s="250"/>
      <c r="CQ308" s="256"/>
      <c r="CR308" s="163"/>
      <c r="CS308" s="250"/>
      <c r="CT308" s="256"/>
      <c r="CU308" s="163"/>
      <c r="CV308" s="250"/>
      <c r="CW308" s="162"/>
      <c r="CX308" s="163"/>
      <c r="CY308" s="164"/>
    </row>
    <row r="309" spans="1:103" ht="13.5" customHeight="1">
      <c r="A309" s="83" t="str">
        <f t="shared" si="85"/>
        <v/>
      </c>
      <c r="B309" s="168" t="str">
        <f t="shared" si="86"/>
        <v/>
      </c>
      <c r="C309" s="151" t="str">
        <f t="shared" si="87"/>
        <v/>
      </c>
      <c r="D309" s="82" t="str">
        <f t="shared" si="88"/>
        <v/>
      </c>
      <c r="E309" s="188" t="str">
        <f>IF(ISERROR(SUM((B309/2),(C309/2),(D309/2))),IF(ISERROR(SUM((B309/2),(C309/2))),IF(ISERROR(SUM((B309/2),(D309/2))),IF(ISERROR(SUM((C309/2),(D309/2))),IF(ISERROR(B309/2),IF(ISERROR(C309/2),A307,C309),B309),SUM((C309*'Student List'!$D$34),(D309*'Student List'!$E$34))/'Student List'!$D$40),SUM((B309*'Student List'!$C$34),(D309*'Student List'!$E$34))/'Student List'!$E$40),SUM((B309*'Student List'!$C$34),(C309*'Student List'!$D$34))/'Student List'!$C$40),SUM((B309*'Student List'!$C$34),(C309*'Student List'!$D$34),(D309*'Student List'!$E$34))/'Student List'!$C$35)</f>
        <v/>
      </c>
      <c r="F309" s="84" t="str">
        <f t="shared" si="89"/>
        <v/>
      </c>
      <c r="G309" s="208" t="str">
        <f>IF(ISTEXT('Student List'!$C$16),('Student List'!$C$16),"")</f>
        <v/>
      </c>
      <c r="H309" s="209"/>
      <c r="I309" s="210"/>
      <c r="J309" s="211"/>
      <c r="K309" s="210"/>
      <c r="L309" s="212"/>
      <c r="M309" s="213"/>
      <c r="N309" s="210"/>
      <c r="O309" s="211"/>
      <c r="P309" s="210"/>
      <c r="Q309" s="212"/>
      <c r="R309" s="213"/>
      <c r="S309" s="210"/>
      <c r="T309" s="211"/>
      <c r="U309" s="210"/>
      <c r="V309" s="212"/>
      <c r="W309" s="213"/>
      <c r="X309" s="210"/>
      <c r="Y309" s="211"/>
      <c r="Z309" s="210"/>
      <c r="AA309" s="214"/>
      <c r="AB309" s="319"/>
      <c r="AC309" s="209"/>
      <c r="AD309" s="210"/>
      <c r="AE309" s="213"/>
      <c r="AF309" s="210"/>
      <c r="AG309" s="212"/>
      <c r="AH309" s="213"/>
      <c r="AI309" s="210"/>
      <c r="AJ309" s="211"/>
      <c r="AK309" s="210"/>
      <c r="AL309" s="212"/>
      <c r="AM309" s="213"/>
      <c r="AN309" s="210"/>
      <c r="AO309" s="211"/>
      <c r="AP309" s="210"/>
      <c r="AQ309" s="212"/>
      <c r="AR309" s="213"/>
      <c r="AS309" s="210"/>
      <c r="AT309" s="211"/>
      <c r="AU309" s="210"/>
      <c r="AV309" s="212"/>
      <c r="AW309" s="213"/>
      <c r="AX309" s="210"/>
      <c r="AY309" s="211"/>
      <c r="AZ309" s="210"/>
      <c r="BA309" s="212"/>
      <c r="BB309" s="213"/>
      <c r="BC309" s="210"/>
      <c r="BD309" s="210"/>
      <c r="BE309" s="210"/>
      <c r="BF309" s="213"/>
      <c r="BG309" s="216" t="str">
        <f t="shared" si="90"/>
        <v/>
      </c>
      <c r="BH309" s="217"/>
      <c r="BI309" s="218" t="str">
        <f t="shared" si="91"/>
        <v/>
      </c>
      <c r="BJ309" s="219"/>
      <c r="BK309" s="220"/>
      <c r="BL309" s="221"/>
      <c r="BM309" s="221"/>
      <c r="BN309" s="221"/>
      <c r="BO309" s="221"/>
      <c r="BP309" s="221"/>
      <c r="BQ309" s="221"/>
      <c r="BR309" s="221"/>
      <c r="BS309" s="222"/>
      <c r="BT309" s="217"/>
      <c r="BU309" s="223" t="str">
        <f t="shared" si="92"/>
        <v/>
      </c>
      <c r="BV309" s="224"/>
      <c r="BW309" s="225"/>
      <c r="BX309" s="249"/>
      <c r="BY309" s="255"/>
      <c r="BZ309" s="226"/>
      <c r="CA309" s="249"/>
      <c r="CB309" s="255"/>
      <c r="CC309" s="226"/>
      <c r="CD309" s="249"/>
      <c r="CE309" s="255"/>
      <c r="CF309" s="226"/>
      <c r="CG309" s="249"/>
      <c r="CH309" s="255"/>
      <c r="CI309" s="226"/>
      <c r="CJ309" s="249"/>
      <c r="CK309" s="255"/>
      <c r="CL309" s="226"/>
      <c r="CM309" s="249"/>
      <c r="CN309" s="255"/>
      <c r="CO309" s="226"/>
      <c r="CP309" s="249"/>
      <c r="CQ309" s="255"/>
      <c r="CR309" s="226"/>
      <c r="CS309" s="249"/>
      <c r="CT309" s="255"/>
      <c r="CU309" s="226"/>
      <c r="CV309" s="249"/>
      <c r="CW309" s="225"/>
      <c r="CX309" s="226"/>
      <c r="CY309" s="227"/>
    </row>
    <row r="310" spans="1:103" ht="13.5" customHeight="1">
      <c r="A310" s="83" t="str">
        <f t="shared" si="85"/>
        <v/>
      </c>
      <c r="B310" s="168" t="str">
        <f t="shared" si="86"/>
        <v/>
      </c>
      <c r="C310" s="151" t="str">
        <f t="shared" si="87"/>
        <v/>
      </c>
      <c r="D310" s="82" t="str">
        <f t="shared" si="88"/>
        <v/>
      </c>
      <c r="E310" s="188" t="str">
        <f>IF(ISERROR(SUM((B310/2),(C310/2),(D310/2))),IF(ISERROR(SUM((B310/2),(C310/2))),IF(ISERROR(SUM((B310/2),(D310/2))),IF(ISERROR(SUM((C310/2),(D310/2))),IF(ISERROR(B310/2),IF(ISERROR(C310/2),A308,C310),B310),SUM((C310*'Student List'!$D$34),(D310*'Student List'!$E$34))/'Student List'!$D$40),SUM((B310*'Student List'!$C$34),(D310*'Student List'!$E$34))/'Student List'!$E$40),SUM((B310*'Student List'!$C$34),(C310*'Student List'!$D$34))/'Student List'!$C$40),SUM((B310*'Student List'!$C$34),(C310*'Student List'!$D$34),(D310*'Student List'!$E$34))/'Student List'!$C$35)</f>
        <v/>
      </c>
      <c r="F310" s="84" t="str">
        <f t="shared" si="89"/>
        <v/>
      </c>
      <c r="G310" s="173" t="str">
        <f>IF(ISTEXT('Student List'!$C$17),('Student List'!$C$17),"")</f>
        <v/>
      </c>
      <c r="H310" s="85"/>
      <c r="I310" s="86"/>
      <c r="J310" s="87"/>
      <c r="K310" s="86"/>
      <c r="L310" s="88"/>
      <c r="M310" s="89"/>
      <c r="N310" s="86"/>
      <c r="O310" s="87"/>
      <c r="P310" s="86"/>
      <c r="Q310" s="88"/>
      <c r="R310" s="89"/>
      <c r="S310" s="86"/>
      <c r="T310" s="87"/>
      <c r="U310" s="86"/>
      <c r="V310" s="88"/>
      <c r="W310" s="89"/>
      <c r="X310" s="86"/>
      <c r="Y310" s="87"/>
      <c r="Z310" s="86"/>
      <c r="AA310" s="90"/>
      <c r="AB310" s="99"/>
      <c r="AC310" s="85"/>
      <c r="AD310" s="86"/>
      <c r="AE310" s="89"/>
      <c r="AF310" s="86"/>
      <c r="AG310" s="88"/>
      <c r="AH310" s="89"/>
      <c r="AI310" s="86"/>
      <c r="AJ310" s="87"/>
      <c r="AK310" s="86"/>
      <c r="AL310" s="88"/>
      <c r="AM310" s="89"/>
      <c r="AN310" s="86"/>
      <c r="AO310" s="87"/>
      <c r="AP310" s="86"/>
      <c r="AQ310" s="88"/>
      <c r="AR310" s="89"/>
      <c r="AS310" s="86"/>
      <c r="AT310" s="87"/>
      <c r="AU310" s="86"/>
      <c r="AV310" s="88"/>
      <c r="AW310" s="89"/>
      <c r="AX310" s="86"/>
      <c r="AY310" s="87"/>
      <c r="AZ310" s="86"/>
      <c r="BA310" s="88"/>
      <c r="BB310" s="89"/>
      <c r="BC310" s="86"/>
      <c r="BD310" s="86"/>
      <c r="BE310" s="86"/>
      <c r="BF310" s="89"/>
      <c r="BG310" s="91" t="str">
        <f t="shared" si="90"/>
        <v/>
      </c>
      <c r="BI310" s="92" t="str">
        <f t="shared" si="91"/>
        <v/>
      </c>
      <c r="BJ310" s="112"/>
      <c r="BK310" s="117"/>
      <c r="BL310" s="113"/>
      <c r="BM310" s="113"/>
      <c r="BN310" s="113"/>
      <c r="BO310" s="113"/>
      <c r="BP310" s="113"/>
      <c r="BQ310" s="113"/>
      <c r="BR310" s="113"/>
      <c r="BS310" s="114"/>
      <c r="BU310" s="171" t="str">
        <f t="shared" si="92"/>
        <v/>
      </c>
      <c r="BV310" s="161"/>
      <c r="BW310" s="162"/>
      <c r="BX310" s="250"/>
      <c r="BY310" s="256"/>
      <c r="BZ310" s="163"/>
      <c r="CA310" s="250"/>
      <c r="CB310" s="256"/>
      <c r="CC310" s="163"/>
      <c r="CD310" s="250"/>
      <c r="CE310" s="256"/>
      <c r="CF310" s="163"/>
      <c r="CG310" s="250"/>
      <c r="CH310" s="256"/>
      <c r="CI310" s="163"/>
      <c r="CJ310" s="250"/>
      <c r="CK310" s="256"/>
      <c r="CL310" s="163"/>
      <c r="CM310" s="250"/>
      <c r="CN310" s="256"/>
      <c r="CO310" s="163"/>
      <c r="CP310" s="250"/>
      <c r="CQ310" s="256"/>
      <c r="CR310" s="163"/>
      <c r="CS310" s="250"/>
      <c r="CT310" s="256"/>
      <c r="CU310" s="163"/>
      <c r="CV310" s="250"/>
      <c r="CW310" s="162"/>
      <c r="CX310" s="163"/>
      <c r="CY310" s="164"/>
    </row>
    <row r="311" spans="1:103" ht="13.5" customHeight="1">
      <c r="A311" s="83" t="str">
        <f t="shared" si="85"/>
        <v/>
      </c>
      <c r="B311" s="168" t="str">
        <f t="shared" si="86"/>
        <v/>
      </c>
      <c r="C311" s="151" t="str">
        <f t="shared" si="87"/>
        <v/>
      </c>
      <c r="D311" s="82" t="str">
        <f t="shared" si="88"/>
        <v/>
      </c>
      <c r="E311" s="188" t="str">
        <f>IF(ISERROR(SUM((B311/2),(C311/2),(D311/2))),IF(ISERROR(SUM((B311/2),(C311/2))),IF(ISERROR(SUM((B311/2),(D311/2))),IF(ISERROR(SUM((C311/2),(D311/2))),IF(ISERROR(B311/2),IF(ISERROR(C311/2),A309,C311),B311),SUM((C311*'Student List'!$D$34),(D311*'Student List'!$E$34))/'Student List'!$D$40),SUM((B311*'Student List'!$C$34),(D311*'Student List'!$E$34))/'Student List'!$E$40),SUM((B311*'Student List'!$C$34),(C311*'Student List'!$D$34))/'Student List'!$C$40),SUM((B311*'Student List'!$C$34),(C311*'Student List'!$D$34),(D311*'Student List'!$E$34))/'Student List'!$C$35)</f>
        <v/>
      </c>
      <c r="F311" s="84" t="str">
        <f t="shared" si="89"/>
        <v/>
      </c>
      <c r="G311" s="208" t="str">
        <f>IF(ISTEXT('Student List'!$C$18),('Student List'!$C$18),"")</f>
        <v/>
      </c>
      <c r="H311" s="209"/>
      <c r="I311" s="210"/>
      <c r="J311" s="211"/>
      <c r="K311" s="210"/>
      <c r="L311" s="212"/>
      <c r="M311" s="213"/>
      <c r="N311" s="210"/>
      <c r="O311" s="211"/>
      <c r="P311" s="210"/>
      <c r="Q311" s="212"/>
      <c r="R311" s="213"/>
      <c r="S311" s="210"/>
      <c r="T311" s="211"/>
      <c r="U311" s="210"/>
      <c r="V311" s="212"/>
      <c r="W311" s="213"/>
      <c r="X311" s="210"/>
      <c r="Y311" s="211"/>
      <c r="Z311" s="210"/>
      <c r="AA311" s="214"/>
      <c r="AB311" s="319"/>
      <c r="AC311" s="209"/>
      <c r="AD311" s="210"/>
      <c r="AE311" s="213"/>
      <c r="AF311" s="210"/>
      <c r="AG311" s="212"/>
      <c r="AH311" s="213"/>
      <c r="AI311" s="210"/>
      <c r="AJ311" s="211"/>
      <c r="AK311" s="210"/>
      <c r="AL311" s="212"/>
      <c r="AM311" s="213"/>
      <c r="AN311" s="210"/>
      <c r="AO311" s="211"/>
      <c r="AP311" s="210"/>
      <c r="AQ311" s="212"/>
      <c r="AR311" s="213"/>
      <c r="AS311" s="210"/>
      <c r="AT311" s="211"/>
      <c r="AU311" s="210"/>
      <c r="AV311" s="212"/>
      <c r="AW311" s="213"/>
      <c r="AX311" s="210"/>
      <c r="AY311" s="211"/>
      <c r="AZ311" s="210"/>
      <c r="BA311" s="212"/>
      <c r="BB311" s="213"/>
      <c r="BC311" s="210"/>
      <c r="BD311" s="210"/>
      <c r="BE311" s="210"/>
      <c r="BF311" s="213"/>
      <c r="BG311" s="216" t="str">
        <f t="shared" si="90"/>
        <v/>
      </c>
      <c r="BH311" s="217"/>
      <c r="BI311" s="218" t="str">
        <f t="shared" si="91"/>
        <v/>
      </c>
      <c r="BJ311" s="219"/>
      <c r="BK311" s="220"/>
      <c r="BL311" s="221"/>
      <c r="BM311" s="221"/>
      <c r="BN311" s="221"/>
      <c r="BO311" s="221"/>
      <c r="BP311" s="221"/>
      <c r="BQ311" s="221"/>
      <c r="BR311" s="221"/>
      <c r="BS311" s="222"/>
      <c r="BT311" s="217"/>
      <c r="BU311" s="223" t="str">
        <f t="shared" si="92"/>
        <v/>
      </c>
      <c r="BV311" s="224"/>
      <c r="BW311" s="225"/>
      <c r="BX311" s="249"/>
      <c r="BY311" s="255"/>
      <c r="BZ311" s="226"/>
      <c r="CA311" s="249"/>
      <c r="CB311" s="255"/>
      <c r="CC311" s="226"/>
      <c r="CD311" s="249"/>
      <c r="CE311" s="255"/>
      <c r="CF311" s="226"/>
      <c r="CG311" s="249"/>
      <c r="CH311" s="255"/>
      <c r="CI311" s="226"/>
      <c r="CJ311" s="249"/>
      <c r="CK311" s="255"/>
      <c r="CL311" s="226"/>
      <c r="CM311" s="249"/>
      <c r="CN311" s="255"/>
      <c r="CO311" s="226"/>
      <c r="CP311" s="249"/>
      <c r="CQ311" s="255"/>
      <c r="CR311" s="226"/>
      <c r="CS311" s="249"/>
      <c r="CT311" s="255"/>
      <c r="CU311" s="226"/>
      <c r="CV311" s="249"/>
      <c r="CW311" s="225"/>
      <c r="CX311" s="226"/>
      <c r="CY311" s="227"/>
    </row>
    <row r="312" spans="1:103" ht="13.5" customHeight="1">
      <c r="A312" s="83" t="str">
        <f t="shared" si="85"/>
        <v/>
      </c>
      <c r="B312" s="168" t="str">
        <f t="shared" si="86"/>
        <v/>
      </c>
      <c r="C312" s="151" t="str">
        <f t="shared" si="87"/>
        <v/>
      </c>
      <c r="D312" s="82" t="str">
        <f t="shared" si="88"/>
        <v/>
      </c>
      <c r="E312" s="188" t="str">
        <f>IF(ISERROR(SUM((B312/2),(C312/2),(D312/2))),IF(ISERROR(SUM((B312/2),(C312/2))),IF(ISERROR(SUM((B312/2),(D312/2))),IF(ISERROR(SUM((C312/2),(D312/2))),IF(ISERROR(B312/2),IF(ISERROR(C312/2),A310,C312),B312),SUM((C312*'Student List'!$D$34),(D312*'Student List'!$E$34))/'Student List'!$D$40),SUM((B312*'Student List'!$C$34),(D312*'Student List'!$E$34))/'Student List'!$E$40),SUM((B312*'Student List'!$C$34),(C312*'Student List'!$D$34))/'Student List'!$C$40),SUM((B312*'Student List'!$C$34),(C312*'Student List'!$D$34),(D312*'Student List'!$E$34))/'Student List'!$C$35)</f>
        <v/>
      </c>
      <c r="F312" s="84" t="str">
        <f t="shared" si="89"/>
        <v/>
      </c>
      <c r="G312" s="173" t="str">
        <f>IF(ISTEXT('Student List'!$C$19),('Student List'!$C$19),"")</f>
        <v/>
      </c>
      <c r="H312" s="85"/>
      <c r="I312" s="86"/>
      <c r="J312" s="87"/>
      <c r="K312" s="86"/>
      <c r="L312" s="88"/>
      <c r="M312" s="89"/>
      <c r="N312" s="86"/>
      <c r="O312" s="87"/>
      <c r="P312" s="86"/>
      <c r="Q312" s="88"/>
      <c r="R312" s="89"/>
      <c r="S312" s="86"/>
      <c r="T312" s="87"/>
      <c r="U312" s="86"/>
      <c r="V312" s="88"/>
      <c r="W312" s="89"/>
      <c r="X312" s="86"/>
      <c r="Y312" s="87"/>
      <c r="Z312" s="86"/>
      <c r="AA312" s="90"/>
      <c r="AB312" s="99"/>
      <c r="AC312" s="85"/>
      <c r="AD312" s="86"/>
      <c r="AE312" s="89"/>
      <c r="AF312" s="86"/>
      <c r="AG312" s="88"/>
      <c r="AH312" s="89"/>
      <c r="AI312" s="86"/>
      <c r="AJ312" s="87"/>
      <c r="AK312" s="86"/>
      <c r="AL312" s="88"/>
      <c r="AM312" s="89"/>
      <c r="AN312" s="86"/>
      <c r="AO312" s="87"/>
      <c r="AP312" s="86"/>
      <c r="AQ312" s="88"/>
      <c r="AR312" s="89"/>
      <c r="AS312" s="86"/>
      <c r="AT312" s="87"/>
      <c r="AU312" s="86"/>
      <c r="AV312" s="88"/>
      <c r="AW312" s="89"/>
      <c r="AX312" s="86"/>
      <c r="AY312" s="87"/>
      <c r="AZ312" s="86"/>
      <c r="BA312" s="88"/>
      <c r="BB312" s="89"/>
      <c r="BC312" s="86"/>
      <c r="BD312" s="86"/>
      <c r="BE312" s="86"/>
      <c r="BF312" s="89"/>
      <c r="BG312" s="91" t="str">
        <f t="shared" si="90"/>
        <v/>
      </c>
      <c r="BI312" s="92" t="str">
        <f t="shared" si="91"/>
        <v/>
      </c>
      <c r="BJ312" s="112"/>
      <c r="BK312" s="117"/>
      <c r="BL312" s="113"/>
      <c r="BM312" s="113"/>
      <c r="BN312" s="113"/>
      <c r="BO312" s="113"/>
      <c r="BP312" s="113"/>
      <c r="BQ312" s="113"/>
      <c r="BR312" s="113"/>
      <c r="BS312" s="114"/>
      <c r="BU312" s="171" t="str">
        <f t="shared" si="92"/>
        <v/>
      </c>
      <c r="BV312" s="161"/>
      <c r="BW312" s="162"/>
      <c r="BX312" s="250"/>
      <c r="BY312" s="256"/>
      <c r="BZ312" s="163"/>
      <c r="CA312" s="250"/>
      <c r="CB312" s="256"/>
      <c r="CC312" s="163"/>
      <c r="CD312" s="250"/>
      <c r="CE312" s="256"/>
      <c r="CF312" s="163"/>
      <c r="CG312" s="250"/>
      <c r="CH312" s="256"/>
      <c r="CI312" s="163"/>
      <c r="CJ312" s="250"/>
      <c r="CK312" s="256"/>
      <c r="CL312" s="163"/>
      <c r="CM312" s="250"/>
      <c r="CN312" s="256"/>
      <c r="CO312" s="163"/>
      <c r="CP312" s="250"/>
      <c r="CQ312" s="256"/>
      <c r="CR312" s="163"/>
      <c r="CS312" s="250"/>
      <c r="CT312" s="256"/>
      <c r="CU312" s="163"/>
      <c r="CV312" s="250"/>
      <c r="CW312" s="162"/>
      <c r="CX312" s="163"/>
      <c r="CY312" s="164"/>
    </row>
    <row r="313" spans="1:103" ht="13.5" customHeight="1">
      <c r="A313" s="83" t="str">
        <f t="shared" si="85"/>
        <v/>
      </c>
      <c r="B313" s="168" t="str">
        <f t="shared" si="86"/>
        <v/>
      </c>
      <c r="C313" s="151" t="str">
        <f t="shared" si="87"/>
        <v/>
      </c>
      <c r="D313" s="82" t="str">
        <f t="shared" si="88"/>
        <v/>
      </c>
      <c r="E313" s="188" t="str">
        <f>IF(ISERROR(SUM((B313/2),(C313/2),(D313/2))),IF(ISERROR(SUM((B313/2),(C313/2))),IF(ISERROR(SUM((B313/2),(D313/2))),IF(ISERROR(SUM((C313/2),(D313/2))),IF(ISERROR(B313/2),IF(ISERROR(C313/2),A311,C313),B313),SUM((C313*'Student List'!$D$34),(D313*'Student List'!$E$34))/'Student List'!$D$40),SUM((B313*'Student List'!$C$34),(D313*'Student List'!$E$34))/'Student List'!$E$40),SUM((B313*'Student List'!$C$34),(C313*'Student List'!$D$34))/'Student List'!$C$40),SUM((B313*'Student List'!$C$34),(C313*'Student List'!$D$34),(D313*'Student List'!$E$34))/'Student List'!$C$35)</f>
        <v/>
      </c>
      <c r="F313" s="84" t="str">
        <f t="shared" si="89"/>
        <v/>
      </c>
      <c r="G313" s="208" t="str">
        <f>IF(ISTEXT('Student List'!$C$20),('Student List'!$C$20),"")</f>
        <v/>
      </c>
      <c r="H313" s="209"/>
      <c r="I313" s="210"/>
      <c r="J313" s="211"/>
      <c r="K313" s="210"/>
      <c r="L313" s="212"/>
      <c r="M313" s="213"/>
      <c r="N313" s="210"/>
      <c r="O313" s="211"/>
      <c r="P313" s="210"/>
      <c r="Q313" s="212"/>
      <c r="R313" s="213"/>
      <c r="S313" s="210"/>
      <c r="T313" s="211"/>
      <c r="U313" s="210"/>
      <c r="V313" s="212"/>
      <c r="W313" s="213"/>
      <c r="X313" s="210"/>
      <c r="Y313" s="211"/>
      <c r="Z313" s="210"/>
      <c r="AA313" s="214"/>
      <c r="AB313" s="319"/>
      <c r="AC313" s="209"/>
      <c r="AD313" s="210"/>
      <c r="AE313" s="213"/>
      <c r="AF313" s="210"/>
      <c r="AG313" s="212"/>
      <c r="AH313" s="213"/>
      <c r="AI313" s="210"/>
      <c r="AJ313" s="211"/>
      <c r="AK313" s="210"/>
      <c r="AL313" s="212"/>
      <c r="AM313" s="213"/>
      <c r="AN313" s="210"/>
      <c r="AO313" s="211"/>
      <c r="AP313" s="210"/>
      <c r="AQ313" s="212"/>
      <c r="AR313" s="213"/>
      <c r="AS313" s="210"/>
      <c r="AT313" s="211"/>
      <c r="AU313" s="210"/>
      <c r="AV313" s="212"/>
      <c r="AW313" s="213"/>
      <c r="AX313" s="210"/>
      <c r="AY313" s="211"/>
      <c r="AZ313" s="210"/>
      <c r="BA313" s="212"/>
      <c r="BB313" s="213"/>
      <c r="BC313" s="210"/>
      <c r="BD313" s="210"/>
      <c r="BE313" s="210"/>
      <c r="BF313" s="213"/>
      <c r="BG313" s="216" t="str">
        <f t="shared" si="90"/>
        <v/>
      </c>
      <c r="BH313" s="217"/>
      <c r="BI313" s="218" t="str">
        <f t="shared" si="91"/>
        <v/>
      </c>
      <c r="BJ313" s="219"/>
      <c r="BK313" s="220"/>
      <c r="BL313" s="221"/>
      <c r="BM313" s="221"/>
      <c r="BN313" s="221"/>
      <c r="BO313" s="221"/>
      <c r="BP313" s="221"/>
      <c r="BQ313" s="221"/>
      <c r="BR313" s="221"/>
      <c r="BS313" s="222"/>
      <c r="BT313" s="217"/>
      <c r="BU313" s="223" t="str">
        <f t="shared" si="92"/>
        <v/>
      </c>
      <c r="BV313" s="224"/>
      <c r="BW313" s="225"/>
      <c r="BX313" s="249"/>
      <c r="BY313" s="255"/>
      <c r="BZ313" s="226"/>
      <c r="CA313" s="249"/>
      <c r="CB313" s="255"/>
      <c r="CC313" s="226"/>
      <c r="CD313" s="249"/>
      <c r="CE313" s="255"/>
      <c r="CF313" s="226"/>
      <c r="CG313" s="249"/>
      <c r="CH313" s="255"/>
      <c r="CI313" s="226"/>
      <c r="CJ313" s="249"/>
      <c r="CK313" s="255"/>
      <c r="CL313" s="226"/>
      <c r="CM313" s="249"/>
      <c r="CN313" s="255"/>
      <c r="CO313" s="226"/>
      <c r="CP313" s="249"/>
      <c r="CQ313" s="255"/>
      <c r="CR313" s="226"/>
      <c r="CS313" s="249"/>
      <c r="CT313" s="255"/>
      <c r="CU313" s="226"/>
      <c r="CV313" s="249"/>
      <c r="CW313" s="225"/>
      <c r="CX313" s="226"/>
      <c r="CY313" s="227"/>
    </row>
    <row r="314" spans="1:103" ht="13.5" customHeight="1">
      <c r="A314" s="83" t="str">
        <f t="shared" si="85"/>
        <v/>
      </c>
      <c r="B314" s="168" t="str">
        <f t="shared" si="86"/>
        <v/>
      </c>
      <c r="C314" s="151" t="str">
        <f t="shared" si="87"/>
        <v/>
      </c>
      <c r="D314" s="82" t="str">
        <f t="shared" si="88"/>
        <v/>
      </c>
      <c r="E314" s="188" t="str">
        <f>IF(ISERROR(SUM((B314/2),(C314/2),(D314/2))),IF(ISERROR(SUM((B314/2),(C314/2))),IF(ISERROR(SUM((B314/2),(D314/2))),IF(ISERROR(SUM((C314/2),(D314/2))),IF(ISERROR(B314/2),IF(ISERROR(C314/2),A312,C314),B314),SUM((C314*'Student List'!$D$34),(D314*'Student List'!$E$34))/'Student List'!$D$40),SUM((B314*'Student List'!$C$34),(D314*'Student List'!$E$34))/'Student List'!$E$40),SUM((B314*'Student List'!$C$34),(C314*'Student List'!$D$34))/'Student List'!$C$40),SUM((B314*'Student List'!$C$34),(C314*'Student List'!$D$34),(D314*'Student List'!$E$34))/'Student List'!$C$35)</f>
        <v/>
      </c>
      <c r="F314" s="84" t="str">
        <f t="shared" si="89"/>
        <v/>
      </c>
      <c r="G314" s="173" t="str">
        <f>IF(ISTEXT('Student List'!$C$21),('Student List'!$C$21),"")</f>
        <v/>
      </c>
      <c r="H314" s="85"/>
      <c r="I314" s="86"/>
      <c r="J314" s="87"/>
      <c r="K314" s="86"/>
      <c r="L314" s="88"/>
      <c r="M314" s="89"/>
      <c r="N314" s="86"/>
      <c r="O314" s="86"/>
      <c r="P314" s="228"/>
      <c r="Q314" s="148"/>
      <c r="R314" s="89"/>
      <c r="S314" s="86"/>
      <c r="T314" s="87"/>
      <c r="U314" s="86"/>
      <c r="V314" s="88"/>
      <c r="W314" s="89"/>
      <c r="X314" s="86"/>
      <c r="Y314" s="87"/>
      <c r="Z314" s="86"/>
      <c r="AA314" s="90"/>
      <c r="AB314" s="99"/>
      <c r="AC314" s="85"/>
      <c r="AD314" s="86"/>
      <c r="AE314" s="89"/>
      <c r="AF314" s="86"/>
      <c r="AG314" s="88"/>
      <c r="AH314" s="89"/>
      <c r="AI314" s="86"/>
      <c r="AJ314" s="87"/>
      <c r="AK314" s="86"/>
      <c r="AL314" s="88"/>
      <c r="AM314" s="89"/>
      <c r="AN314" s="86"/>
      <c r="AO314" s="87"/>
      <c r="AP314" s="86"/>
      <c r="AQ314" s="88"/>
      <c r="AR314" s="89"/>
      <c r="AS314" s="86"/>
      <c r="AT314" s="87"/>
      <c r="AU314" s="86"/>
      <c r="AV314" s="88"/>
      <c r="AW314" s="89"/>
      <c r="AX314" s="86"/>
      <c r="AY314" s="87"/>
      <c r="AZ314" s="86"/>
      <c r="BA314" s="88"/>
      <c r="BB314" s="89"/>
      <c r="BC314" s="86"/>
      <c r="BD314" s="86"/>
      <c r="BE314" s="86"/>
      <c r="BF314" s="89"/>
      <c r="BG314" s="91" t="str">
        <f t="shared" si="90"/>
        <v/>
      </c>
      <c r="BI314" s="92" t="str">
        <f t="shared" si="91"/>
        <v/>
      </c>
      <c r="BJ314" s="112"/>
      <c r="BK314" s="117"/>
      <c r="BL314" s="113"/>
      <c r="BM314" s="113"/>
      <c r="BN314" s="113"/>
      <c r="BO314" s="113"/>
      <c r="BP314" s="113"/>
      <c r="BQ314" s="113"/>
      <c r="BR314" s="113"/>
      <c r="BS314" s="114"/>
      <c r="BU314" s="171" t="str">
        <f t="shared" si="92"/>
        <v/>
      </c>
      <c r="BV314" s="161"/>
      <c r="BW314" s="162"/>
      <c r="BX314" s="250"/>
      <c r="BY314" s="256"/>
      <c r="BZ314" s="163"/>
      <c r="CA314" s="250"/>
      <c r="CB314" s="256"/>
      <c r="CC314" s="163"/>
      <c r="CD314" s="250"/>
      <c r="CE314" s="256"/>
      <c r="CF314" s="163"/>
      <c r="CG314" s="250"/>
      <c r="CH314" s="256"/>
      <c r="CI314" s="163"/>
      <c r="CJ314" s="250"/>
      <c r="CK314" s="256"/>
      <c r="CL314" s="163"/>
      <c r="CM314" s="250"/>
      <c r="CN314" s="256"/>
      <c r="CO314" s="163"/>
      <c r="CP314" s="250"/>
      <c r="CQ314" s="256"/>
      <c r="CR314" s="163"/>
      <c r="CS314" s="250"/>
      <c r="CT314" s="256"/>
      <c r="CU314" s="163"/>
      <c r="CV314" s="250"/>
      <c r="CW314" s="162"/>
      <c r="CX314" s="163"/>
      <c r="CY314" s="164"/>
    </row>
    <row r="315" spans="1:103" ht="13.5" customHeight="1">
      <c r="A315" s="83" t="str">
        <f t="shared" si="85"/>
        <v/>
      </c>
      <c r="B315" s="168" t="str">
        <f t="shared" si="86"/>
        <v/>
      </c>
      <c r="C315" s="151" t="str">
        <f t="shared" si="87"/>
        <v/>
      </c>
      <c r="D315" s="82" t="str">
        <f t="shared" si="88"/>
        <v/>
      </c>
      <c r="E315" s="188" t="str">
        <f>IF(ISERROR(SUM((B315/2),(C315/2),(D315/2))),IF(ISERROR(SUM((B315/2),(C315/2))),IF(ISERROR(SUM((B315/2),(D315/2))),IF(ISERROR(SUM((C315/2),(D315/2))),IF(ISERROR(B315/2),IF(ISERROR(C315/2),A313,C315),B315),SUM((C315*'Student List'!$D$34),(D315*'Student List'!$E$34))/'Student List'!$D$40),SUM((B315*'Student List'!$C$34),(D315*'Student List'!$E$34))/'Student List'!$E$40),SUM((B315*'Student List'!$C$34),(C315*'Student List'!$D$34))/'Student List'!$C$40),SUM((B315*'Student List'!$C$34),(C315*'Student List'!$D$34),(D315*'Student List'!$E$34))/'Student List'!$C$35)</f>
        <v/>
      </c>
      <c r="F315" s="84" t="str">
        <f t="shared" si="89"/>
        <v/>
      </c>
      <c r="G315" s="208" t="str">
        <f>IF(ISTEXT('Student List'!$C$22),('Student List'!$C$22),"")</f>
        <v/>
      </c>
      <c r="H315" s="209"/>
      <c r="I315" s="210"/>
      <c r="J315" s="211"/>
      <c r="K315" s="210"/>
      <c r="L315" s="212"/>
      <c r="M315" s="213"/>
      <c r="N315" s="210"/>
      <c r="O315" s="211"/>
      <c r="P315" s="210"/>
      <c r="Q315" s="212"/>
      <c r="R315" s="213"/>
      <c r="S315" s="210"/>
      <c r="T315" s="211"/>
      <c r="U315" s="210"/>
      <c r="V315" s="212"/>
      <c r="W315" s="213"/>
      <c r="X315" s="210"/>
      <c r="Y315" s="211"/>
      <c r="Z315" s="210"/>
      <c r="AA315" s="214"/>
      <c r="AB315" s="319"/>
      <c r="AC315" s="209"/>
      <c r="AD315" s="210"/>
      <c r="AE315" s="213"/>
      <c r="AF315" s="210"/>
      <c r="AG315" s="212"/>
      <c r="AH315" s="213"/>
      <c r="AI315" s="210"/>
      <c r="AJ315" s="211"/>
      <c r="AK315" s="210"/>
      <c r="AL315" s="212"/>
      <c r="AM315" s="213"/>
      <c r="AN315" s="210"/>
      <c r="AO315" s="211"/>
      <c r="AP315" s="210"/>
      <c r="AQ315" s="212"/>
      <c r="AR315" s="213"/>
      <c r="AS315" s="210"/>
      <c r="AT315" s="211"/>
      <c r="AU315" s="210"/>
      <c r="AV315" s="212"/>
      <c r="AW315" s="213"/>
      <c r="AX315" s="210"/>
      <c r="AY315" s="211"/>
      <c r="AZ315" s="210"/>
      <c r="BA315" s="212"/>
      <c r="BB315" s="213"/>
      <c r="BC315" s="210"/>
      <c r="BD315" s="210"/>
      <c r="BE315" s="210"/>
      <c r="BF315" s="213"/>
      <c r="BG315" s="216" t="str">
        <f t="shared" si="90"/>
        <v/>
      </c>
      <c r="BH315" s="217"/>
      <c r="BI315" s="218" t="str">
        <f t="shared" si="91"/>
        <v/>
      </c>
      <c r="BJ315" s="219"/>
      <c r="BK315" s="220"/>
      <c r="BL315" s="221"/>
      <c r="BM315" s="221"/>
      <c r="BN315" s="221"/>
      <c r="BO315" s="221"/>
      <c r="BP315" s="221"/>
      <c r="BQ315" s="221"/>
      <c r="BR315" s="221"/>
      <c r="BS315" s="222"/>
      <c r="BT315" s="217"/>
      <c r="BU315" s="223" t="str">
        <f t="shared" si="92"/>
        <v/>
      </c>
      <c r="BV315" s="224"/>
      <c r="BW315" s="225"/>
      <c r="BX315" s="249"/>
      <c r="BY315" s="255"/>
      <c r="BZ315" s="226"/>
      <c r="CA315" s="249"/>
      <c r="CB315" s="255"/>
      <c r="CC315" s="226"/>
      <c r="CD315" s="249"/>
      <c r="CE315" s="255"/>
      <c r="CF315" s="226"/>
      <c r="CG315" s="249"/>
      <c r="CH315" s="255"/>
      <c r="CI315" s="226"/>
      <c r="CJ315" s="249"/>
      <c r="CK315" s="255"/>
      <c r="CL315" s="226"/>
      <c r="CM315" s="249"/>
      <c r="CN315" s="255"/>
      <c r="CO315" s="226"/>
      <c r="CP315" s="249"/>
      <c r="CQ315" s="255"/>
      <c r="CR315" s="226"/>
      <c r="CS315" s="249"/>
      <c r="CT315" s="255"/>
      <c r="CU315" s="226"/>
      <c r="CV315" s="249"/>
      <c r="CW315" s="225"/>
      <c r="CX315" s="226"/>
      <c r="CY315" s="227"/>
    </row>
    <row r="316" spans="1:103" ht="13.5" customHeight="1">
      <c r="A316" s="83" t="str">
        <f t="shared" si="85"/>
        <v/>
      </c>
      <c r="B316" s="168" t="str">
        <f t="shared" si="86"/>
        <v/>
      </c>
      <c r="C316" s="151" t="str">
        <f t="shared" si="87"/>
        <v/>
      </c>
      <c r="D316" s="82" t="str">
        <f t="shared" si="88"/>
        <v/>
      </c>
      <c r="E316" s="188" t="str">
        <f>IF(ISERROR(SUM((B316/2),(C316/2),(D316/2))),IF(ISERROR(SUM((B316/2),(C316/2))),IF(ISERROR(SUM((B316/2),(D316/2))),IF(ISERROR(SUM((C316/2),(D316/2))),IF(ISERROR(B316/2),IF(ISERROR(C316/2),A314,C316),B316),SUM((C316*'Student List'!$D$34),(D316*'Student List'!$E$34))/'Student List'!$D$40),SUM((B316*'Student List'!$C$34),(D316*'Student List'!$E$34))/'Student List'!$E$40),SUM((B316*'Student List'!$C$34),(C316*'Student List'!$D$34))/'Student List'!$C$40),SUM((B316*'Student List'!$C$34),(C316*'Student List'!$D$34),(D316*'Student List'!$E$34))/'Student List'!$C$35)</f>
        <v/>
      </c>
      <c r="F316" s="84" t="str">
        <f t="shared" si="89"/>
        <v/>
      </c>
      <c r="G316" s="173" t="str">
        <f>IF(ISTEXT('Student List'!$C$23),('Student List'!$C$23),"")</f>
        <v/>
      </c>
      <c r="H316" s="85"/>
      <c r="I316" s="86"/>
      <c r="J316" s="87"/>
      <c r="K316" s="86"/>
      <c r="L316" s="88"/>
      <c r="M316" s="89"/>
      <c r="N316" s="86"/>
      <c r="O316" s="87"/>
      <c r="P316" s="86"/>
      <c r="Q316" s="88"/>
      <c r="R316" s="89"/>
      <c r="S316" s="86"/>
      <c r="T316" s="87"/>
      <c r="U316" s="86"/>
      <c r="V316" s="88"/>
      <c r="W316" s="89"/>
      <c r="X316" s="86"/>
      <c r="Y316" s="87"/>
      <c r="Z316" s="86"/>
      <c r="AA316" s="90"/>
      <c r="AB316" s="99"/>
      <c r="AC316" s="85"/>
      <c r="AD316" s="86"/>
      <c r="AE316" s="89"/>
      <c r="AF316" s="86"/>
      <c r="AG316" s="88"/>
      <c r="AH316" s="89"/>
      <c r="AI316" s="86"/>
      <c r="AJ316" s="87"/>
      <c r="AK316" s="86"/>
      <c r="AL316" s="88"/>
      <c r="AM316" s="89"/>
      <c r="AN316" s="86"/>
      <c r="AO316" s="87"/>
      <c r="AP316" s="86"/>
      <c r="AQ316" s="88"/>
      <c r="AR316" s="89"/>
      <c r="AS316" s="86"/>
      <c r="AT316" s="87"/>
      <c r="AU316" s="86"/>
      <c r="AV316" s="88"/>
      <c r="AW316" s="89"/>
      <c r="AX316" s="86"/>
      <c r="AY316" s="87"/>
      <c r="AZ316" s="86"/>
      <c r="BA316" s="88"/>
      <c r="BB316" s="89"/>
      <c r="BC316" s="86"/>
      <c r="BD316" s="86"/>
      <c r="BE316" s="86"/>
      <c r="BF316" s="89"/>
      <c r="BG316" s="91" t="str">
        <f t="shared" si="90"/>
        <v/>
      </c>
      <c r="BI316" s="92" t="str">
        <f t="shared" si="91"/>
        <v/>
      </c>
      <c r="BJ316" s="112"/>
      <c r="BK316" s="117"/>
      <c r="BL316" s="113"/>
      <c r="BM316" s="113"/>
      <c r="BN316" s="113"/>
      <c r="BO316" s="113"/>
      <c r="BP316" s="113"/>
      <c r="BQ316" s="113"/>
      <c r="BR316" s="113"/>
      <c r="BS316" s="114"/>
      <c r="BU316" s="171" t="str">
        <f t="shared" si="92"/>
        <v/>
      </c>
      <c r="BV316" s="161"/>
      <c r="BW316" s="162"/>
      <c r="BX316" s="250"/>
      <c r="BY316" s="256"/>
      <c r="BZ316" s="163"/>
      <c r="CA316" s="250"/>
      <c r="CB316" s="256"/>
      <c r="CC316" s="163"/>
      <c r="CD316" s="250"/>
      <c r="CE316" s="256"/>
      <c r="CF316" s="163"/>
      <c r="CG316" s="250"/>
      <c r="CH316" s="256"/>
      <c r="CI316" s="163"/>
      <c r="CJ316" s="250"/>
      <c r="CK316" s="256"/>
      <c r="CL316" s="163"/>
      <c r="CM316" s="250"/>
      <c r="CN316" s="256"/>
      <c r="CO316" s="163"/>
      <c r="CP316" s="250"/>
      <c r="CQ316" s="256"/>
      <c r="CR316" s="163"/>
      <c r="CS316" s="250"/>
      <c r="CT316" s="256"/>
      <c r="CU316" s="163"/>
      <c r="CV316" s="250"/>
      <c r="CW316" s="162"/>
      <c r="CX316" s="163"/>
      <c r="CY316" s="164"/>
    </row>
    <row r="317" spans="1:103" ht="13.5" customHeight="1">
      <c r="A317" s="83" t="str">
        <f t="shared" si="85"/>
        <v/>
      </c>
      <c r="B317" s="168" t="str">
        <f t="shared" si="86"/>
        <v/>
      </c>
      <c r="C317" s="151" t="str">
        <f t="shared" si="87"/>
        <v/>
      </c>
      <c r="D317" s="82" t="str">
        <f t="shared" si="88"/>
        <v/>
      </c>
      <c r="E317" s="188" t="str">
        <f>IF(ISERROR(SUM((B317/2),(C317/2),(D317/2))),IF(ISERROR(SUM((B317/2),(C317/2))),IF(ISERROR(SUM((B317/2),(D317/2))),IF(ISERROR(SUM((C317/2),(D317/2))),IF(ISERROR(B317/2),IF(ISERROR(C317/2),A315,C317),B317),SUM((C317*'Student List'!$D$34),(D317*'Student List'!$E$34))/'Student List'!$D$40),SUM((B317*'Student List'!$C$34),(D317*'Student List'!$E$34))/'Student List'!$E$40),SUM((B317*'Student List'!$C$34),(C317*'Student List'!$D$34))/'Student List'!$C$40),SUM((B317*'Student List'!$C$34),(C317*'Student List'!$D$34),(D317*'Student List'!$E$34))/'Student List'!$C$35)</f>
        <v/>
      </c>
      <c r="F317" s="84" t="str">
        <f t="shared" si="89"/>
        <v/>
      </c>
      <c r="G317" s="208" t="str">
        <f>IF(ISTEXT('Student List'!$C$24),('Student List'!$C$24),"")</f>
        <v/>
      </c>
      <c r="H317" s="209"/>
      <c r="I317" s="210"/>
      <c r="J317" s="211"/>
      <c r="K317" s="210"/>
      <c r="L317" s="212"/>
      <c r="M317" s="213"/>
      <c r="N317" s="210"/>
      <c r="O317" s="211"/>
      <c r="P317" s="210"/>
      <c r="Q317" s="212"/>
      <c r="R317" s="213"/>
      <c r="S317" s="210"/>
      <c r="T317" s="211"/>
      <c r="U317" s="210"/>
      <c r="V317" s="212"/>
      <c r="W317" s="213"/>
      <c r="X317" s="210"/>
      <c r="Y317" s="211"/>
      <c r="Z317" s="210"/>
      <c r="AA317" s="214"/>
      <c r="AB317" s="319"/>
      <c r="AC317" s="209"/>
      <c r="AD317" s="210"/>
      <c r="AE317" s="213"/>
      <c r="AF317" s="210"/>
      <c r="AG317" s="212"/>
      <c r="AH317" s="213"/>
      <c r="AI317" s="210"/>
      <c r="AJ317" s="211"/>
      <c r="AK317" s="210"/>
      <c r="AL317" s="212"/>
      <c r="AM317" s="213"/>
      <c r="AN317" s="210"/>
      <c r="AO317" s="211"/>
      <c r="AP317" s="210"/>
      <c r="AQ317" s="212"/>
      <c r="AR317" s="213"/>
      <c r="AS317" s="210"/>
      <c r="AT317" s="211"/>
      <c r="AU317" s="210"/>
      <c r="AV317" s="212"/>
      <c r="AW317" s="213"/>
      <c r="AX317" s="210"/>
      <c r="AY317" s="211"/>
      <c r="AZ317" s="210"/>
      <c r="BA317" s="212"/>
      <c r="BB317" s="213"/>
      <c r="BC317" s="210"/>
      <c r="BD317" s="210"/>
      <c r="BE317" s="210"/>
      <c r="BF317" s="213"/>
      <c r="BG317" s="216" t="str">
        <f t="shared" si="90"/>
        <v/>
      </c>
      <c r="BH317" s="217"/>
      <c r="BI317" s="218" t="str">
        <f t="shared" si="91"/>
        <v/>
      </c>
      <c r="BJ317" s="219"/>
      <c r="BK317" s="220"/>
      <c r="BL317" s="221"/>
      <c r="BM317" s="221"/>
      <c r="BN317" s="221"/>
      <c r="BO317" s="221"/>
      <c r="BP317" s="221"/>
      <c r="BQ317" s="221"/>
      <c r="BR317" s="221"/>
      <c r="BS317" s="222"/>
      <c r="BT317" s="217"/>
      <c r="BU317" s="223" t="str">
        <f t="shared" si="92"/>
        <v/>
      </c>
      <c r="BV317" s="224"/>
      <c r="BW317" s="225"/>
      <c r="BX317" s="249"/>
      <c r="BY317" s="255"/>
      <c r="BZ317" s="226"/>
      <c r="CA317" s="249"/>
      <c r="CB317" s="255"/>
      <c r="CC317" s="226"/>
      <c r="CD317" s="249"/>
      <c r="CE317" s="255"/>
      <c r="CF317" s="226"/>
      <c r="CG317" s="249"/>
      <c r="CH317" s="255"/>
      <c r="CI317" s="226"/>
      <c r="CJ317" s="249"/>
      <c r="CK317" s="255"/>
      <c r="CL317" s="226"/>
      <c r="CM317" s="249"/>
      <c r="CN317" s="255"/>
      <c r="CO317" s="226"/>
      <c r="CP317" s="249"/>
      <c r="CQ317" s="255"/>
      <c r="CR317" s="226"/>
      <c r="CS317" s="249"/>
      <c r="CT317" s="255"/>
      <c r="CU317" s="226"/>
      <c r="CV317" s="249"/>
      <c r="CW317" s="225"/>
      <c r="CX317" s="226"/>
      <c r="CY317" s="227"/>
    </row>
    <row r="318" spans="1:103" ht="13.5" customHeight="1">
      <c r="A318" s="83" t="str">
        <f t="shared" si="85"/>
        <v/>
      </c>
      <c r="B318" s="168" t="str">
        <f t="shared" si="86"/>
        <v/>
      </c>
      <c r="C318" s="151" t="str">
        <f t="shared" si="87"/>
        <v/>
      </c>
      <c r="D318" s="82" t="str">
        <f t="shared" si="88"/>
        <v/>
      </c>
      <c r="E318" s="188" t="str">
        <f>IF(ISERROR(SUM((B318/2),(C318/2),(D318/2))),IF(ISERROR(SUM((B318/2),(C318/2))),IF(ISERROR(SUM((B318/2),(D318/2))),IF(ISERROR(SUM((C318/2),(D318/2))),IF(ISERROR(B318/2),IF(ISERROR(C318/2),A316,C318),B318),SUM((C318*'Student List'!$D$34),(D318*'Student List'!$E$34))/'Student List'!$D$40),SUM((B318*'Student List'!$C$34),(D318*'Student List'!$E$34))/'Student List'!$E$40),SUM((B318*'Student List'!$C$34),(C318*'Student List'!$D$34))/'Student List'!$C$40),SUM((B318*'Student List'!$C$34),(C318*'Student List'!$D$34),(D318*'Student List'!$E$34))/'Student List'!$C$35)</f>
        <v/>
      </c>
      <c r="F318" s="84" t="str">
        <f t="shared" si="89"/>
        <v/>
      </c>
      <c r="G318" s="173" t="str">
        <f>IF(ISTEXT('Student List'!$C$25),('Student List'!$C$25),"")</f>
        <v/>
      </c>
      <c r="H318" s="85"/>
      <c r="I318" s="86"/>
      <c r="J318" s="87"/>
      <c r="K318" s="86"/>
      <c r="L318" s="88"/>
      <c r="M318" s="89"/>
      <c r="N318" s="86"/>
      <c r="O318" s="87"/>
      <c r="P318" s="86"/>
      <c r="Q318" s="88"/>
      <c r="R318" s="89"/>
      <c r="S318" s="86"/>
      <c r="T318" s="87"/>
      <c r="U318" s="86"/>
      <c r="V318" s="88"/>
      <c r="W318" s="89"/>
      <c r="X318" s="86"/>
      <c r="Y318" s="87"/>
      <c r="Z318" s="86"/>
      <c r="AA318" s="90"/>
      <c r="AB318" s="99"/>
      <c r="AC318" s="85"/>
      <c r="AD318" s="86"/>
      <c r="AE318" s="89"/>
      <c r="AF318" s="86"/>
      <c r="AG318" s="88"/>
      <c r="AH318" s="89"/>
      <c r="AI318" s="86"/>
      <c r="AJ318" s="87"/>
      <c r="AK318" s="86"/>
      <c r="AL318" s="88"/>
      <c r="AM318" s="89"/>
      <c r="AN318" s="86"/>
      <c r="AO318" s="87"/>
      <c r="AP318" s="86"/>
      <c r="AQ318" s="88"/>
      <c r="AR318" s="89"/>
      <c r="AS318" s="86"/>
      <c r="AT318" s="87"/>
      <c r="AU318" s="86"/>
      <c r="AV318" s="88"/>
      <c r="AW318" s="89"/>
      <c r="AX318" s="86"/>
      <c r="AY318" s="87"/>
      <c r="AZ318" s="86"/>
      <c r="BA318" s="88"/>
      <c r="BB318" s="89"/>
      <c r="BC318" s="86"/>
      <c r="BD318" s="86"/>
      <c r="BE318" s="86"/>
      <c r="BF318" s="89"/>
      <c r="BG318" s="91" t="str">
        <f t="shared" si="90"/>
        <v/>
      </c>
      <c r="BI318" s="92" t="str">
        <f t="shared" si="91"/>
        <v/>
      </c>
      <c r="BJ318" s="112"/>
      <c r="BK318" s="117"/>
      <c r="BL318" s="113"/>
      <c r="BM318" s="113"/>
      <c r="BN318" s="113"/>
      <c r="BO318" s="113"/>
      <c r="BP318" s="113"/>
      <c r="BQ318" s="113"/>
      <c r="BR318" s="113"/>
      <c r="BS318" s="114"/>
      <c r="BU318" s="171" t="str">
        <f t="shared" si="92"/>
        <v/>
      </c>
      <c r="BV318" s="161"/>
      <c r="BW318" s="162"/>
      <c r="BX318" s="250"/>
      <c r="BY318" s="256"/>
      <c r="BZ318" s="163"/>
      <c r="CA318" s="250"/>
      <c r="CB318" s="256"/>
      <c r="CC318" s="163"/>
      <c r="CD318" s="250"/>
      <c r="CE318" s="256"/>
      <c r="CF318" s="163"/>
      <c r="CG318" s="250"/>
      <c r="CH318" s="256"/>
      <c r="CI318" s="163"/>
      <c r="CJ318" s="250"/>
      <c r="CK318" s="256"/>
      <c r="CL318" s="163"/>
      <c r="CM318" s="250"/>
      <c r="CN318" s="256"/>
      <c r="CO318" s="163"/>
      <c r="CP318" s="250"/>
      <c r="CQ318" s="256"/>
      <c r="CR318" s="163"/>
      <c r="CS318" s="250"/>
      <c r="CT318" s="256"/>
      <c r="CU318" s="163"/>
      <c r="CV318" s="250"/>
      <c r="CW318" s="162"/>
      <c r="CX318" s="163"/>
      <c r="CY318" s="164"/>
    </row>
    <row r="319" spans="1:103" ht="13.5" customHeight="1">
      <c r="A319" s="83" t="str">
        <f t="shared" si="85"/>
        <v/>
      </c>
      <c r="B319" s="168" t="str">
        <f t="shared" si="86"/>
        <v/>
      </c>
      <c r="C319" s="151" t="str">
        <f t="shared" si="87"/>
        <v/>
      </c>
      <c r="D319" s="82" t="str">
        <f t="shared" si="88"/>
        <v/>
      </c>
      <c r="E319" s="188" t="str">
        <f>IF(ISERROR(SUM((B319/2),(C319/2),(D319/2))),IF(ISERROR(SUM((B319/2),(C319/2))),IF(ISERROR(SUM((B319/2),(D319/2))),IF(ISERROR(SUM((C319/2),(D319/2))),IF(ISERROR(B319/2),IF(ISERROR(C319/2),A317,C319),B319),SUM((C319*'Student List'!$D$34),(D319*'Student List'!$E$34))/'Student List'!$D$40),SUM((B319*'Student List'!$C$34),(D319*'Student List'!$E$34))/'Student List'!$E$40),SUM((B319*'Student List'!$C$34),(C319*'Student List'!$D$34))/'Student List'!$C$40),SUM((B319*'Student List'!$C$34),(C319*'Student List'!$D$34),(D319*'Student List'!$E$34))/'Student List'!$C$35)</f>
        <v/>
      </c>
      <c r="F319" s="84" t="str">
        <f t="shared" si="89"/>
        <v/>
      </c>
      <c r="G319" s="208" t="str">
        <f>IF(ISTEXT('Student List'!$C$26),('Student List'!$C$26),"")</f>
        <v/>
      </c>
      <c r="H319" s="209"/>
      <c r="I319" s="210"/>
      <c r="J319" s="211"/>
      <c r="K319" s="210"/>
      <c r="L319" s="212"/>
      <c r="M319" s="213"/>
      <c r="N319" s="210"/>
      <c r="O319" s="211"/>
      <c r="P319" s="210"/>
      <c r="Q319" s="212"/>
      <c r="R319" s="213"/>
      <c r="S319" s="210"/>
      <c r="T319" s="211"/>
      <c r="U319" s="210"/>
      <c r="V319" s="212"/>
      <c r="W319" s="213"/>
      <c r="X319" s="210"/>
      <c r="Y319" s="211"/>
      <c r="Z319" s="210"/>
      <c r="AA319" s="214"/>
      <c r="AB319" s="319"/>
      <c r="AC319" s="209"/>
      <c r="AD319" s="210"/>
      <c r="AE319" s="213"/>
      <c r="AF319" s="210"/>
      <c r="AG319" s="212"/>
      <c r="AH319" s="213"/>
      <c r="AI319" s="210"/>
      <c r="AJ319" s="211"/>
      <c r="AK319" s="210"/>
      <c r="AL319" s="212"/>
      <c r="AM319" s="213"/>
      <c r="AN319" s="210"/>
      <c r="AO319" s="211"/>
      <c r="AP319" s="210"/>
      <c r="AQ319" s="212"/>
      <c r="AR319" s="213"/>
      <c r="AS319" s="210"/>
      <c r="AT319" s="211"/>
      <c r="AU319" s="210"/>
      <c r="AV319" s="212"/>
      <c r="AW319" s="213"/>
      <c r="AX319" s="210"/>
      <c r="AY319" s="211"/>
      <c r="AZ319" s="210"/>
      <c r="BA319" s="212"/>
      <c r="BB319" s="213"/>
      <c r="BC319" s="210"/>
      <c r="BD319" s="210"/>
      <c r="BE319" s="210"/>
      <c r="BF319" s="213"/>
      <c r="BG319" s="216" t="str">
        <f t="shared" si="90"/>
        <v/>
      </c>
      <c r="BH319" s="217"/>
      <c r="BI319" s="218" t="str">
        <f t="shared" si="91"/>
        <v/>
      </c>
      <c r="BJ319" s="219"/>
      <c r="BK319" s="220"/>
      <c r="BL319" s="221"/>
      <c r="BM319" s="221"/>
      <c r="BN319" s="221"/>
      <c r="BO319" s="221"/>
      <c r="BP319" s="221"/>
      <c r="BQ319" s="221"/>
      <c r="BR319" s="221"/>
      <c r="BS319" s="222"/>
      <c r="BT319" s="217"/>
      <c r="BU319" s="223" t="str">
        <f t="shared" si="92"/>
        <v/>
      </c>
      <c r="BV319" s="224"/>
      <c r="BW319" s="225"/>
      <c r="BX319" s="249"/>
      <c r="BY319" s="255"/>
      <c r="BZ319" s="226"/>
      <c r="CA319" s="249"/>
      <c r="CB319" s="255"/>
      <c r="CC319" s="226"/>
      <c r="CD319" s="249"/>
      <c r="CE319" s="255"/>
      <c r="CF319" s="226"/>
      <c r="CG319" s="249"/>
      <c r="CH319" s="255"/>
      <c r="CI319" s="226"/>
      <c r="CJ319" s="249"/>
      <c r="CK319" s="255"/>
      <c r="CL319" s="226"/>
      <c r="CM319" s="249"/>
      <c r="CN319" s="255"/>
      <c r="CO319" s="226"/>
      <c r="CP319" s="249"/>
      <c r="CQ319" s="255"/>
      <c r="CR319" s="226"/>
      <c r="CS319" s="249"/>
      <c r="CT319" s="255"/>
      <c r="CU319" s="226"/>
      <c r="CV319" s="249"/>
      <c r="CW319" s="225"/>
      <c r="CX319" s="226"/>
      <c r="CY319" s="227"/>
    </row>
    <row r="320" spans="1:103" ht="13.5" customHeight="1">
      <c r="A320" s="83" t="str">
        <f t="shared" si="85"/>
        <v/>
      </c>
      <c r="B320" s="168" t="str">
        <f t="shared" si="86"/>
        <v/>
      </c>
      <c r="C320" s="151" t="str">
        <f t="shared" si="87"/>
        <v/>
      </c>
      <c r="D320" s="82" t="str">
        <f t="shared" si="88"/>
        <v/>
      </c>
      <c r="E320" s="188" t="str">
        <f>IF(ISERROR(SUM((B320/2),(C320/2),(D320/2))),IF(ISERROR(SUM((B320/2),(C320/2))),IF(ISERROR(SUM((B320/2),(D320/2))),IF(ISERROR(SUM((C320/2),(D320/2))),IF(ISERROR(B320/2),IF(ISERROR(C320/2),A318,C320),B320),SUM((C320*'Student List'!$D$34),(D320*'Student List'!$E$34))/'Student List'!$D$40),SUM((B320*'Student List'!$C$34),(D320*'Student List'!$E$34))/'Student List'!$E$40),SUM((B320*'Student List'!$C$34),(C320*'Student List'!$D$34))/'Student List'!$C$40),SUM((B320*'Student List'!$C$34),(C320*'Student List'!$D$34),(D320*'Student List'!$E$34))/'Student List'!$C$35)</f>
        <v/>
      </c>
      <c r="F320" s="84" t="str">
        <f t="shared" si="89"/>
        <v/>
      </c>
      <c r="G320" s="173" t="str">
        <f>IF(ISTEXT('Student List'!$C$27),('Student List'!$C$27),"")</f>
        <v/>
      </c>
      <c r="H320" s="85"/>
      <c r="I320" s="86"/>
      <c r="J320" s="87"/>
      <c r="K320" s="86"/>
      <c r="L320" s="88"/>
      <c r="M320" s="89"/>
      <c r="N320" s="86"/>
      <c r="O320" s="87"/>
      <c r="P320" s="86"/>
      <c r="Q320" s="88"/>
      <c r="R320" s="89"/>
      <c r="S320" s="86"/>
      <c r="T320" s="87"/>
      <c r="U320" s="86"/>
      <c r="V320" s="88"/>
      <c r="W320" s="89"/>
      <c r="X320" s="86"/>
      <c r="Y320" s="87"/>
      <c r="Z320" s="86"/>
      <c r="AA320" s="90"/>
      <c r="AB320" s="99"/>
      <c r="AC320" s="85"/>
      <c r="AD320" s="86"/>
      <c r="AE320" s="89"/>
      <c r="AF320" s="86"/>
      <c r="AG320" s="88"/>
      <c r="AH320" s="89"/>
      <c r="AI320" s="86"/>
      <c r="AJ320" s="87"/>
      <c r="AK320" s="86"/>
      <c r="AL320" s="88"/>
      <c r="AM320" s="89"/>
      <c r="AN320" s="86"/>
      <c r="AO320" s="87"/>
      <c r="AP320" s="86"/>
      <c r="AQ320" s="88"/>
      <c r="AR320" s="89"/>
      <c r="AS320" s="86"/>
      <c r="AT320" s="87"/>
      <c r="AU320" s="86"/>
      <c r="AV320" s="88"/>
      <c r="AW320" s="89"/>
      <c r="AX320" s="86"/>
      <c r="AY320" s="87"/>
      <c r="AZ320" s="86"/>
      <c r="BA320" s="88"/>
      <c r="BB320" s="89"/>
      <c r="BC320" s="86"/>
      <c r="BD320" s="86"/>
      <c r="BE320" s="86"/>
      <c r="BF320" s="89"/>
      <c r="BG320" s="91" t="str">
        <f t="shared" si="90"/>
        <v/>
      </c>
      <c r="BI320" s="95" t="str">
        <f t="shared" si="91"/>
        <v/>
      </c>
      <c r="BJ320" s="117"/>
      <c r="BK320" s="117"/>
      <c r="BL320" s="113"/>
      <c r="BM320" s="113"/>
      <c r="BN320" s="113"/>
      <c r="BO320" s="113"/>
      <c r="BP320" s="113"/>
      <c r="BQ320" s="113"/>
      <c r="BR320" s="113"/>
      <c r="BS320" s="114"/>
      <c r="BU320" s="171" t="str">
        <f t="shared" si="92"/>
        <v/>
      </c>
      <c r="BV320" s="161"/>
      <c r="BW320" s="162"/>
      <c r="BX320" s="250"/>
      <c r="BY320" s="256"/>
      <c r="BZ320" s="163"/>
      <c r="CA320" s="250"/>
      <c r="CB320" s="256"/>
      <c r="CC320" s="163"/>
      <c r="CD320" s="250"/>
      <c r="CE320" s="256"/>
      <c r="CF320" s="163"/>
      <c r="CG320" s="250"/>
      <c r="CH320" s="256"/>
      <c r="CI320" s="163"/>
      <c r="CJ320" s="250"/>
      <c r="CK320" s="256"/>
      <c r="CL320" s="163"/>
      <c r="CM320" s="250"/>
      <c r="CN320" s="256"/>
      <c r="CO320" s="163"/>
      <c r="CP320" s="250"/>
      <c r="CQ320" s="256"/>
      <c r="CR320" s="163"/>
      <c r="CS320" s="250"/>
      <c r="CT320" s="256"/>
      <c r="CU320" s="163"/>
      <c r="CV320" s="250"/>
      <c r="CW320" s="162"/>
      <c r="CX320" s="163"/>
      <c r="CY320" s="164"/>
    </row>
    <row r="321" spans="1:103" ht="13.5" customHeight="1">
      <c r="A321" s="83" t="str">
        <f t="shared" si="85"/>
        <v/>
      </c>
      <c r="B321" s="168" t="str">
        <f t="shared" si="86"/>
        <v/>
      </c>
      <c r="C321" s="151" t="str">
        <f t="shared" si="87"/>
        <v/>
      </c>
      <c r="D321" s="82" t="str">
        <f t="shared" si="88"/>
        <v/>
      </c>
      <c r="E321" s="188" t="str">
        <f>IF(ISERROR(SUM((B321/2),(C321/2),(D321/2))),IF(ISERROR(SUM((B321/2),(C321/2))),IF(ISERROR(SUM((B321/2),(D321/2))),IF(ISERROR(SUM((C321/2),(D321/2))),IF(ISERROR(B321/2),IF(ISERROR(C321/2),A319,C321),B321),SUM((C321*'Student List'!$D$34),(D321*'Student List'!$E$34))/'Student List'!$D$40),SUM((B321*'Student List'!$C$34),(D321*'Student List'!$E$34))/'Student List'!$E$40),SUM((B321*'Student List'!$C$34),(C321*'Student List'!$D$34))/'Student List'!$C$40),SUM((B321*'Student List'!$C$34),(C321*'Student List'!$D$34),(D321*'Student List'!$E$34))/'Student List'!$C$35)</f>
        <v/>
      </c>
      <c r="F321" s="84" t="str">
        <f t="shared" si="89"/>
        <v/>
      </c>
      <c r="G321" s="208" t="str">
        <f>IF(ISTEXT('Student List'!$C$28),('Student List'!$C$28),"")</f>
        <v/>
      </c>
      <c r="H321" s="209"/>
      <c r="I321" s="210"/>
      <c r="J321" s="211"/>
      <c r="K321" s="210"/>
      <c r="L321" s="212"/>
      <c r="M321" s="213"/>
      <c r="N321" s="210"/>
      <c r="O321" s="211"/>
      <c r="P321" s="210"/>
      <c r="Q321" s="212"/>
      <c r="R321" s="213"/>
      <c r="S321" s="210"/>
      <c r="T321" s="211"/>
      <c r="U321" s="210"/>
      <c r="V321" s="212"/>
      <c r="W321" s="213"/>
      <c r="X321" s="210"/>
      <c r="Y321" s="211"/>
      <c r="Z321" s="210"/>
      <c r="AA321" s="214"/>
      <c r="AB321" s="319"/>
      <c r="AC321" s="209"/>
      <c r="AD321" s="210"/>
      <c r="AE321" s="213"/>
      <c r="AF321" s="210"/>
      <c r="AG321" s="212"/>
      <c r="AH321" s="213"/>
      <c r="AI321" s="210"/>
      <c r="AJ321" s="211"/>
      <c r="AK321" s="210"/>
      <c r="AL321" s="212"/>
      <c r="AM321" s="213"/>
      <c r="AN321" s="210"/>
      <c r="AO321" s="211"/>
      <c r="AP321" s="210"/>
      <c r="AQ321" s="212"/>
      <c r="AR321" s="213"/>
      <c r="AS321" s="210"/>
      <c r="AT321" s="211"/>
      <c r="AU321" s="210"/>
      <c r="AV321" s="212"/>
      <c r="AW321" s="213"/>
      <c r="AX321" s="210"/>
      <c r="AY321" s="211"/>
      <c r="AZ321" s="210"/>
      <c r="BA321" s="212"/>
      <c r="BB321" s="213"/>
      <c r="BC321" s="210"/>
      <c r="BD321" s="210"/>
      <c r="BE321" s="210"/>
      <c r="BF321" s="213"/>
      <c r="BG321" s="216" t="str">
        <f t="shared" si="90"/>
        <v/>
      </c>
      <c r="BH321" s="217"/>
      <c r="BI321" s="218" t="str">
        <f t="shared" si="91"/>
        <v/>
      </c>
      <c r="BJ321" s="219"/>
      <c r="BK321" s="220"/>
      <c r="BL321" s="221"/>
      <c r="BM321" s="221"/>
      <c r="BN321" s="221"/>
      <c r="BO321" s="221"/>
      <c r="BP321" s="221"/>
      <c r="BQ321" s="221"/>
      <c r="BR321" s="221"/>
      <c r="BS321" s="222"/>
      <c r="BT321" s="217"/>
      <c r="BU321" s="223" t="str">
        <f t="shared" si="92"/>
        <v/>
      </c>
      <c r="BV321" s="224"/>
      <c r="BW321" s="225"/>
      <c r="BX321" s="249"/>
      <c r="BY321" s="255"/>
      <c r="BZ321" s="226"/>
      <c r="CA321" s="249"/>
      <c r="CB321" s="255"/>
      <c r="CC321" s="226"/>
      <c r="CD321" s="249"/>
      <c r="CE321" s="255"/>
      <c r="CF321" s="226"/>
      <c r="CG321" s="249"/>
      <c r="CH321" s="255"/>
      <c r="CI321" s="226"/>
      <c r="CJ321" s="249"/>
      <c r="CK321" s="255"/>
      <c r="CL321" s="226"/>
      <c r="CM321" s="249"/>
      <c r="CN321" s="255"/>
      <c r="CO321" s="226"/>
      <c r="CP321" s="249"/>
      <c r="CQ321" s="255"/>
      <c r="CR321" s="226"/>
      <c r="CS321" s="249"/>
      <c r="CT321" s="255"/>
      <c r="CU321" s="226"/>
      <c r="CV321" s="249"/>
      <c r="CW321" s="225"/>
      <c r="CX321" s="226"/>
      <c r="CY321" s="227"/>
    </row>
    <row r="322" spans="1:103" ht="13.5" customHeight="1">
      <c r="B322" s="168" t="str">
        <f t="shared" si="86"/>
        <v/>
      </c>
      <c r="C322" s="151" t="str">
        <f t="shared" si="87"/>
        <v/>
      </c>
      <c r="D322" s="82" t="str">
        <f t="shared" si="88"/>
        <v/>
      </c>
      <c r="E322" s="188" t="str">
        <f>IF(ISERROR(SUM((B322/2),(C322/2),(D322/2))),IF(ISERROR(SUM((B322/2),(C322/2))),IF(ISERROR(SUM((B322/2),(D322/2))),IF(ISERROR(SUM((C322/2),(D322/2))),IF(ISERROR(B322/2),IF(ISERROR(C322/2),A320,C322),B322),SUM((C322*'Student List'!$D$34),(D322*'Student List'!$E$34))/'Student List'!$D$40),SUM((B322*'Student List'!$C$34),(D322*'Student List'!$E$34))/'Student List'!$E$40),SUM((B322*'Student List'!$C$34),(C322*'Student List'!$D$34))/'Student List'!$C$40),SUM((B322*'Student List'!$C$34),(C322*'Student List'!$D$34),(D322*'Student List'!$E$34))/'Student List'!$C$35)</f>
        <v/>
      </c>
      <c r="F322" s="84" t="str">
        <f t="shared" si="89"/>
        <v/>
      </c>
      <c r="G322" s="173" t="str">
        <f>IF(ISTEXT('Student List'!$C$29),('Student List'!$C$29),"")</f>
        <v/>
      </c>
      <c r="H322" s="85"/>
      <c r="I322" s="86"/>
      <c r="J322" s="87"/>
      <c r="K322" s="86"/>
      <c r="L322" s="88"/>
      <c r="M322" s="89"/>
      <c r="N322" s="86"/>
      <c r="O322" s="87"/>
      <c r="P322" s="86"/>
      <c r="Q322" s="88"/>
      <c r="R322" s="89"/>
      <c r="S322" s="86"/>
      <c r="T322" s="87"/>
      <c r="U322" s="86"/>
      <c r="V322" s="88"/>
      <c r="W322" s="89"/>
      <c r="X322" s="86"/>
      <c r="Y322" s="87"/>
      <c r="Z322" s="86"/>
      <c r="AA322" s="90"/>
      <c r="AB322" s="99"/>
      <c r="AC322" s="85"/>
      <c r="AD322" s="86"/>
      <c r="AE322" s="89"/>
      <c r="AF322" s="86"/>
      <c r="AG322" s="88"/>
      <c r="AH322" s="89"/>
      <c r="AI322" s="86"/>
      <c r="AJ322" s="87"/>
      <c r="AK322" s="86"/>
      <c r="AL322" s="88"/>
      <c r="AM322" s="89"/>
      <c r="AN322" s="86"/>
      <c r="AO322" s="87"/>
      <c r="AP322" s="86"/>
      <c r="AQ322" s="88"/>
      <c r="AR322" s="89"/>
      <c r="AS322" s="86"/>
      <c r="AT322" s="87"/>
      <c r="AU322" s="86"/>
      <c r="AV322" s="88"/>
      <c r="AW322" s="89"/>
      <c r="AX322" s="86"/>
      <c r="AY322" s="87"/>
      <c r="AZ322" s="86"/>
      <c r="BA322" s="88"/>
      <c r="BB322" s="89"/>
      <c r="BC322" s="86"/>
      <c r="BD322" s="86"/>
      <c r="BE322" s="86"/>
      <c r="BF322" s="89"/>
      <c r="BG322" s="91" t="str">
        <f t="shared" si="90"/>
        <v/>
      </c>
      <c r="BI322" s="96" t="str">
        <f t="shared" si="91"/>
        <v/>
      </c>
      <c r="BJ322" s="115"/>
      <c r="BK322" s="113"/>
      <c r="BL322" s="113"/>
      <c r="BM322" s="113"/>
      <c r="BN322" s="113"/>
      <c r="BO322" s="113"/>
      <c r="BP322" s="113"/>
      <c r="BQ322" s="113"/>
      <c r="BR322" s="113"/>
      <c r="BS322" s="116"/>
      <c r="BU322" s="171" t="str">
        <f t="shared" si="92"/>
        <v/>
      </c>
      <c r="BV322" s="165"/>
      <c r="BW322" s="163"/>
      <c r="BX322" s="250"/>
      <c r="BY322" s="256"/>
      <c r="BZ322" s="163"/>
      <c r="CA322" s="250"/>
      <c r="CB322" s="256"/>
      <c r="CC322" s="163"/>
      <c r="CD322" s="250"/>
      <c r="CE322" s="256"/>
      <c r="CF322" s="163"/>
      <c r="CG322" s="250"/>
      <c r="CH322" s="256"/>
      <c r="CI322" s="163"/>
      <c r="CJ322" s="250"/>
      <c r="CK322" s="256"/>
      <c r="CL322" s="163"/>
      <c r="CM322" s="250"/>
      <c r="CN322" s="256"/>
      <c r="CO322" s="163"/>
      <c r="CP322" s="250"/>
      <c r="CQ322" s="256"/>
      <c r="CR322" s="163"/>
      <c r="CS322" s="250"/>
      <c r="CT322" s="256"/>
      <c r="CU322" s="163"/>
      <c r="CV322" s="250"/>
      <c r="CW322" s="162"/>
      <c r="CX322" s="163"/>
      <c r="CY322" s="166"/>
    </row>
    <row r="323" spans="1:103" ht="13.5" customHeight="1" thickBot="1">
      <c r="B323" s="169" t="str">
        <f t="shared" si="86"/>
        <v/>
      </c>
      <c r="C323" s="152" t="str">
        <f t="shared" si="87"/>
        <v/>
      </c>
      <c r="D323" s="97" t="str">
        <f t="shared" si="88"/>
        <v/>
      </c>
      <c r="E323" s="274" t="str">
        <f>IF(ISERROR(SUM((B323/2),(C323/2),(D323/2))),IF(ISERROR(SUM((B323/2),(C323/2))),IF(ISERROR(SUM((B323/2),(D323/2))),IF(ISERROR(SUM((C323/2),(D323/2))),IF(ISERROR(B323/2),IF(ISERROR(C323/2),A321,C323),B323),SUM((C323*'Student List'!$D$34),(D323*'Student List'!$E$34))/'Student List'!$D$40),SUM((B323*'Student List'!$C$34),(D323*'Student List'!$E$34))/'Student List'!$E$40),SUM((B323*'Student List'!$C$34),(C323*'Student List'!$D$34))/'Student List'!$C$40),SUM((B323*'Student List'!$C$34),(C323*'Student List'!$D$34),(D323*'Student List'!$E$34))/'Student List'!$C$35)</f>
        <v/>
      </c>
      <c r="F323" s="98" t="str">
        <f t="shared" si="89"/>
        <v/>
      </c>
      <c r="G323" s="229" t="str">
        <f>IF(ISTEXT('Student List'!$C$30),('Student List'!$C$30),"")</f>
        <v/>
      </c>
      <c r="H323" s="230"/>
      <c r="I323" s="231"/>
      <c r="J323" s="232"/>
      <c r="K323" s="231"/>
      <c r="L323" s="233"/>
      <c r="M323" s="234"/>
      <c r="N323" s="231"/>
      <c r="O323" s="232"/>
      <c r="P323" s="231"/>
      <c r="Q323" s="233"/>
      <c r="R323" s="234"/>
      <c r="S323" s="231"/>
      <c r="T323" s="232"/>
      <c r="U323" s="231"/>
      <c r="V323" s="233"/>
      <c r="W323" s="234"/>
      <c r="X323" s="231"/>
      <c r="Y323" s="232"/>
      <c r="Z323" s="231"/>
      <c r="AA323" s="235"/>
      <c r="AB323" s="319"/>
      <c r="AC323" s="230"/>
      <c r="AD323" s="231"/>
      <c r="AE323" s="234"/>
      <c r="AF323" s="231"/>
      <c r="AG323" s="233"/>
      <c r="AH323" s="234"/>
      <c r="AI323" s="231"/>
      <c r="AJ323" s="232"/>
      <c r="AK323" s="231"/>
      <c r="AL323" s="233"/>
      <c r="AM323" s="234"/>
      <c r="AN323" s="231"/>
      <c r="AO323" s="232"/>
      <c r="AP323" s="231"/>
      <c r="AQ323" s="233"/>
      <c r="AR323" s="234"/>
      <c r="AS323" s="231"/>
      <c r="AT323" s="232"/>
      <c r="AU323" s="231"/>
      <c r="AV323" s="233"/>
      <c r="AW323" s="234"/>
      <c r="AX323" s="231"/>
      <c r="AY323" s="232"/>
      <c r="AZ323" s="231"/>
      <c r="BA323" s="233"/>
      <c r="BB323" s="234"/>
      <c r="BC323" s="231"/>
      <c r="BD323" s="231"/>
      <c r="BE323" s="231"/>
      <c r="BF323" s="234"/>
      <c r="BG323" s="236" t="str">
        <f t="shared" si="90"/>
        <v/>
      </c>
      <c r="BH323" s="217"/>
      <c r="BI323" s="237" t="str">
        <f t="shared" si="91"/>
        <v/>
      </c>
      <c r="BJ323" s="238"/>
      <c r="BK323" s="239"/>
      <c r="BL323" s="240"/>
      <c r="BM323" s="240"/>
      <c r="BN323" s="240"/>
      <c r="BO323" s="240"/>
      <c r="BP323" s="240"/>
      <c r="BQ323" s="240"/>
      <c r="BR323" s="240"/>
      <c r="BS323" s="241"/>
      <c r="BT323" s="217"/>
      <c r="BU323" s="242" t="str">
        <f t="shared" si="92"/>
        <v/>
      </c>
      <c r="BV323" s="243"/>
      <c r="BW323" s="244"/>
      <c r="BX323" s="251"/>
      <c r="BY323" s="257"/>
      <c r="BZ323" s="245"/>
      <c r="CA323" s="251"/>
      <c r="CB323" s="257"/>
      <c r="CC323" s="245"/>
      <c r="CD323" s="251"/>
      <c r="CE323" s="257"/>
      <c r="CF323" s="245"/>
      <c r="CG323" s="251"/>
      <c r="CH323" s="257"/>
      <c r="CI323" s="245"/>
      <c r="CJ323" s="251"/>
      <c r="CK323" s="257"/>
      <c r="CL323" s="245"/>
      <c r="CM323" s="251"/>
      <c r="CN323" s="257"/>
      <c r="CO323" s="245"/>
      <c r="CP323" s="251"/>
      <c r="CQ323" s="257"/>
      <c r="CR323" s="245"/>
      <c r="CS323" s="251"/>
      <c r="CT323" s="257"/>
      <c r="CU323" s="245"/>
      <c r="CV323" s="251"/>
      <c r="CW323" s="244"/>
      <c r="CX323" s="245"/>
      <c r="CY323" s="246"/>
    </row>
    <row r="324" spans="1:103" ht="13.5" customHeight="1" thickBot="1"/>
    <row r="325" spans="1:103" ht="28.5" customHeight="1" thickTop="1" thickBot="1">
      <c r="B325" s="364" t="str">
        <f>IF(ISTEXT('Student List'!I20),'Student List'!I20,"")</f>
        <v>Extra 4</v>
      </c>
      <c r="C325" s="365"/>
      <c r="D325" s="365"/>
      <c r="E325" s="366"/>
      <c r="F325" s="367" t="str">
        <f>$F$28</f>
        <v>School Name Here</v>
      </c>
      <c r="G325" s="368"/>
      <c r="H325" s="368"/>
      <c r="I325" s="368"/>
      <c r="J325" s="369"/>
      <c r="K325" s="17" t="s">
        <v>5</v>
      </c>
      <c r="L325" s="18"/>
      <c r="M325" s="19"/>
      <c r="N325" s="19"/>
      <c r="O325" s="19"/>
      <c r="P325" s="20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2"/>
      <c r="AC325" s="24"/>
      <c r="AD325" s="25"/>
      <c r="AE325" s="25"/>
      <c r="AF325" s="26" t="str">
        <f>B325</f>
        <v>Extra 4</v>
      </c>
      <c r="AG325" s="25" t="s">
        <v>6</v>
      </c>
      <c r="AH325" s="27"/>
      <c r="AI325" s="27"/>
      <c r="AJ325" s="27"/>
      <c r="AK325" s="27"/>
      <c r="AL325" s="28"/>
      <c r="AM325" s="17" t="str">
        <f>K325</f>
        <v>1ST NINE WEEKS</v>
      </c>
      <c r="AN325" s="19"/>
      <c r="AO325" s="19"/>
      <c r="AP325" s="19"/>
      <c r="AQ325" s="19"/>
      <c r="AR325" s="20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9"/>
      <c r="BI325" s="30" t="str">
        <f>B325</f>
        <v>Extra 4</v>
      </c>
      <c r="BJ325" s="31"/>
      <c r="BK325" s="32"/>
      <c r="BL325" s="33" t="str">
        <f>K325</f>
        <v>1ST NINE WEEKS</v>
      </c>
      <c r="BM325" s="34"/>
      <c r="BN325" s="34"/>
      <c r="BO325" s="34"/>
      <c r="BP325" s="34"/>
      <c r="BQ325" s="35"/>
      <c r="BR325" s="35"/>
      <c r="BS325" s="36"/>
      <c r="BU325" s="30" t="str">
        <f>B325</f>
        <v>Extra 4</v>
      </c>
      <c r="BV325" s="31"/>
      <c r="BW325" s="32"/>
      <c r="BX325" s="33" t="str">
        <f>K325</f>
        <v>1ST NINE WEEKS</v>
      </c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5"/>
      <c r="CY325" s="36"/>
    </row>
    <row r="326" spans="1:103" ht="13.5" customHeight="1" thickTop="1" thickBot="1">
      <c r="B326" s="37"/>
      <c r="C326" s="37"/>
      <c r="D326" s="38"/>
      <c r="E326" s="38"/>
      <c r="F326" s="38"/>
      <c r="G326" s="38"/>
      <c r="H326" s="39" t="s">
        <v>7</v>
      </c>
      <c r="I326" s="40"/>
      <c r="J326" s="40"/>
      <c r="K326" s="40"/>
      <c r="L326" s="41"/>
      <c r="M326" s="40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3"/>
      <c r="AC326" s="39" t="s">
        <v>7</v>
      </c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2"/>
      <c r="AS326" s="42"/>
      <c r="AT326" s="42"/>
      <c r="AU326" s="42"/>
      <c r="AV326" s="42"/>
      <c r="AW326" s="42"/>
      <c r="AX326" s="42"/>
      <c r="AY326" s="42"/>
      <c r="AZ326" s="42"/>
      <c r="BA326" s="42"/>
      <c r="BB326" s="42"/>
      <c r="BC326" s="42"/>
      <c r="BD326" s="42"/>
      <c r="BE326" s="42"/>
      <c r="BF326" s="42"/>
      <c r="BG326" s="44"/>
      <c r="BI326" s="45"/>
      <c r="BJ326" s="46" t="s">
        <v>8</v>
      </c>
      <c r="BK326" s="40"/>
      <c r="BL326" s="40"/>
      <c r="BM326" s="40"/>
      <c r="BN326" s="40"/>
      <c r="BO326" s="40"/>
      <c r="BP326" s="40"/>
      <c r="BQ326" s="40"/>
      <c r="BR326" s="40"/>
      <c r="BS326" s="47"/>
      <c r="BU326" s="45"/>
      <c r="BV326" s="155" t="s">
        <v>59</v>
      </c>
      <c r="BW326" s="156"/>
      <c r="BX326" s="156"/>
      <c r="BY326" s="156"/>
      <c r="BZ326" s="156"/>
      <c r="CA326" s="156"/>
      <c r="CB326" s="156"/>
      <c r="CC326" s="156"/>
      <c r="CD326" s="156"/>
      <c r="CE326" s="156"/>
      <c r="CF326" s="156"/>
      <c r="CG326" s="156"/>
      <c r="CH326" s="156"/>
      <c r="CI326" s="156"/>
      <c r="CJ326" s="156"/>
      <c r="CK326" s="156"/>
      <c r="CL326" s="156"/>
      <c r="CM326" s="156"/>
      <c r="CN326" s="156"/>
      <c r="CO326" s="156"/>
      <c r="CP326" s="156"/>
      <c r="CQ326" s="156"/>
      <c r="CR326" s="156"/>
      <c r="CS326" s="156"/>
      <c r="CT326" s="156"/>
      <c r="CU326" s="156"/>
      <c r="CV326" s="156"/>
      <c r="CW326" s="156"/>
      <c r="CX326" s="156"/>
      <c r="CY326" s="157"/>
    </row>
    <row r="327" spans="1:103" ht="13.5" customHeight="1">
      <c r="A327" s="83" t="str">
        <f t="shared" ref="A327:A348" si="93">IF(ISERROR(D329/2),"",D329)</f>
        <v/>
      </c>
      <c r="B327" s="153" t="s">
        <v>58</v>
      </c>
      <c r="C327" s="149" t="s">
        <v>9</v>
      </c>
      <c r="D327" s="48" t="s">
        <v>10</v>
      </c>
      <c r="E327" s="49" t="s">
        <v>60</v>
      </c>
      <c r="F327" s="50"/>
      <c r="G327" s="51"/>
      <c r="H327" s="362" t="s">
        <v>11</v>
      </c>
      <c r="I327" s="355"/>
      <c r="J327" s="355"/>
      <c r="K327" s="355"/>
      <c r="L327" s="360"/>
      <c r="M327" s="354" t="s">
        <v>12</v>
      </c>
      <c r="N327" s="355"/>
      <c r="O327" s="355"/>
      <c r="P327" s="355"/>
      <c r="Q327" s="360"/>
      <c r="R327" s="354" t="s">
        <v>13</v>
      </c>
      <c r="S327" s="355"/>
      <c r="T327" s="355"/>
      <c r="U327" s="355"/>
      <c r="V327" s="360"/>
      <c r="W327" s="354" t="s">
        <v>14</v>
      </c>
      <c r="X327" s="355"/>
      <c r="Y327" s="355"/>
      <c r="Z327" s="355"/>
      <c r="AA327" s="356"/>
      <c r="AC327" s="362" t="s">
        <v>15</v>
      </c>
      <c r="AD327" s="355"/>
      <c r="AE327" s="355"/>
      <c r="AF327" s="355"/>
      <c r="AG327" s="360"/>
      <c r="AH327" s="354" t="s">
        <v>16</v>
      </c>
      <c r="AI327" s="355"/>
      <c r="AJ327" s="355"/>
      <c r="AK327" s="355"/>
      <c r="AL327" s="360"/>
      <c r="AM327" s="354" t="s">
        <v>17</v>
      </c>
      <c r="AN327" s="355"/>
      <c r="AO327" s="355"/>
      <c r="AP327" s="355"/>
      <c r="AQ327" s="360"/>
      <c r="AR327" s="354" t="s">
        <v>18</v>
      </c>
      <c r="AS327" s="355"/>
      <c r="AT327" s="355"/>
      <c r="AU327" s="355"/>
      <c r="AV327" s="360"/>
      <c r="AW327" s="354" t="s">
        <v>19</v>
      </c>
      <c r="AX327" s="355"/>
      <c r="AY327" s="355"/>
      <c r="AZ327" s="355"/>
      <c r="BA327" s="356"/>
      <c r="BB327" s="354" t="s">
        <v>120</v>
      </c>
      <c r="BC327" s="355"/>
      <c r="BD327" s="355"/>
      <c r="BE327" s="355"/>
      <c r="BF327" s="356"/>
      <c r="BG327" s="52"/>
      <c r="BI327" s="53"/>
      <c r="BJ327" s="54"/>
      <c r="BK327" s="54"/>
      <c r="BL327" s="54"/>
      <c r="BM327" s="54"/>
      <c r="BN327" s="54"/>
      <c r="BO327" s="54"/>
      <c r="BP327" s="54"/>
      <c r="BQ327" s="54"/>
      <c r="BR327" s="54"/>
      <c r="BS327" s="55"/>
      <c r="BU327" s="53"/>
      <c r="BV327" s="344" t="s">
        <v>11</v>
      </c>
      <c r="BW327" s="345"/>
      <c r="BX327" s="346"/>
      <c r="BY327" s="344" t="s">
        <v>12</v>
      </c>
      <c r="BZ327" s="345"/>
      <c r="CA327" s="346"/>
      <c r="CB327" s="344" t="s">
        <v>13</v>
      </c>
      <c r="CC327" s="345"/>
      <c r="CD327" s="346"/>
      <c r="CE327" s="344" t="s">
        <v>14</v>
      </c>
      <c r="CF327" s="345"/>
      <c r="CG327" s="346"/>
      <c r="CH327" s="344" t="s">
        <v>15</v>
      </c>
      <c r="CI327" s="345"/>
      <c r="CJ327" s="346"/>
      <c r="CK327" s="344" t="s">
        <v>16</v>
      </c>
      <c r="CL327" s="345"/>
      <c r="CM327" s="346"/>
      <c r="CN327" s="344" t="s">
        <v>17</v>
      </c>
      <c r="CO327" s="345"/>
      <c r="CP327" s="346"/>
      <c r="CQ327" s="344" t="s">
        <v>18</v>
      </c>
      <c r="CR327" s="345"/>
      <c r="CS327" s="346"/>
      <c r="CT327" s="344" t="s">
        <v>19</v>
      </c>
      <c r="CU327" s="345"/>
      <c r="CV327" s="346"/>
      <c r="CW327" s="350" t="s">
        <v>120</v>
      </c>
      <c r="CX327" s="345"/>
      <c r="CY327" s="351"/>
    </row>
    <row r="328" spans="1:103" ht="13.5" customHeight="1" thickBot="1">
      <c r="A328" s="83" t="str">
        <f t="shared" si="93"/>
        <v/>
      </c>
      <c r="B328" s="154" t="s">
        <v>24</v>
      </c>
      <c r="C328" s="283" t="s">
        <v>24</v>
      </c>
      <c r="D328" s="59" t="s">
        <v>24</v>
      </c>
      <c r="E328" s="60" t="s">
        <v>24</v>
      </c>
      <c r="F328" s="61" t="s">
        <v>25</v>
      </c>
      <c r="G328" s="62" t="s">
        <v>26</v>
      </c>
      <c r="H328" s="363"/>
      <c r="I328" s="358"/>
      <c r="J328" s="358"/>
      <c r="K328" s="358"/>
      <c r="L328" s="361"/>
      <c r="M328" s="357"/>
      <c r="N328" s="358"/>
      <c r="O328" s="358"/>
      <c r="P328" s="358"/>
      <c r="Q328" s="361"/>
      <c r="R328" s="357"/>
      <c r="S328" s="358"/>
      <c r="T328" s="358"/>
      <c r="U328" s="358"/>
      <c r="V328" s="361"/>
      <c r="W328" s="357"/>
      <c r="X328" s="358"/>
      <c r="Y328" s="358"/>
      <c r="Z328" s="358"/>
      <c r="AA328" s="359"/>
      <c r="AC328" s="363"/>
      <c r="AD328" s="358"/>
      <c r="AE328" s="358"/>
      <c r="AF328" s="358"/>
      <c r="AG328" s="361"/>
      <c r="AH328" s="357"/>
      <c r="AI328" s="358"/>
      <c r="AJ328" s="358"/>
      <c r="AK328" s="358"/>
      <c r="AL328" s="361"/>
      <c r="AM328" s="357"/>
      <c r="AN328" s="358"/>
      <c r="AO328" s="358"/>
      <c r="AP328" s="358"/>
      <c r="AQ328" s="361"/>
      <c r="AR328" s="357"/>
      <c r="AS328" s="358"/>
      <c r="AT328" s="358"/>
      <c r="AU328" s="358"/>
      <c r="AV328" s="361"/>
      <c r="AW328" s="357"/>
      <c r="AX328" s="358"/>
      <c r="AY328" s="358"/>
      <c r="AZ328" s="358"/>
      <c r="BA328" s="359"/>
      <c r="BB328" s="357"/>
      <c r="BC328" s="358"/>
      <c r="BD328" s="358"/>
      <c r="BE328" s="358"/>
      <c r="BF328" s="359"/>
      <c r="BG328" s="63" t="s">
        <v>26</v>
      </c>
      <c r="BI328" s="64" t="s">
        <v>26</v>
      </c>
      <c r="BJ328" s="65">
        <v>1</v>
      </c>
      <c r="BK328" s="66">
        <v>2</v>
      </c>
      <c r="BL328" s="65">
        <v>3</v>
      </c>
      <c r="BM328" s="66">
        <v>4</v>
      </c>
      <c r="BN328" s="65">
        <v>5</v>
      </c>
      <c r="BO328" s="66">
        <v>6</v>
      </c>
      <c r="BP328" s="65">
        <v>7</v>
      </c>
      <c r="BQ328" s="66">
        <v>8</v>
      </c>
      <c r="BR328" s="66">
        <v>9</v>
      </c>
      <c r="BS328" s="67">
        <v>10</v>
      </c>
      <c r="BU328" s="64" t="s">
        <v>26</v>
      </c>
      <c r="BV328" s="347"/>
      <c r="BW328" s="348"/>
      <c r="BX328" s="349"/>
      <c r="BY328" s="347"/>
      <c r="BZ328" s="348"/>
      <c r="CA328" s="349"/>
      <c r="CB328" s="347"/>
      <c r="CC328" s="348"/>
      <c r="CD328" s="349"/>
      <c r="CE328" s="347"/>
      <c r="CF328" s="348"/>
      <c r="CG328" s="349"/>
      <c r="CH328" s="347"/>
      <c r="CI328" s="348"/>
      <c r="CJ328" s="349"/>
      <c r="CK328" s="347"/>
      <c r="CL328" s="348"/>
      <c r="CM328" s="349"/>
      <c r="CN328" s="347"/>
      <c r="CO328" s="348"/>
      <c r="CP328" s="349"/>
      <c r="CQ328" s="347"/>
      <c r="CR328" s="348"/>
      <c r="CS328" s="349"/>
      <c r="CT328" s="347"/>
      <c r="CU328" s="348"/>
      <c r="CV328" s="349"/>
      <c r="CW328" s="352"/>
      <c r="CX328" s="348"/>
      <c r="CY328" s="353"/>
    </row>
    <row r="329" spans="1:103" ht="13.5" customHeight="1">
      <c r="A329" s="83" t="str">
        <f t="shared" si="93"/>
        <v/>
      </c>
      <c r="B329" s="167" t="str">
        <f t="shared" ref="B329:B350" si="94">IF(SUM(BV329:CY329),AVERAGE(BV329:CY329),"")</f>
        <v/>
      </c>
      <c r="C329" s="150" t="str">
        <f t="shared" ref="C329:C350" si="95">IF(SUM(H329:BF329),AVERAGE(H329:BF329),"")</f>
        <v/>
      </c>
      <c r="D329" s="70" t="str">
        <f t="shared" ref="D329:D350" si="96">IF(SUM(BJ329:BS329),AVERAGE(BJ329:BS329),"")</f>
        <v/>
      </c>
      <c r="E329" s="187" t="str">
        <f>IF(ISERROR(SUM((B329/2),(C329/2),(D329/2))),IF(ISERROR(SUM((B329/2),(C329/2))),IF(ISERROR(SUM((B329/2),(D329/2))),IF(ISERROR(SUM((C329/2),(D329/2))),IF(ISERROR(B329/2),IF(ISERROR(C329/2),A327,C329),B329),SUM((C329*'Student List'!$D$34),(D329*'Student List'!$E$34))/'Student List'!$D$40),SUM((B329*'Student List'!$C$34),(D329*'Student List'!$E$34))/'Student List'!$E$40),SUM((B329*'Student List'!$C$34),(C329*'Student List'!$D$34))/'Student List'!$C$40),SUM((B329*'Student List'!$C$34),(C329*'Student List'!$D$34),(D329*'Student List'!$E$34))/'Student List'!$C$35)</f>
        <v/>
      </c>
      <c r="F329" s="84" t="str">
        <f t="shared" ref="F329:F350" si="97">IF(ISERROR(IF(E329,HLOOKUP(E329,$B$354:$N$355,2),"")),"",(IF(E329,HLOOKUP(E329,$B$354:$N$355,2),"")))</f>
        <v/>
      </c>
      <c r="G329" s="172" t="str">
        <f>IF(ISTEXT('Student List'!$C$9),('Student List'!$C$9),"")</f>
        <v/>
      </c>
      <c r="H329" s="71"/>
      <c r="I329" s="72"/>
      <c r="J329" s="73"/>
      <c r="K329" s="72"/>
      <c r="L329" s="74"/>
      <c r="M329" s="75"/>
      <c r="N329" s="72"/>
      <c r="O329" s="73"/>
      <c r="P329" s="72"/>
      <c r="Q329" s="74"/>
      <c r="R329" s="75"/>
      <c r="S329" s="72"/>
      <c r="T329" s="73"/>
      <c r="U329" s="72"/>
      <c r="V329" s="74"/>
      <c r="W329" s="75"/>
      <c r="X329" s="72"/>
      <c r="Y329" s="73"/>
      <c r="Z329" s="72"/>
      <c r="AA329" s="76"/>
      <c r="AB329" s="99"/>
      <c r="AC329" s="71"/>
      <c r="AD329" s="72"/>
      <c r="AE329" s="75"/>
      <c r="AF329" s="72"/>
      <c r="AG329" s="74"/>
      <c r="AH329" s="75"/>
      <c r="AI329" s="72"/>
      <c r="AJ329" s="73"/>
      <c r="AK329" s="72"/>
      <c r="AL329" s="74"/>
      <c r="AM329" s="75"/>
      <c r="AN329" s="72"/>
      <c r="AO329" s="73"/>
      <c r="AP329" s="72"/>
      <c r="AQ329" s="77"/>
      <c r="AR329" s="75"/>
      <c r="AS329" s="72"/>
      <c r="AT329" s="73"/>
      <c r="AU329" s="72"/>
      <c r="AV329" s="74"/>
      <c r="AW329" s="75"/>
      <c r="AX329" s="72"/>
      <c r="AY329" s="73"/>
      <c r="AZ329" s="72"/>
      <c r="BA329" s="74"/>
      <c r="BB329" s="75"/>
      <c r="BC329" s="72"/>
      <c r="BD329" s="72"/>
      <c r="BE329" s="72"/>
      <c r="BF329" s="75"/>
      <c r="BG329" s="78" t="str">
        <f t="shared" ref="BG329:BG350" si="98">G329</f>
        <v/>
      </c>
      <c r="BI329" s="79" t="str">
        <f t="shared" ref="BI329:BI350" si="99">G329</f>
        <v/>
      </c>
      <c r="BJ329" s="109"/>
      <c r="BK329" s="110"/>
      <c r="BL329" s="110"/>
      <c r="BM329" s="110"/>
      <c r="BN329" s="110"/>
      <c r="BO329" s="110"/>
      <c r="BP329" s="110"/>
      <c r="BQ329" s="110"/>
      <c r="BR329" s="110"/>
      <c r="BS329" s="111"/>
      <c r="BU329" s="170" t="str">
        <f t="shared" ref="BU329:BU350" si="100">G329</f>
        <v/>
      </c>
      <c r="BV329" s="158"/>
      <c r="BW329" s="159"/>
      <c r="BX329" s="248"/>
      <c r="BY329" s="252"/>
      <c r="BZ329" s="253"/>
      <c r="CA329" s="254"/>
      <c r="CB329" s="252"/>
      <c r="CC329" s="253"/>
      <c r="CD329" s="254"/>
      <c r="CE329" s="252"/>
      <c r="CF329" s="253"/>
      <c r="CG329" s="254"/>
      <c r="CH329" s="252"/>
      <c r="CI329" s="253"/>
      <c r="CJ329" s="254"/>
      <c r="CK329" s="252"/>
      <c r="CL329" s="253"/>
      <c r="CM329" s="254"/>
      <c r="CN329" s="252"/>
      <c r="CO329" s="253"/>
      <c r="CP329" s="254"/>
      <c r="CQ329" s="252"/>
      <c r="CR329" s="253"/>
      <c r="CS329" s="254"/>
      <c r="CT329" s="252"/>
      <c r="CU329" s="253"/>
      <c r="CV329" s="254"/>
      <c r="CW329" s="247"/>
      <c r="CX329" s="159"/>
      <c r="CY329" s="160"/>
    </row>
    <row r="330" spans="1:103" ht="13.5" customHeight="1">
      <c r="A330" s="83" t="str">
        <f t="shared" si="93"/>
        <v/>
      </c>
      <c r="B330" s="168" t="str">
        <f t="shared" si="94"/>
        <v/>
      </c>
      <c r="C330" s="151" t="str">
        <f t="shared" si="95"/>
        <v/>
      </c>
      <c r="D330" s="82" t="str">
        <f t="shared" si="96"/>
        <v/>
      </c>
      <c r="E330" s="188" t="str">
        <f>IF(ISERROR(SUM((B330/2),(C330/2),(D330/2))),IF(ISERROR(SUM((B330/2),(C330/2))),IF(ISERROR(SUM((B330/2),(D330/2))),IF(ISERROR(SUM((C330/2),(D330/2))),IF(ISERROR(B330/2),IF(ISERROR(C330/2),A328,C330),B330),SUM((C330*'Student List'!$D$34),(D330*'Student List'!$E$34))/'Student List'!$D$40),SUM((B330*'Student List'!$C$34),(D330*'Student List'!$E$34))/'Student List'!$E$40),SUM((B330*'Student List'!$C$34),(C330*'Student List'!$D$34))/'Student List'!$C$40),SUM((B330*'Student List'!$C$34),(C330*'Student List'!$D$34),(D330*'Student List'!$E$34))/'Student List'!$C$35)</f>
        <v/>
      </c>
      <c r="F330" s="84" t="str">
        <f t="shared" si="97"/>
        <v/>
      </c>
      <c r="G330" s="208" t="str">
        <f>IF(ISTEXT('Student List'!$C$10),('Student List'!$C$10),"")</f>
        <v/>
      </c>
      <c r="H330" s="209"/>
      <c r="I330" s="210"/>
      <c r="J330" s="211"/>
      <c r="K330" s="210"/>
      <c r="L330" s="212"/>
      <c r="M330" s="213"/>
      <c r="N330" s="210"/>
      <c r="O330" s="211"/>
      <c r="P330" s="210"/>
      <c r="Q330" s="212"/>
      <c r="R330" s="213"/>
      <c r="S330" s="210"/>
      <c r="T330" s="211"/>
      <c r="U330" s="210"/>
      <c r="V330" s="212"/>
      <c r="W330" s="213"/>
      <c r="X330" s="210"/>
      <c r="Y330" s="211"/>
      <c r="Z330" s="210"/>
      <c r="AA330" s="214"/>
      <c r="AB330" s="319"/>
      <c r="AC330" s="209"/>
      <c r="AD330" s="210"/>
      <c r="AE330" s="213"/>
      <c r="AF330" s="210"/>
      <c r="AG330" s="212"/>
      <c r="AH330" s="213"/>
      <c r="AI330" s="210"/>
      <c r="AJ330" s="211"/>
      <c r="AK330" s="210"/>
      <c r="AL330" s="212"/>
      <c r="AM330" s="213"/>
      <c r="AN330" s="210"/>
      <c r="AO330" s="211"/>
      <c r="AP330" s="210"/>
      <c r="AQ330" s="212"/>
      <c r="AR330" s="213"/>
      <c r="AS330" s="210"/>
      <c r="AT330" s="211"/>
      <c r="AU330" s="210"/>
      <c r="AV330" s="212"/>
      <c r="AW330" s="213"/>
      <c r="AX330" s="210"/>
      <c r="AY330" s="211"/>
      <c r="AZ330" s="210"/>
      <c r="BA330" s="212"/>
      <c r="BB330" s="213"/>
      <c r="BC330" s="210"/>
      <c r="BD330" s="210"/>
      <c r="BE330" s="210"/>
      <c r="BF330" s="213"/>
      <c r="BG330" s="216" t="str">
        <f t="shared" si="98"/>
        <v/>
      </c>
      <c r="BH330" s="217"/>
      <c r="BI330" s="218" t="str">
        <f t="shared" si="99"/>
        <v/>
      </c>
      <c r="BJ330" s="219"/>
      <c r="BK330" s="220"/>
      <c r="BL330" s="221"/>
      <c r="BM330" s="221"/>
      <c r="BN330" s="221"/>
      <c r="BO330" s="221"/>
      <c r="BP330" s="221"/>
      <c r="BQ330" s="221"/>
      <c r="BR330" s="221"/>
      <c r="BS330" s="222"/>
      <c r="BT330" s="217"/>
      <c r="BU330" s="223" t="str">
        <f t="shared" si="100"/>
        <v/>
      </c>
      <c r="BV330" s="224"/>
      <c r="BW330" s="225"/>
      <c r="BX330" s="249"/>
      <c r="BY330" s="255"/>
      <c r="BZ330" s="226"/>
      <c r="CA330" s="249"/>
      <c r="CB330" s="255"/>
      <c r="CC330" s="226"/>
      <c r="CD330" s="249"/>
      <c r="CE330" s="255"/>
      <c r="CF330" s="226"/>
      <c r="CG330" s="249"/>
      <c r="CH330" s="255"/>
      <c r="CI330" s="226"/>
      <c r="CJ330" s="249"/>
      <c r="CK330" s="255"/>
      <c r="CL330" s="226"/>
      <c r="CM330" s="249"/>
      <c r="CN330" s="255"/>
      <c r="CO330" s="226"/>
      <c r="CP330" s="249"/>
      <c r="CQ330" s="255"/>
      <c r="CR330" s="226"/>
      <c r="CS330" s="249"/>
      <c r="CT330" s="255"/>
      <c r="CU330" s="226"/>
      <c r="CV330" s="249"/>
      <c r="CW330" s="225"/>
      <c r="CX330" s="226"/>
      <c r="CY330" s="227"/>
    </row>
    <row r="331" spans="1:103" ht="13.5" customHeight="1">
      <c r="A331" s="83" t="str">
        <f t="shared" si="93"/>
        <v/>
      </c>
      <c r="B331" s="168" t="str">
        <f t="shared" si="94"/>
        <v/>
      </c>
      <c r="C331" s="151" t="str">
        <f t="shared" si="95"/>
        <v/>
      </c>
      <c r="D331" s="82" t="str">
        <f t="shared" si="96"/>
        <v/>
      </c>
      <c r="E331" s="188" t="str">
        <f>IF(ISERROR(SUM((B331/2),(C331/2),(D331/2))),IF(ISERROR(SUM((B331/2),(C331/2))),IF(ISERROR(SUM((B331/2),(D331/2))),IF(ISERROR(SUM((C331/2),(D331/2))),IF(ISERROR(B331/2),IF(ISERROR(C331/2),A329,C331),B331),SUM((C331*'Student List'!$D$34),(D331*'Student List'!$E$34))/'Student List'!$D$40),SUM((B331*'Student List'!$C$34),(D331*'Student List'!$E$34))/'Student List'!$E$40),SUM((B331*'Student List'!$C$34),(C331*'Student List'!$D$34))/'Student List'!$C$40),SUM((B331*'Student List'!$C$34),(C331*'Student List'!$D$34),(D331*'Student List'!$E$34))/'Student List'!$C$35)</f>
        <v/>
      </c>
      <c r="F331" s="84" t="str">
        <f t="shared" si="97"/>
        <v/>
      </c>
      <c r="G331" s="173" t="str">
        <f>IF(ISTEXT('Student List'!$C$11),('Student List'!$C$11),"")</f>
        <v/>
      </c>
      <c r="H331" s="85"/>
      <c r="I331" s="86"/>
      <c r="J331" s="87"/>
      <c r="K331" s="86"/>
      <c r="L331" s="88"/>
      <c r="M331" s="89"/>
      <c r="N331" s="86"/>
      <c r="O331" s="87"/>
      <c r="P331" s="86"/>
      <c r="Q331" s="88"/>
      <c r="R331" s="89"/>
      <c r="S331" s="86"/>
      <c r="T331" s="87"/>
      <c r="U331" s="86"/>
      <c r="V331" s="88"/>
      <c r="W331" s="89"/>
      <c r="X331" s="86"/>
      <c r="Y331" s="87"/>
      <c r="Z331" s="86"/>
      <c r="AA331" s="90"/>
      <c r="AB331" s="99"/>
      <c r="AC331" s="85"/>
      <c r="AD331" s="86"/>
      <c r="AE331" s="89"/>
      <c r="AF331" s="86"/>
      <c r="AG331" s="88"/>
      <c r="AH331" s="89"/>
      <c r="AI331" s="86"/>
      <c r="AJ331" s="87"/>
      <c r="AK331" s="86"/>
      <c r="AL331" s="88"/>
      <c r="AM331" s="89"/>
      <c r="AN331" s="86"/>
      <c r="AO331" s="87"/>
      <c r="AP331" s="86"/>
      <c r="AQ331" s="88"/>
      <c r="AR331" s="89"/>
      <c r="AS331" s="86"/>
      <c r="AT331" s="87"/>
      <c r="AU331" s="86"/>
      <c r="AV331" s="88"/>
      <c r="AW331" s="89"/>
      <c r="AX331" s="86"/>
      <c r="AY331" s="87"/>
      <c r="AZ331" s="86"/>
      <c r="BA331" s="88"/>
      <c r="BB331" s="89"/>
      <c r="BC331" s="86"/>
      <c r="BD331" s="86"/>
      <c r="BE331" s="86"/>
      <c r="BF331" s="89"/>
      <c r="BG331" s="91" t="str">
        <f t="shared" si="98"/>
        <v/>
      </c>
      <c r="BI331" s="92" t="str">
        <f t="shared" si="99"/>
        <v/>
      </c>
      <c r="BJ331" s="112"/>
      <c r="BK331" s="117"/>
      <c r="BL331" s="113"/>
      <c r="BM331" s="113"/>
      <c r="BN331" s="113"/>
      <c r="BO331" s="113"/>
      <c r="BP331" s="113"/>
      <c r="BQ331" s="113"/>
      <c r="BR331" s="113"/>
      <c r="BS331" s="114"/>
      <c r="BU331" s="171" t="str">
        <f t="shared" si="100"/>
        <v/>
      </c>
      <c r="BV331" s="161"/>
      <c r="BW331" s="162"/>
      <c r="BX331" s="250"/>
      <c r="BY331" s="256"/>
      <c r="BZ331" s="163"/>
      <c r="CA331" s="250"/>
      <c r="CB331" s="256"/>
      <c r="CC331" s="163"/>
      <c r="CD331" s="250"/>
      <c r="CE331" s="256"/>
      <c r="CF331" s="163"/>
      <c r="CG331" s="250"/>
      <c r="CH331" s="256"/>
      <c r="CI331" s="163"/>
      <c r="CJ331" s="250"/>
      <c r="CK331" s="256"/>
      <c r="CL331" s="163"/>
      <c r="CM331" s="250"/>
      <c r="CN331" s="256"/>
      <c r="CO331" s="163"/>
      <c r="CP331" s="250"/>
      <c r="CQ331" s="256"/>
      <c r="CR331" s="163"/>
      <c r="CS331" s="250"/>
      <c r="CT331" s="256"/>
      <c r="CU331" s="163"/>
      <c r="CV331" s="250"/>
      <c r="CW331" s="162"/>
      <c r="CX331" s="163"/>
      <c r="CY331" s="164"/>
    </row>
    <row r="332" spans="1:103" ht="13.5" customHeight="1">
      <c r="A332" s="83" t="str">
        <f t="shared" si="93"/>
        <v/>
      </c>
      <c r="B332" s="168" t="str">
        <f t="shared" si="94"/>
        <v/>
      </c>
      <c r="C332" s="151" t="str">
        <f t="shared" si="95"/>
        <v/>
      </c>
      <c r="D332" s="82" t="str">
        <f t="shared" si="96"/>
        <v/>
      </c>
      <c r="E332" s="188" t="str">
        <f>IF(ISERROR(SUM((B332/2),(C332/2),(D332/2))),IF(ISERROR(SUM((B332/2),(C332/2))),IF(ISERROR(SUM((B332/2),(D332/2))),IF(ISERROR(SUM((C332/2),(D332/2))),IF(ISERROR(B332/2),IF(ISERROR(C332/2),A330,C332),B332),SUM((C332*'Student List'!$D$34),(D332*'Student List'!$E$34))/'Student List'!$D$40),SUM((B332*'Student List'!$C$34),(D332*'Student List'!$E$34))/'Student List'!$E$40),SUM((B332*'Student List'!$C$34),(C332*'Student List'!$D$34))/'Student List'!$C$40),SUM((B332*'Student List'!$C$34),(C332*'Student List'!$D$34),(D332*'Student List'!$E$34))/'Student List'!$C$35)</f>
        <v/>
      </c>
      <c r="F332" s="84" t="str">
        <f t="shared" si="97"/>
        <v/>
      </c>
      <c r="G332" s="208" t="str">
        <f>IF(ISTEXT('Student List'!$C$12),('Student List'!$C$12),"")</f>
        <v/>
      </c>
      <c r="H332" s="209"/>
      <c r="I332" s="210"/>
      <c r="J332" s="211"/>
      <c r="K332" s="210"/>
      <c r="L332" s="212"/>
      <c r="M332" s="213"/>
      <c r="N332" s="210"/>
      <c r="O332" s="211"/>
      <c r="P332" s="210"/>
      <c r="Q332" s="212"/>
      <c r="R332" s="213"/>
      <c r="S332" s="210"/>
      <c r="T332" s="211"/>
      <c r="U332" s="210"/>
      <c r="V332" s="212"/>
      <c r="W332" s="213"/>
      <c r="X332" s="210"/>
      <c r="Y332" s="211"/>
      <c r="Z332" s="210"/>
      <c r="AA332" s="214"/>
      <c r="AB332" s="319"/>
      <c r="AC332" s="209"/>
      <c r="AD332" s="210"/>
      <c r="AE332" s="213"/>
      <c r="AF332" s="210"/>
      <c r="AG332" s="212"/>
      <c r="AH332" s="213"/>
      <c r="AI332" s="210"/>
      <c r="AJ332" s="211"/>
      <c r="AK332" s="210"/>
      <c r="AL332" s="212"/>
      <c r="AM332" s="213"/>
      <c r="AN332" s="210"/>
      <c r="AO332" s="211"/>
      <c r="AP332" s="210"/>
      <c r="AQ332" s="212"/>
      <c r="AR332" s="213"/>
      <c r="AS332" s="210"/>
      <c r="AT332" s="211"/>
      <c r="AU332" s="210"/>
      <c r="AV332" s="212"/>
      <c r="AW332" s="213"/>
      <c r="AX332" s="210"/>
      <c r="AY332" s="211"/>
      <c r="AZ332" s="210"/>
      <c r="BA332" s="212"/>
      <c r="BB332" s="213"/>
      <c r="BC332" s="210"/>
      <c r="BD332" s="210"/>
      <c r="BE332" s="210"/>
      <c r="BF332" s="213"/>
      <c r="BG332" s="216" t="str">
        <f t="shared" si="98"/>
        <v/>
      </c>
      <c r="BH332" s="217"/>
      <c r="BI332" s="218" t="str">
        <f t="shared" si="99"/>
        <v/>
      </c>
      <c r="BJ332" s="219"/>
      <c r="BK332" s="220"/>
      <c r="BL332" s="221"/>
      <c r="BM332" s="221"/>
      <c r="BN332" s="221"/>
      <c r="BO332" s="221"/>
      <c r="BP332" s="221"/>
      <c r="BQ332" s="221"/>
      <c r="BR332" s="221"/>
      <c r="BS332" s="222"/>
      <c r="BT332" s="217"/>
      <c r="BU332" s="223" t="str">
        <f t="shared" si="100"/>
        <v/>
      </c>
      <c r="BV332" s="224"/>
      <c r="BW332" s="225"/>
      <c r="BX332" s="249"/>
      <c r="BY332" s="255"/>
      <c r="BZ332" s="226"/>
      <c r="CA332" s="249"/>
      <c r="CB332" s="255"/>
      <c r="CC332" s="226"/>
      <c r="CD332" s="249"/>
      <c r="CE332" s="255"/>
      <c r="CF332" s="226"/>
      <c r="CG332" s="249"/>
      <c r="CH332" s="255"/>
      <c r="CI332" s="226"/>
      <c r="CJ332" s="249"/>
      <c r="CK332" s="255"/>
      <c r="CL332" s="226"/>
      <c r="CM332" s="249"/>
      <c r="CN332" s="255"/>
      <c r="CO332" s="226"/>
      <c r="CP332" s="249"/>
      <c r="CQ332" s="255"/>
      <c r="CR332" s="226"/>
      <c r="CS332" s="249"/>
      <c r="CT332" s="255"/>
      <c r="CU332" s="226"/>
      <c r="CV332" s="249"/>
      <c r="CW332" s="225"/>
      <c r="CX332" s="226"/>
      <c r="CY332" s="227"/>
    </row>
    <row r="333" spans="1:103" ht="13.5" customHeight="1">
      <c r="A333" s="83" t="str">
        <f t="shared" si="93"/>
        <v/>
      </c>
      <c r="B333" s="168" t="str">
        <f t="shared" si="94"/>
        <v/>
      </c>
      <c r="C333" s="151" t="str">
        <f t="shared" si="95"/>
        <v/>
      </c>
      <c r="D333" s="82" t="str">
        <f t="shared" si="96"/>
        <v/>
      </c>
      <c r="E333" s="188" t="str">
        <f>IF(ISERROR(SUM((B333/2),(C333/2),(D333/2))),IF(ISERROR(SUM((B333/2),(C333/2))),IF(ISERROR(SUM((B333/2),(D333/2))),IF(ISERROR(SUM((C333/2),(D333/2))),IF(ISERROR(B333/2),IF(ISERROR(C333/2),A331,C333),B333),SUM((C333*'Student List'!$D$34),(D333*'Student List'!$E$34))/'Student List'!$D$40),SUM((B333*'Student List'!$C$34),(D333*'Student List'!$E$34))/'Student List'!$E$40),SUM((B333*'Student List'!$C$34),(C333*'Student List'!$D$34))/'Student List'!$C$40),SUM((B333*'Student List'!$C$34),(C333*'Student List'!$D$34),(D333*'Student List'!$E$34))/'Student List'!$C$35)</f>
        <v/>
      </c>
      <c r="F333" s="84" t="str">
        <f t="shared" si="97"/>
        <v/>
      </c>
      <c r="G333" s="173" t="str">
        <f>IF(ISTEXT('Student List'!$C$13),('Student List'!$C$13),"")</f>
        <v/>
      </c>
      <c r="H333" s="85"/>
      <c r="I333" s="86"/>
      <c r="J333" s="87"/>
      <c r="K333" s="86"/>
      <c r="L333" s="88"/>
      <c r="M333" s="89"/>
      <c r="N333" s="86"/>
      <c r="O333" s="87"/>
      <c r="P333" s="86"/>
      <c r="Q333" s="88"/>
      <c r="R333" s="89"/>
      <c r="S333" s="86"/>
      <c r="T333" s="87"/>
      <c r="U333" s="86"/>
      <c r="V333" s="88"/>
      <c r="W333" s="89"/>
      <c r="X333" s="86"/>
      <c r="Y333" s="87"/>
      <c r="Z333" s="86"/>
      <c r="AA333" s="90"/>
      <c r="AB333" s="99"/>
      <c r="AC333" s="85"/>
      <c r="AD333" s="86"/>
      <c r="AE333" s="89"/>
      <c r="AF333" s="86"/>
      <c r="AG333" s="88"/>
      <c r="AH333" s="89"/>
      <c r="AI333" s="86"/>
      <c r="AJ333" s="87"/>
      <c r="AK333" s="86"/>
      <c r="AL333" s="88"/>
      <c r="AM333" s="89"/>
      <c r="AN333" s="86"/>
      <c r="AO333" s="87"/>
      <c r="AP333" s="86"/>
      <c r="AQ333" s="88"/>
      <c r="AR333" s="89"/>
      <c r="AS333" s="86"/>
      <c r="AT333" s="87"/>
      <c r="AU333" s="86"/>
      <c r="AV333" s="88"/>
      <c r="AW333" s="89"/>
      <c r="AX333" s="86"/>
      <c r="AY333" s="87"/>
      <c r="AZ333" s="86"/>
      <c r="BA333" s="88"/>
      <c r="BB333" s="89"/>
      <c r="BC333" s="86"/>
      <c r="BD333" s="86"/>
      <c r="BE333" s="86"/>
      <c r="BF333" s="89"/>
      <c r="BG333" s="91" t="str">
        <f t="shared" si="98"/>
        <v/>
      </c>
      <c r="BI333" s="92" t="str">
        <f t="shared" si="99"/>
        <v/>
      </c>
      <c r="BJ333" s="112"/>
      <c r="BK333" s="117"/>
      <c r="BL333" s="113"/>
      <c r="BM333" s="113"/>
      <c r="BN333" s="113"/>
      <c r="BO333" s="113"/>
      <c r="BP333" s="113"/>
      <c r="BQ333" s="113"/>
      <c r="BR333" s="113"/>
      <c r="BS333" s="114"/>
      <c r="BU333" s="171" t="str">
        <f t="shared" si="100"/>
        <v/>
      </c>
      <c r="BV333" s="161"/>
      <c r="BW333" s="162"/>
      <c r="BX333" s="250"/>
      <c r="BY333" s="256"/>
      <c r="BZ333" s="163"/>
      <c r="CA333" s="250"/>
      <c r="CB333" s="256"/>
      <c r="CC333" s="163"/>
      <c r="CD333" s="250"/>
      <c r="CE333" s="256"/>
      <c r="CF333" s="163"/>
      <c r="CG333" s="250"/>
      <c r="CH333" s="256"/>
      <c r="CI333" s="163"/>
      <c r="CJ333" s="250"/>
      <c r="CK333" s="256"/>
      <c r="CL333" s="163"/>
      <c r="CM333" s="250"/>
      <c r="CN333" s="256"/>
      <c r="CO333" s="163"/>
      <c r="CP333" s="250"/>
      <c r="CQ333" s="256"/>
      <c r="CR333" s="163"/>
      <c r="CS333" s="250"/>
      <c r="CT333" s="256"/>
      <c r="CU333" s="163"/>
      <c r="CV333" s="250"/>
      <c r="CW333" s="162"/>
      <c r="CX333" s="163"/>
      <c r="CY333" s="164"/>
    </row>
    <row r="334" spans="1:103" ht="13.5" customHeight="1">
      <c r="A334" s="83" t="str">
        <f t="shared" si="93"/>
        <v/>
      </c>
      <c r="B334" s="168" t="str">
        <f t="shared" si="94"/>
        <v/>
      </c>
      <c r="C334" s="151" t="str">
        <f t="shared" si="95"/>
        <v/>
      </c>
      <c r="D334" s="82" t="str">
        <f t="shared" si="96"/>
        <v/>
      </c>
      <c r="E334" s="188" t="str">
        <f>IF(ISERROR(SUM((B334/2),(C334/2),(D334/2))),IF(ISERROR(SUM((B334/2),(C334/2))),IF(ISERROR(SUM((B334/2),(D334/2))),IF(ISERROR(SUM((C334/2),(D334/2))),IF(ISERROR(B334/2),IF(ISERROR(C334/2),A332,C334),B334),SUM((C334*'Student List'!$D$34),(D334*'Student List'!$E$34))/'Student List'!$D$40),SUM((B334*'Student List'!$C$34),(D334*'Student List'!$E$34))/'Student List'!$E$40),SUM((B334*'Student List'!$C$34),(C334*'Student List'!$D$34))/'Student List'!$C$40),SUM((B334*'Student List'!$C$34),(C334*'Student List'!$D$34),(D334*'Student List'!$E$34))/'Student List'!$C$35)</f>
        <v/>
      </c>
      <c r="F334" s="84" t="str">
        <f t="shared" si="97"/>
        <v/>
      </c>
      <c r="G334" s="208" t="str">
        <f>IF(ISTEXT('Student List'!$C$14),('Student List'!$C$14),"")</f>
        <v/>
      </c>
      <c r="H334" s="209"/>
      <c r="I334" s="210"/>
      <c r="J334" s="211"/>
      <c r="K334" s="210"/>
      <c r="L334" s="212"/>
      <c r="M334" s="213"/>
      <c r="N334" s="210"/>
      <c r="O334" s="211"/>
      <c r="P334" s="210"/>
      <c r="Q334" s="212"/>
      <c r="R334" s="213"/>
      <c r="S334" s="210"/>
      <c r="T334" s="211"/>
      <c r="U334" s="210"/>
      <c r="V334" s="212"/>
      <c r="W334" s="213"/>
      <c r="X334" s="210"/>
      <c r="Y334" s="211"/>
      <c r="Z334" s="210"/>
      <c r="AA334" s="214"/>
      <c r="AB334" s="319"/>
      <c r="AC334" s="209"/>
      <c r="AD334" s="210"/>
      <c r="AE334" s="213"/>
      <c r="AF334" s="210"/>
      <c r="AG334" s="212"/>
      <c r="AH334" s="213"/>
      <c r="AI334" s="210"/>
      <c r="AJ334" s="211"/>
      <c r="AK334" s="210"/>
      <c r="AL334" s="212"/>
      <c r="AM334" s="213"/>
      <c r="AN334" s="210"/>
      <c r="AO334" s="211"/>
      <c r="AP334" s="210"/>
      <c r="AQ334" s="212"/>
      <c r="AR334" s="213"/>
      <c r="AS334" s="210"/>
      <c r="AT334" s="211"/>
      <c r="AU334" s="210"/>
      <c r="AV334" s="212"/>
      <c r="AW334" s="213"/>
      <c r="AX334" s="210"/>
      <c r="AY334" s="211"/>
      <c r="AZ334" s="210"/>
      <c r="BA334" s="212"/>
      <c r="BB334" s="213"/>
      <c r="BC334" s="210"/>
      <c r="BD334" s="210"/>
      <c r="BE334" s="210"/>
      <c r="BF334" s="213"/>
      <c r="BG334" s="216" t="str">
        <f t="shared" si="98"/>
        <v/>
      </c>
      <c r="BH334" s="217"/>
      <c r="BI334" s="218" t="str">
        <f t="shared" si="99"/>
        <v/>
      </c>
      <c r="BJ334" s="219"/>
      <c r="BK334" s="220"/>
      <c r="BL334" s="221"/>
      <c r="BM334" s="221"/>
      <c r="BN334" s="221"/>
      <c r="BO334" s="221"/>
      <c r="BP334" s="221"/>
      <c r="BQ334" s="221"/>
      <c r="BR334" s="221"/>
      <c r="BS334" s="222"/>
      <c r="BT334" s="217"/>
      <c r="BU334" s="223" t="str">
        <f t="shared" si="100"/>
        <v/>
      </c>
      <c r="BV334" s="224"/>
      <c r="BW334" s="225"/>
      <c r="BX334" s="249"/>
      <c r="BY334" s="255"/>
      <c r="BZ334" s="226"/>
      <c r="CA334" s="249"/>
      <c r="CB334" s="255"/>
      <c r="CC334" s="226"/>
      <c r="CD334" s="249"/>
      <c r="CE334" s="255"/>
      <c r="CF334" s="226"/>
      <c r="CG334" s="249"/>
      <c r="CH334" s="255"/>
      <c r="CI334" s="226"/>
      <c r="CJ334" s="249"/>
      <c r="CK334" s="255"/>
      <c r="CL334" s="226"/>
      <c r="CM334" s="249"/>
      <c r="CN334" s="255"/>
      <c r="CO334" s="226"/>
      <c r="CP334" s="249"/>
      <c r="CQ334" s="255"/>
      <c r="CR334" s="226"/>
      <c r="CS334" s="249"/>
      <c r="CT334" s="255"/>
      <c r="CU334" s="226"/>
      <c r="CV334" s="249"/>
      <c r="CW334" s="225"/>
      <c r="CX334" s="226"/>
      <c r="CY334" s="227"/>
    </row>
    <row r="335" spans="1:103" ht="13.5" customHeight="1">
      <c r="A335" s="83" t="str">
        <f t="shared" si="93"/>
        <v/>
      </c>
      <c r="B335" s="168" t="str">
        <f t="shared" si="94"/>
        <v/>
      </c>
      <c r="C335" s="151" t="str">
        <f t="shared" si="95"/>
        <v/>
      </c>
      <c r="D335" s="82" t="str">
        <f t="shared" si="96"/>
        <v/>
      </c>
      <c r="E335" s="188" t="str">
        <f>IF(ISERROR(SUM((B335/2),(C335/2),(D335/2))),IF(ISERROR(SUM((B335/2),(C335/2))),IF(ISERROR(SUM((B335/2),(D335/2))),IF(ISERROR(SUM((C335/2),(D335/2))),IF(ISERROR(B335/2),IF(ISERROR(C335/2),A333,C335),B335),SUM((C335*'Student List'!$D$34),(D335*'Student List'!$E$34))/'Student List'!$D$40),SUM((B335*'Student List'!$C$34),(D335*'Student List'!$E$34))/'Student List'!$E$40),SUM((B335*'Student List'!$C$34),(C335*'Student List'!$D$34))/'Student List'!$C$40),SUM((B335*'Student List'!$C$34),(C335*'Student List'!$D$34),(D335*'Student List'!$E$34))/'Student List'!$C$35)</f>
        <v/>
      </c>
      <c r="F335" s="84" t="str">
        <f t="shared" si="97"/>
        <v/>
      </c>
      <c r="G335" s="173" t="str">
        <f>IF(ISTEXT('Student List'!$C$15),('Student List'!$C$15),"")</f>
        <v/>
      </c>
      <c r="H335" s="85"/>
      <c r="I335" s="86"/>
      <c r="J335" s="87"/>
      <c r="K335" s="86"/>
      <c r="L335" s="88"/>
      <c r="M335" s="89"/>
      <c r="N335" s="86"/>
      <c r="O335" s="87"/>
      <c r="P335" s="86"/>
      <c r="Q335" s="88"/>
      <c r="R335" s="89"/>
      <c r="S335" s="86"/>
      <c r="T335" s="87"/>
      <c r="U335" s="86"/>
      <c r="V335" s="88"/>
      <c r="W335" s="89"/>
      <c r="X335" s="86"/>
      <c r="Y335" s="87"/>
      <c r="Z335" s="86"/>
      <c r="AA335" s="90"/>
      <c r="AB335" s="99"/>
      <c r="AC335" s="85"/>
      <c r="AD335" s="86"/>
      <c r="AE335" s="89"/>
      <c r="AF335" s="86"/>
      <c r="AG335" s="88"/>
      <c r="AH335" s="89"/>
      <c r="AI335" s="86"/>
      <c r="AJ335" s="87"/>
      <c r="AK335" s="86"/>
      <c r="AL335" s="88"/>
      <c r="AM335" s="89"/>
      <c r="AN335" s="86"/>
      <c r="AO335" s="87"/>
      <c r="AP335" s="86"/>
      <c r="AQ335" s="88"/>
      <c r="AR335" s="89"/>
      <c r="AS335" s="86"/>
      <c r="AT335" s="87"/>
      <c r="AU335" s="86"/>
      <c r="AV335" s="88"/>
      <c r="AW335" s="89"/>
      <c r="AX335" s="86"/>
      <c r="AY335" s="87"/>
      <c r="AZ335" s="86"/>
      <c r="BA335" s="88"/>
      <c r="BB335" s="89"/>
      <c r="BC335" s="86"/>
      <c r="BD335" s="86"/>
      <c r="BE335" s="86"/>
      <c r="BF335" s="89"/>
      <c r="BG335" s="91" t="str">
        <f t="shared" si="98"/>
        <v/>
      </c>
      <c r="BI335" s="92" t="str">
        <f t="shared" si="99"/>
        <v/>
      </c>
      <c r="BJ335" s="112"/>
      <c r="BK335" s="117"/>
      <c r="BL335" s="113"/>
      <c r="BM335" s="113"/>
      <c r="BN335" s="113"/>
      <c r="BO335" s="113"/>
      <c r="BP335" s="113"/>
      <c r="BQ335" s="113"/>
      <c r="BR335" s="113"/>
      <c r="BS335" s="114"/>
      <c r="BU335" s="171" t="str">
        <f t="shared" si="100"/>
        <v/>
      </c>
      <c r="BV335" s="161"/>
      <c r="BW335" s="162"/>
      <c r="BX335" s="250"/>
      <c r="BY335" s="256"/>
      <c r="BZ335" s="163"/>
      <c r="CA335" s="250"/>
      <c r="CB335" s="256"/>
      <c r="CC335" s="163"/>
      <c r="CD335" s="250"/>
      <c r="CE335" s="256"/>
      <c r="CF335" s="163"/>
      <c r="CG335" s="250"/>
      <c r="CH335" s="256"/>
      <c r="CI335" s="163"/>
      <c r="CJ335" s="250"/>
      <c r="CK335" s="256"/>
      <c r="CL335" s="163"/>
      <c r="CM335" s="250"/>
      <c r="CN335" s="256"/>
      <c r="CO335" s="163"/>
      <c r="CP335" s="250"/>
      <c r="CQ335" s="256"/>
      <c r="CR335" s="163"/>
      <c r="CS335" s="250"/>
      <c r="CT335" s="256"/>
      <c r="CU335" s="163"/>
      <c r="CV335" s="250"/>
      <c r="CW335" s="162"/>
      <c r="CX335" s="163"/>
      <c r="CY335" s="164"/>
    </row>
    <row r="336" spans="1:103" ht="13.5" customHeight="1">
      <c r="A336" s="83" t="str">
        <f t="shared" si="93"/>
        <v/>
      </c>
      <c r="B336" s="168" t="str">
        <f t="shared" si="94"/>
        <v/>
      </c>
      <c r="C336" s="151" t="str">
        <f t="shared" si="95"/>
        <v/>
      </c>
      <c r="D336" s="82" t="str">
        <f t="shared" si="96"/>
        <v/>
      </c>
      <c r="E336" s="188" t="str">
        <f>IF(ISERROR(SUM((B336/2),(C336/2),(D336/2))),IF(ISERROR(SUM((B336/2),(C336/2))),IF(ISERROR(SUM((B336/2),(D336/2))),IF(ISERROR(SUM((C336/2),(D336/2))),IF(ISERROR(B336/2),IF(ISERROR(C336/2),A334,C336),B336),SUM((C336*'Student List'!$D$34),(D336*'Student List'!$E$34))/'Student List'!$D$40),SUM((B336*'Student List'!$C$34),(D336*'Student List'!$E$34))/'Student List'!$E$40),SUM((B336*'Student List'!$C$34),(C336*'Student List'!$D$34))/'Student List'!$C$40),SUM((B336*'Student List'!$C$34),(C336*'Student List'!$D$34),(D336*'Student List'!$E$34))/'Student List'!$C$35)</f>
        <v/>
      </c>
      <c r="F336" s="84" t="str">
        <f t="shared" si="97"/>
        <v/>
      </c>
      <c r="G336" s="208" t="str">
        <f>IF(ISTEXT('Student List'!$C$16),('Student List'!$C$16),"")</f>
        <v/>
      </c>
      <c r="H336" s="209"/>
      <c r="I336" s="210"/>
      <c r="J336" s="211"/>
      <c r="K336" s="210"/>
      <c r="L336" s="212"/>
      <c r="M336" s="213"/>
      <c r="N336" s="210"/>
      <c r="O336" s="211"/>
      <c r="P336" s="210"/>
      <c r="Q336" s="212"/>
      <c r="R336" s="213"/>
      <c r="S336" s="210"/>
      <c r="T336" s="211"/>
      <c r="U336" s="210"/>
      <c r="V336" s="212"/>
      <c r="W336" s="213"/>
      <c r="X336" s="210"/>
      <c r="Y336" s="211"/>
      <c r="Z336" s="210"/>
      <c r="AA336" s="214"/>
      <c r="AB336" s="319"/>
      <c r="AC336" s="209"/>
      <c r="AD336" s="210"/>
      <c r="AE336" s="213"/>
      <c r="AF336" s="210"/>
      <c r="AG336" s="212"/>
      <c r="AH336" s="213"/>
      <c r="AI336" s="210"/>
      <c r="AJ336" s="211"/>
      <c r="AK336" s="210"/>
      <c r="AL336" s="212"/>
      <c r="AM336" s="213"/>
      <c r="AN336" s="210"/>
      <c r="AO336" s="211"/>
      <c r="AP336" s="210"/>
      <c r="AQ336" s="212"/>
      <c r="AR336" s="213"/>
      <c r="AS336" s="210"/>
      <c r="AT336" s="211"/>
      <c r="AU336" s="210"/>
      <c r="AV336" s="212"/>
      <c r="AW336" s="213"/>
      <c r="AX336" s="210"/>
      <c r="AY336" s="211"/>
      <c r="AZ336" s="210"/>
      <c r="BA336" s="212"/>
      <c r="BB336" s="213"/>
      <c r="BC336" s="210"/>
      <c r="BD336" s="210"/>
      <c r="BE336" s="210"/>
      <c r="BF336" s="213"/>
      <c r="BG336" s="216" t="str">
        <f t="shared" si="98"/>
        <v/>
      </c>
      <c r="BH336" s="217"/>
      <c r="BI336" s="218" t="str">
        <f t="shared" si="99"/>
        <v/>
      </c>
      <c r="BJ336" s="219"/>
      <c r="BK336" s="220"/>
      <c r="BL336" s="221"/>
      <c r="BM336" s="221"/>
      <c r="BN336" s="221"/>
      <c r="BO336" s="221"/>
      <c r="BP336" s="221"/>
      <c r="BQ336" s="221"/>
      <c r="BR336" s="221"/>
      <c r="BS336" s="222"/>
      <c r="BT336" s="217"/>
      <c r="BU336" s="223" t="str">
        <f t="shared" si="100"/>
        <v/>
      </c>
      <c r="BV336" s="224"/>
      <c r="BW336" s="225"/>
      <c r="BX336" s="249"/>
      <c r="BY336" s="255"/>
      <c r="BZ336" s="226"/>
      <c r="CA336" s="249"/>
      <c r="CB336" s="255"/>
      <c r="CC336" s="226"/>
      <c r="CD336" s="249"/>
      <c r="CE336" s="255"/>
      <c r="CF336" s="226"/>
      <c r="CG336" s="249"/>
      <c r="CH336" s="255"/>
      <c r="CI336" s="226"/>
      <c r="CJ336" s="249"/>
      <c r="CK336" s="255"/>
      <c r="CL336" s="226"/>
      <c r="CM336" s="249"/>
      <c r="CN336" s="255"/>
      <c r="CO336" s="226"/>
      <c r="CP336" s="249"/>
      <c r="CQ336" s="255"/>
      <c r="CR336" s="226"/>
      <c r="CS336" s="249"/>
      <c r="CT336" s="255"/>
      <c r="CU336" s="226"/>
      <c r="CV336" s="249"/>
      <c r="CW336" s="225"/>
      <c r="CX336" s="226"/>
      <c r="CY336" s="227"/>
    </row>
    <row r="337" spans="1:103" ht="13.5" customHeight="1">
      <c r="A337" s="83" t="str">
        <f t="shared" si="93"/>
        <v/>
      </c>
      <c r="B337" s="168" t="str">
        <f t="shared" si="94"/>
        <v/>
      </c>
      <c r="C337" s="151" t="str">
        <f t="shared" si="95"/>
        <v/>
      </c>
      <c r="D337" s="82" t="str">
        <f t="shared" si="96"/>
        <v/>
      </c>
      <c r="E337" s="188" t="str">
        <f>IF(ISERROR(SUM((B337/2),(C337/2),(D337/2))),IF(ISERROR(SUM((B337/2),(C337/2))),IF(ISERROR(SUM((B337/2),(D337/2))),IF(ISERROR(SUM((C337/2),(D337/2))),IF(ISERROR(B337/2),IF(ISERROR(C337/2),A335,C337),B337),SUM((C337*'Student List'!$D$34),(D337*'Student List'!$E$34))/'Student List'!$D$40),SUM((B337*'Student List'!$C$34),(D337*'Student List'!$E$34))/'Student List'!$E$40),SUM((B337*'Student List'!$C$34),(C337*'Student List'!$D$34))/'Student List'!$C$40),SUM((B337*'Student List'!$C$34),(C337*'Student List'!$D$34),(D337*'Student List'!$E$34))/'Student List'!$C$35)</f>
        <v/>
      </c>
      <c r="F337" s="84" t="str">
        <f t="shared" si="97"/>
        <v/>
      </c>
      <c r="G337" s="173" t="str">
        <f>IF(ISTEXT('Student List'!$C$17),('Student List'!$C$17),"")</f>
        <v/>
      </c>
      <c r="H337" s="85"/>
      <c r="I337" s="86"/>
      <c r="J337" s="87"/>
      <c r="K337" s="86"/>
      <c r="L337" s="88"/>
      <c r="M337" s="89"/>
      <c r="N337" s="86"/>
      <c r="O337" s="87"/>
      <c r="P337" s="86"/>
      <c r="Q337" s="88"/>
      <c r="R337" s="89"/>
      <c r="S337" s="86"/>
      <c r="T337" s="87"/>
      <c r="U337" s="86"/>
      <c r="V337" s="88"/>
      <c r="W337" s="89"/>
      <c r="X337" s="86"/>
      <c r="Y337" s="87"/>
      <c r="Z337" s="86"/>
      <c r="AA337" s="90"/>
      <c r="AB337" s="99"/>
      <c r="AC337" s="85"/>
      <c r="AD337" s="86"/>
      <c r="AE337" s="89"/>
      <c r="AF337" s="86"/>
      <c r="AG337" s="88"/>
      <c r="AH337" s="89"/>
      <c r="AI337" s="86"/>
      <c r="AJ337" s="87"/>
      <c r="AK337" s="86"/>
      <c r="AL337" s="88"/>
      <c r="AM337" s="89"/>
      <c r="AN337" s="86"/>
      <c r="AO337" s="87"/>
      <c r="AP337" s="86"/>
      <c r="AQ337" s="88"/>
      <c r="AR337" s="89"/>
      <c r="AS337" s="86"/>
      <c r="AT337" s="87"/>
      <c r="AU337" s="86"/>
      <c r="AV337" s="88"/>
      <c r="AW337" s="89"/>
      <c r="AX337" s="86"/>
      <c r="AY337" s="87"/>
      <c r="AZ337" s="86"/>
      <c r="BA337" s="88"/>
      <c r="BB337" s="89"/>
      <c r="BC337" s="86"/>
      <c r="BD337" s="86"/>
      <c r="BE337" s="86"/>
      <c r="BF337" s="89"/>
      <c r="BG337" s="91" t="str">
        <f t="shared" si="98"/>
        <v/>
      </c>
      <c r="BI337" s="92" t="str">
        <f t="shared" si="99"/>
        <v/>
      </c>
      <c r="BJ337" s="112"/>
      <c r="BK337" s="117"/>
      <c r="BL337" s="113"/>
      <c r="BM337" s="113"/>
      <c r="BN337" s="113"/>
      <c r="BO337" s="113"/>
      <c r="BP337" s="113"/>
      <c r="BQ337" s="113"/>
      <c r="BR337" s="113"/>
      <c r="BS337" s="114"/>
      <c r="BU337" s="171" t="str">
        <f t="shared" si="100"/>
        <v/>
      </c>
      <c r="BV337" s="161"/>
      <c r="BW337" s="162"/>
      <c r="BX337" s="250"/>
      <c r="BY337" s="256"/>
      <c r="BZ337" s="163"/>
      <c r="CA337" s="250"/>
      <c r="CB337" s="256"/>
      <c r="CC337" s="163"/>
      <c r="CD337" s="250"/>
      <c r="CE337" s="256"/>
      <c r="CF337" s="163"/>
      <c r="CG337" s="250"/>
      <c r="CH337" s="256"/>
      <c r="CI337" s="163"/>
      <c r="CJ337" s="250"/>
      <c r="CK337" s="256"/>
      <c r="CL337" s="163"/>
      <c r="CM337" s="250"/>
      <c r="CN337" s="256"/>
      <c r="CO337" s="163"/>
      <c r="CP337" s="250"/>
      <c r="CQ337" s="256"/>
      <c r="CR337" s="163"/>
      <c r="CS337" s="250"/>
      <c r="CT337" s="256"/>
      <c r="CU337" s="163"/>
      <c r="CV337" s="250"/>
      <c r="CW337" s="162"/>
      <c r="CX337" s="163"/>
      <c r="CY337" s="164"/>
    </row>
    <row r="338" spans="1:103" ht="13.5" customHeight="1">
      <c r="A338" s="83" t="str">
        <f t="shared" si="93"/>
        <v/>
      </c>
      <c r="B338" s="168" t="str">
        <f t="shared" si="94"/>
        <v/>
      </c>
      <c r="C338" s="151" t="str">
        <f t="shared" si="95"/>
        <v/>
      </c>
      <c r="D338" s="82" t="str">
        <f t="shared" si="96"/>
        <v/>
      </c>
      <c r="E338" s="188" t="str">
        <f>IF(ISERROR(SUM((B338/2),(C338/2),(D338/2))),IF(ISERROR(SUM((B338/2),(C338/2))),IF(ISERROR(SUM((B338/2),(D338/2))),IF(ISERROR(SUM((C338/2),(D338/2))),IF(ISERROR(B338/2),IF(ISERROR(C338/2),A336,C338),B338),SUM((C338*'Student List'!$D$34),(D338*'Student List'!$E$34))/'Student List'!$D$40),SUM((B338*'Student List'!$C$34),(D338*'Student List'!$E$34))/'Student List'!$E$40),SUM((B338*'Student List'!$C$34),(C338*'Student List'!$D$34))/'Student List'!$C$40),SUM((B338*'Student List'!$C$34),(C338*'Student List'!$D$34),(D338*'Student List'!$E$34))/'Student List'!$C$35)</f>
        <v/>
      </c>
      <c r="F338" s="84" t="str">
        <f t="shared" si="97"/>
        <v/>
      </c>
      <c r="G338" s="208" t="str">
        <f>IF(ISTEXT('Student List'!$C$18),('Student List'!$C$18),"")</f>
        <v/>
      </c>
      <c r="H338" s="209"/>
      <c r="I338" s="210"/>
      <c r="J338" s="211"/>
      <c r="K338" s="210"/>
      <c r="L338" s="212"/>
      <c r="M338" s="213"/>
      <c r="N338" s="210"/>
      <c r="O338" s="211"/>
      <c r="P338" s="210"/>
      <c r="Q338" s="212"/>
      <c r="R338" s="213"/>
      <c r="S338" s="210"/>
      <c r="T338" s="211"/>
      <c r="U338" s="210"/>
      <c r="V338" s="212"/>
      <c r="W338" s="213"/>
      <c r="X338" s="210"/>
      <c r="Y338" s="211"/>
      <c r="Z338" s="210"/>
      <c r="AA338" s="214"/>
      <c r="AB338" s="319"/>
      <c r="AC338" s="209"/>
      <c r="AD338" s="210"/>
      <c r="AE338" s="213"/>
      <c r="AF338" s="210"/>
      <c r="AG338" s="212"/>
      <c r="AH338" s="213"/>
      <c r="AI338" s="210"/>
      <c r="AJ338" s="211"/>
      <c r="AK338" s="210"/>
      <c r="AL338" s="212"/>
      <c r="AM338" s="213"/>
      <c r="AN338" s="210"/>
      <c r="AO338" s="211"/>
      <c r="AP338" s="210"/>
      <c r="AQ338" s="212"/>
      <c r="AR338" s="213"/>
      <c r="AS338" s="210"/>
      <c r="AT338" s="211"/>
      <c r="AU338" s="210"/>
      <c r="AV338" s="212"/>
      <c r="AW338" s="213"/>
      <c r="AX338" s="210"/>
      <c r="AY338" s="211"/>
      <c r="AZ338" s="210"/>
      <c r="BA338" s="212"/>
      <c r="BB338" s="213"/>
      <c r="BC338" s="210"/>
      <c r="BD338" s="210"/>
      <c r="BE338" s="210"/>
      <c r="BF338" s="213"/>
      <c r="BG338" s="216" t="str">
        <f t="shared" si="98"/>
        <v/>
      </c>
      <c r="BH338" s="217"/>
      <c r="BI338" s="218" t="str">
        <f t="shared" si="99"/>
        <v/>
      </c>
      <c r="BJ338" s="219"/>
      <c r="BK338" s="220"/>
      <c r="BL338" s="221"/>
      <c r="BM338" s="221"/>
      <c r="BN338" s="221"/>
      <c r="BO338" s="221"/>
      <c r="BP338" s="221"/>
      <c r="BQ338" s="221"/>
      <c r="BR338" s="221"/>
      <c r="BS338" s="222"/>
      <c r="BT338" s="217"/>
      <c r="BU338" s="223" t="str">
        <f t="shared" si="100"/>
        <v/>
      </c>
      <c r="BV338" s="224"/>
      <c r="BW338" s="225"/>
      <c r="BX338" s="249"/>
      <c r="BY338" s="255"/>
      <c r="BZ338" s="226"/>
      <c r="CA338" s="249"/>
      <c r="CB338" s="255"/>
      <c r="CC338" s="226"/>
      <c r="CD338" s="249"/>
      <c r="CE338" s="255"/>
      <c r="CF338" s="226"/>
      <c r="CG338" s="249"/>
      <c r="CH338" s="255"/>
      <c r="CI338" s="226"/>
      <c r="CJ338" s="249"/>
      <c r="CK338" s="255"/>
      <c r="CL338" s="226"/>
      <c r="CM338" s="249"/>
      <c r="CN338" s="255"/>
      <c r="CO338" s="226"/>
      <c r="CP338" s="249"/>
      <c r="CQ338" s="255"/>
      <c r="CR338" s="226"/>
      <c r="CS338" s="249"/>
      <c r="CT338" s="255"/>
      <c r="CU338" s="226"/>
      <c r="CV338" s="249"/>
      <c r="CW338" s="225"/>
      <c r="CX338" s="226"/>
      <c r="CY338" s="227"/>
    </row>
    <row r="339" spans="1:103" ht="13.5" customHeight="1">
      <c r="A339" s="83" t="str">
        <f t="shared" si="93"/>
        <v/>
      </c>
      <c r="B339" s="168" t="str">
        <f t="shared" si="94"/>
        <v/>
      </c>
      <c r="C339" s="151" t="str">
        <f t="shared" si="95"/>
        <v/>
      </c>
      <c r="D339" s="82" t="str">
        <f t="shared" si="96"/>
        <v/>
      </c>
      <c r="E339" s="188" t="str">
        <f>IF(ISERROR(SUM((B339/2),(C339/2),(D339/2))),IF(ISERROR(SUM((B339/2),(C339/2))),IF(ISERROR(SUM((B339/2),(D339/2))),IF(ISERROR(SUM((C339/2),(D339/2))),IF(ISERROR(B339/2),IF(ISERROR(C339/2),A337,C339),B339),SUM((C339*'Student List'!$D$34),(D339*'Student List'!$E$34))/'Student List'!$D$40),SUM((B339*'Student List'!$C$34),(D339*'Student List'!$E$34))/'Student List'!$E$40),SUM((B339*'Student List'!$C$34),(C339*'Student List'!$D$34))/'Student List'!$C$40),SUM((B339*'Student List'!$C$34),(C339*'Student List'!$D$34),(D339*'Student List'!$E$34))/'Student List'!$C$35)</f>
        <v/>
      </c>
      <c r="F339" s="84" t="str">
        <f t="shared" si="97"/>
        <v/>
      </c>
      <c r="G339" s="173" t="str">
        <f>IF(ISTEXT('Student List'!$C$19),('Student List'!$C$19),"")</f>
        <v/>
      </c>
      <c r="H339" s="85"/>
      <c r="I339" s="86"/>
      <c r="J339" s="87"/>
      <c r="K339" s="86"/>
      <c r="L339" s="88"/>
      <c r="M339" s="89"/>
      <c r="N339" s="86"/>
      <c r="O339" s="87"/>
      <c r="P339" s="86"/>
      <c r="Q339" s="88"/>
      <c r="R339" s="89"/>
      <c r="S339" s="86"/>
      <c r="T339" s="87"/>
      <c r="U339" s="86"/>
      <c r="V339" s="88"/>
      <c r="W339" s="89"/>
      <c r="X339" s="86"/>
      <c r="Y339" s="87"/>
      <c r="Z339" s="86"/>
      <c r="AA339" s="90"/>
      <c r="AB339" s="99"/>
      <c r="AC339" s="85"/>
      <c r="AD339" s="86"/>
      <c r="AE339" s="89"/>
      <c r="AF339" s="86"/>
      <c r="AG339" s="88"/>
      <c r="AH339" s="89"/>
      <c r="AI339" s="86"/>
      <c r="AJ339" s="87"/>
      <c r="AK339" s="86"/>
      <c r="AL339" s="88"/>
      <c r="AM339" s="89"/>
      <c r="AN339" s="86"/>
      <c r="AO339" s="87"/>
      <c r="AP339" s="86"/>
      <c r="AQ339" s="88"/>
      <c r="AR339" s="89"/>
      <c r="AS339" s="86"/>
      <c r="AT339" s="87"/>
      <c r="AU339" s="86"/>
      <c r="AV339" s="88"/>
      <c r="AW339" s="89"/>
      <c r="AX339" s="86"/>
      <c r="AY339" s="87"/>
      <c r="AZ339" s="86"/>
      <c r="BA339" s="88"/>
      <c r="BB339" s="89"/>
      <c r="BC339" s="86"/>
      <c r="BD339" s="86"/>
      <c r="BE339" s="86"/>
      <c r="BF339" s="89"/>
      <c r="BG339" s="91" t="str">
        <f t="shared" si="98"/>
        <v/>
      </c>
      <c r="BI339" s="92" t="str">
        <f t="shared" si="99"/>
        <v/>
      </c>
      <c r="BJ339" s="112"/>
      <c r="BK339" s="117"/>
      <c r="BL339" s="113"/>
      <c r="BM339" s="113"/>
      <c r="BN339" s="113"/>
      <c r="BO339" s="113"/>
      <c r="BP339" s="113"/>
      <c r="BQ339" s="113"/>
      <c r="BR339" s="113"/>
      <c r="BS339" s="114"/>
      <c r="BU339" s="171" t="str">
        <f t="shared" si="100"/>
        <v/>
      </c>
      <c r="BV339" s="161"/>
      <c r="BW339" s="162"/>
      <c r="BX339" s="250"/>
      <c r="BY339" s="256"/>
      <c r="BZ339" s="163"/>
      <c r="CA339" s="250"/>
      <c r="CB339" s="256"/>
      <c r="CC339" s="163"/>
      <c r="CD339" s="250"/>
      <c r="CE339" s="256"/>
      <c r="CF339" s="163"/>
      <c r="CG339" s="250"/>
      <c r="CH339" s="256"/>
      <c r="CI339" s="163"/>
      <c r="CJ339" s="250"/>
      <c r="CK339" s="256"/>
      <c r="CL339" s="163"/>
      <c r="CM339" s="250"/>
      <c r="CN339" s="256"/>
      <c r="CO339" s="163"/>
      <c r="CP339" s="250"/>
      <c r="CQ339" s="256"/>
      <c r="CR339" s="163"/>
      <c r="CS339" s="250"/>
      <c r="CT339" s="256"/>
      <c r="CU339" s="163"/>
      <c r="CV339" s="250"/>
      <c r="CW339" s="162"/>
      <c r="CX339" s="163"/>
      <c r="CY339" s="164"/>
    </row>
    <row r="340" spans="1:103" ht="13.5" customHeight="1">
      <c r="A340" s="83" t="str">
        <f t="shared" si="93"/>
        <v/>
      </c>
      <c r="B340" s="168" t="str">
        <f t="shared" si="94"/>
        <v/>
      </c>
      <c r="C340" s="151" t="str">
        <f t="shared" si="95"/>
        <v/>
      </c>
      <c r="D340" s="82" t="str">
        <f t="shared" si="96"/>
        <v/>
      </c>
      <c r="E340" s="188" t="str">
        <f>IF(ISERROR(SUM((B340/2),(C340/2),(D340/2))),IF(ISERROR(SUM((B340/2),(C340/2))),IF(ISERROR(SUM((B340/2),(D340/2))),IF(ISERROR(SUM((C340/2),(D340/2))),IF(ISERROR(B340/2),IF(ISERROR(C340/2),A338,C340),B340),SUM((C340*'Student List'!$D$34),(D340*'Student List'!$E$34))/'Student List'!$D$40),SUM((B340*'Student List'!$C$34),(D340*'Student List'!$E$34))/'Student List'!$E$40),SUM((B340*'Student List'!$C$34),(C340*'Student List'!$D$34))/'Student List'!$C$40),SUM((B340*'Student List'!$C$34),(C340*'Student List'!$D$34),(D340*'Student List'!$E$34))/'Student List'!$C$35)</f>
        <v/>
      </c>
      <c r="F340" s="84" t="str">
        <f t="shared" si="97"/>
        <v/>
      </c>
      <c r="G340" s="208" t="str">
        <f>IF(ISTEXT('Student List'!$C$20),('Student List'!$C$20),"")</f>
        <v/>
      </c>
      <c r="H340" s="209"/>
      <c r="I340" s="210"/>
      <c r="J340" s="211"/>
      <c r="K340" s="210"/>
      <c r="L340" s="212"/>
      <c r="M340" s="213"/>
      <c r="N340" s="210"/>
      <c r="O340" s="211"/>
      <c r="P340" s="210"/>
      <c r="Q340" s="212"/>
      <c r="R340" s="213"/>
      <c r="S340" s="210"/>
      <c r="T340" s="211"/>
      <c r="U340" s="210"/>
      <c r="V340" s="212"/>
      <c r="W340" s="213"/>
      <c r="X340" s="210"/>
      <c r="Y340" s="211"/>
      <c r="Z340" s="210"/>
      <c r="AA340" s="214"/>
      <c r="AB340" s="319"/>
      <c r="AC340" s="209"/>
      <c r="AD340" s="210"/>
      <c r="AE340" s="213"/>
      <c r="AF340" s="210"/>
      <c r="AG340" s="212"/>
      <c r="AH340" s="213"/>
      <c r="AI340" s="210"/>
      <c r="AJ340" s="211"/>
      <c r="AK340" s="210"/>
      <c r="AL340" s="212"/>
      <c r="AM340" s="213"/>
      <c r="AN340" s="210"/>
      <c r="AO340" s="211"/>
      <c r="AP340" s="210"/>
      <c r="AQ340" s="212"/>
      <c r="AR340" s="213"/>
      <c r="AS340" s="210"/>
      <c r="AT340" s="211"/>
      <c r="AU340" s="210"/>
      <c r="AV340" s="212"/>
      <c r="AW340" s="213"/>
      <c r="AX340" s="210"/>
      <c r="AY340" s="211"/>
      <c r="AZ340" s="210"/>
      <c r="BA340" s="212"/>
      <c r="BB340" s="213"/>
      <c r="BC340" s="210"/>
      <c r="BD340" s="210"/>
      <c r="BE340" s="210"/>
      <c r="BF340" s="213"/>
      <c r="BG340" s="216" t="str">
        <f t="shared" si="98"/>
        <v/>
      </c>
      <c r="BH340" s="217"/>
      <c r="BI340" s="218" t="str">
        <f t="shared" si="99"/>
        <v/>
      </c>
      <c r="BJ340" s="219"/>
      <c r="BK340" s="220"/>
      <c r="BL340" s="221"/>
      <c r="BM340" s="221"/>
      <c r="BN340" s="221"/>
      <c r="BO340" s="221"/>
      <c r="BP340" s="221"/>
      <c r="BQ340" s="221"/>
      <c r="BR340" s="221"/>
      <c r="BS340" s="222"/>
      <c r="BT340" s="217"/>
      <c r="BU340" s="223" t="str">
        <f t="shared" si="100"/>
        <v/>
      </c>
      <c r="BV340" s="224"/>
      <c r="BW340" s="225"/>
      <c r="BX340" s="249"/>
      <c r="BY340" s="255"/>
      <c r="BZ340" s="226"/>
      <c r="CA340" s="249"/>
      <c r="CB340" s="255"/>
      <c r="CC340" s="226"/>
      <c r="CD340" s="249"/>
      <c r="CE340" s="255"/>
      <c r="CF340" s="226"/>
      <c r="CG340" s="249"/>
      <c r="CH340" s="255"/>
      <c r="CI340" s="226"/>
      <c r="CJ340" s="249"/>
      <c r="CK340" s="255"/>
      <c r="CL340" s="226"/>
      <c r="CM340" s="249"/>
      <c r="CN340" s="255"/>
      <c r="CO340" s="226"/>
      <c r="CP340" s="249"/>
      <c r="CQ340" s="255"/>
      <c r="CR340" s="226"/>
      <c r="CS340" s="249"/>
      <c r="CT340" s="255"/>
      <c r="CU340" s="226"/>
      <c r="CV340" s="249"/>
      <c r="CW340" s="225"/>
      <c r="CX340" s="226"/>
      <c r="CY340" s="227"/>
    </row>
    <row r="341" spans="1:103" ht="13.5" customHeight="1">
      <c r="A341" s="83" t="str">
        <f t="shared" si="93"/>
        <v/>
      </c>
      <c r="B341" s="168" t="str">
        <f t="shared" si="94"/>
        <v/>
      </c>
      <c r="C341" s="151" t="str">
        <f t="shared" si="95"/>
        <v/>
      </c>
      <c r="D341" s="82" t="str">
        <f t="shared" si="96"/>
        <v/>
      </c>
      <c r="E341" s="188" t="str">
        <f>IF(ISERROR(SUM((B341/2),(C341/2),(D341/2))),IF(ISERROR(SUM((B341/2),(C341/2))),IF(ISERROR(SUM((B341/2),(D341/2))),IF(ISERROR(SUM((C341/2),(D341/2))),IF(ISERROR(B341/2),IF(ISERROR(C341/2),A339,C341),B341),SUM((C341*'Student List'!$D$34),(D341*'Student List'!$E$34))/'Student List'!$D$40),SUM((B341*'Student List'!$C$34),(D341*'Student List'!$E$34))/'Student List'!$E$40),SUM((B341*'Student List'!$C$34),(C341*'Student List'!$D$34))/'Student List'!$C$40),SUM((B341*'Student List'!$C$34),(C341*'Student List'!$D$34),(D341*'Student List'!$E$34))/'Student List'!$C$35)</f>
        <v/>
      </c>
      <c r="F341" s="84" t="str">
        <f t="shared" si="97"/>
        <v/>
      </c>
      <c r="G341" s="173" t="str">
        <f>IF(ISTEXT('Student List'!$C$21),('Student List'!$C$21),"")</f>
        <v/>
      </c>
      <c r="H341" s="85"/>
      <c r="I341" s="86"/>
      <c r="J341" s="87"/>
      <c r="K341" s="86"/>
      <c r="L341" s="88"/>
      <c r="M341" s="89"/>
      <c r="N341" s="86"/>
      <c r="O341" s="86"/>
      <c r="P341" s="228"/>
      <c r="Q341" s="148"/>
      <c r="R341" s="89"/>
      <c r="S341" s="86"/>
      <c r="T341" s="87"/>
      <c r="U341" s="86"/>
      <c r="V341" s="88"/>
      <c r="W341" s="89"/>
      <c r="X341" s="86"/>
      <c r="Y341" s="87"/>
      <c r="Z341" s="86"/>
      <c r="AA341" s="90"/>
      <c r="AB341" s="99"/>
      <c r="AC341" s="85"/>
      <c r="AD341" s="86"/>
      <c r="AE341" s="89"/>
      <c r="AF341" s="86"/>
      <c r="AG341" s="88"/>
      <c r="AH341" s="89"/>
      <c r="AI341" s="86"/>
      <c r="AJ341" s="87"/>
      <c r="AK341" s="86"/>
      <c r="AL341" s="88"/>
      <c r="AM341" s="89"/>
      <c r="AN341" s="86"/>
      <c r="AO341" s="87"/>
      <c r="AP341" s="86"/>
      <c r="AQ341" s="88"/>
      <c r="AR341" s="89"/>
      <c r="AS341" s="86"/>
      <c r="AT341" s="87"/>
      <c r="AU341" s="86"/>
      <c r="AV341" s="88"/>
      <c r="AW341" s="89"/>
      <c r="AX341" s="86"/>
      <c r="AY341" s="87"/>
      <c r="AZ341" s="86"/>
      <c r="BA341" s="88"/>
      <c r="BB341" s="89"/>
      <c r="BC341" s="86"/>
      <c r="BD341" s="86"/>
      <c r="BE341" s="86"/>
      <c r="BF341" s="89"/>
      <c r="BG341" s="91" t="str">
        <f t="shared" si="98"/>
        <v/>
      </c>
      <c r="BI341" s="92" t="str">
        <f t="shared" si="99"/>
        <v/>
      </c>
      <c r="BJ341" s="112"/>
      <c r="BK341" s="117"/>
      <c r="BL341" s="113"/>
      <c r="BM341" s="113"/>
      <c r="BN341" s="113"/>
      <c r="BO341" s="113"/>
      <c r="BP341" s="113"/>
      <c r="BQ341" s="113"/>
      <c r="BR341" s="113"/>
      <c r="BS341" s="114"/>
      <c r="BU341" s="171" t="str">
        <f t="shared" si="100"/>
        <v/>
      </c>
      <c r="BV341" s="161"/>
      <c r="BW341" s="162"/>
      <c r="BX341" s="250"/>
      <c r="BY341" s="256"/>
      <c r="BZ341" s="163"/>
      <c r="CA341" s="250"/>
      <c r="CB341" s="256"/>
      <c r="CC341" s="163"/>
      <c r="CD341" s="250"/>
      <c r="CE341" s="256"/>
      <c r="CF341" s="163"/>
      <c r="CG341" s="250"/>
      <c r="CH341" s="256"/>
      <c r="CI341" s="163"/>
      <c r="CJ341" s="250"/>
      <c r="CK341" s="256"/>
      <c r="CL341" s="163"/>
      <c r="CM341" s="250"/>
      <c r="CN341" s="256"/>
      <c r="CO341" s="163"/>
      <c r="CP341" s="250"/>
      <c r="CQ341" s="256"/>
      <c r="CR341" s="163"/>
      <c r="CS341" s="250"/>
      <c r="CT341" s="256"/>
      <c r="CU341" s="163"/>
      <c r="CV341" s="250"/>
      <c r="CW341" s="162"/>
      <c r="CX341" s="163"/>
      <c r="CY341" s="164"/>
    </row>
    <row r="342" spans="1:103" ht="13.5" customHeight="1">
      <c r="A342" s="83" t="str">
        <f t="shared" si="93"/>
        <v/>
      </c>
      <c r="B342" s="168" t="str">
        <f t="shared" si="94"/>
        <v/>
      </c>
      <c r="C342" s="151" t="str">
        <f t="shared" si="95"/>
        <v/>
      </c>
      <c r="D342" s="82" t="str">
        <f t="shared" si="96"/>
        <v/>
      </c>
      <c r="E342" s="188" t="str">
        <f>IF(ISERROR(SUM((B342/2),(C342/2),(D342/2))),IF(ISERROR(SUM((B342/2),(C342/2))),IF(ISERROR(SUM((B342/2),(D342/2))),IF(ISERROR(SUM((C342/2),(D342/2))),IF(ISERROR(B342/2),IF(ISERROR(C342/2),A340,C342),B342),SUM((C342*'Student List'!$D$34),(D342*'Student List'!$E$34))/'Student List'!$D$40),SUM((B342*'Student List'!$C$34),(D342*'Student List'!$E$34))/'Student List'!$E$40),SUM((B342*'Student List'!$C$34),(C342*'Student List'!$D$34))/'Student List'!$C$40),SUM((B342*'Student List'!$C$34),(C342*'Student List'!$D$34),(D342*'Student List'!$E$34))/'Student List'!$C$35)</f>
        <v/>
      </c>
      <c r="F342" s="84" t="str">
        <f t="shared" si="97"/>
        <v/>
      </c>
      <c r="G342" s="208" t="str">
        <f>IF(ISTEXT('Student List'!$C$22),('Student List'!$C$22),"")</f>
        <v/>
      </c>
      <c r="H342" s="209"/>
      <c r="I342" s="210"/>
      <c r="J342" s="211"/>
      <c r="K342" s="210"/>
      <c r="L342" s="212"/>
      <c r="M342" s="213"/>
      <c r="N342" s="210"/>
      <c r="O342" s="211"/>
      <c r="P342" s="210"/>
      <c r="Q342" s="212"/>
      <c r="R342" s="213"/>
      <c r="S342" s="210"/>
      <c r="T342" s="211"/>
      <c r="U342" s="210"/>
      <c r="V342" s="212"/>
      <c r="W342" s="213"/>
      <c r="X342" s="210"/>
      <c r="Y342" s="211"/>
      <c r="Z342" s="210"/>
      <c r="AA342" s="214"/>
      <c r="AB342" s="319"/>
      <c r="AC342" s="209"/>
      <c r="AD342" s="210"/>
      <c r="AE342" s="213"/>
      <c r="AF342" s="210"/>
      <c r="AG342" s="212"/>
      <c r="AH342" s="213"/>
      <c r="AI342" s="210"/>
      <c r="AJ342" s="211"/>
      <c r="AK342" s="210"/>
      <c r="AL342" s="212"/>
      <c r="AM342" s="213"/>
      <c r="AN342" s="210"/>
      <c r="AO342" s="211"/>
      <c r="AP342" s="210"/>
      <c r="AQ342" s="212"/>
      <c r="AR342" s="213"/>
      <c r="AS342" s="210"/>
      <c r="AT342" s="211"/>
      <c r="AU342" s="210"/>
      <c r="AV342" s="212"/>
      <c r="AW342" s="213"/>
      <c r="AX342" s="210"/>
      <c r="AY342" s="211"/>
      <c r="AZ342" s="210"/>
      <c r="BA342" s="212"/>
      <c r="BB342" s="213"/>
      <c r="BC342" s="210"/>
      <c r="BD342" s="210"/>
      <c r="BE342" s="210"/>
      <c r="BF342" s="213"/>
      <c r="BG342" s="216" t="str">
        <f t="shared" si="98"/>
        <v/>
      </c>
      <c r="BH342" s="217"/>
      <c r="BI342" s="218" t="str">
        <f t="shared" si="99"/>
        <v/>
      </c>
      <c r="BJ342" s="219"/>
      <c r="BK342" s="220"/>
      <c r="BL342" s="221"/>
      <c r="BM342" s="221"/>
      <c r="BN342" s="221"/>
      <c r="BO342" s="221"/>
      <c r="BP342" s="221"/>
      <c r="BQ342" s="221"/>
      <c r="BR342" s="221"/>
      <c r="BS342" s="222"/>
      <c r="BT342" s="217"/>
      <c r="BU342" s="223" t="str">
        <f t="shared" si="100"/>
        <v/>
      </c>
      <c r="BV342" s="224"/>
      <c r="BW342" s="225"/>
      <c r="BX342" s="249"/>
      <c r="BY342" s="255"/>
      <c r="BZ342" s="226"/>
      <c r="CA342" s="249"/>
      <c r="CB342" s="255"/>
      <c r="CC342" s="226"/>
      <c r="CD342" s="249"/>
      <c r="CE342" s="255"/>
      <c r="CF342" s="226"/>
      <c r="CG342" s="249"/>
      <c r="CH342" s="255"/>
      <c r="CI342" s="226"/>
      <c r="CJ342" s="249"/>
      <c r="CK342" s="255"/>
      <c r="CL342" s="226"/>
      <c r="CM342" s="249"/>
      <c r="CN342" s="255"/>
      <c r="CO342" s="226"/>
      <c r="CP342" s="249"/>
      <c r="CQ342" s="255"/>
      <c r="CR342" s="226"/>
      <c r="CS342" s="249"/>
      <c r="CT342" s="255"/>
      <c r="CU342" s="226"/>
      <c r="CV342" s="249"/>
      <c r="CW342" s="225"/>
      <c r="CX342" s="226"/>
      <c r="CY342" s="227"/>
    </row>
    <row r="343" spans="1:103" ht="13.5" customHeight="1">
      <c r="A343" s="83" t="str">
        <f t="shared" si="93"/>
        <v/>
      </c>
      <c r="B343" s="168" t="str">
        <f t="shared" si="94"/>
        <v/>
      </c>
      <c r="C343" s="151" t="str">
        <f t="shared" si="95"/>
        <v/>
      </c>
      <c r="D343" s="82" t="str">
        <f t="shared" si="96"/>
        <v/>
      </c>
      <c r="E343" s="188" t="str">
        <f>IF(ISERROR(SUM((B343/2),(C343/2),(D343/2))),IF(ISERROR(SUM((B343/2),(C343/2))),IF(ISERROR(SUM((B343/2),(D343/2))),IF(ISERROR(SUM((C343/2),(D343/2))),IF(ISERROR(B343/2),IF(ISERROR(C343/2),A341,C343),B343),SUM((C343*'Student List'!$D$34),(D343*'Student List'!$E$34))/'Student List'!$D$40),SUM((B343*'Student List'!$C$34),(D343*'Student List'!$E$34))/'Student List'!$E$40),SUM((B343*'Student List'!$C$34),(C343*'Student List'!$D$34))/'Student List'!$C$40),SUM((B343*'Student List'!$C$34),(C343*'Student List'!$D$34),(D343*'Student List'!$E$34))/'Student List'!$C$35)</f>
        <v/>
      </c>
      <c r="F343" s="84" t="str">
        <f t="shared" si="97"/>
        <v/>
      </c>
      <c r="G343" s="173" t="str">
        <f>IF(ISTEXT('Student List'!$C$23),('Student List'!$C$23),"")</f>
        <v/>
      </c>
      <c r="H343" s="85"/>
      <c r="I343" s="86"/>
      <c r="J343" s="87"/>
      <c r="K343" s="86"/>
      <c r="L343" s="88"/>
      <c r="M343" s="89"/>
      <c r="N343" s="86"/>
      <c r="O343" s="87"/>
      <c r="P343" s="86"/>
      <c r="Q343" s="88"/>
      <c r="R343" s="89"/>
      <c r="S343" s="86"/>
      <c r="T343" s="87"/>
      <c r="U343" s="86"/>
      <c r="V343" s="88"/>
      <c r="W343" s="89"/>
      <c r="X343" s="86"/>
      <c r="Y343" s="87"/>
      <c r="Z343" s="86"/>
      <c r="AA343" s="90"/>
      <c r="AB343" s="99"/>
      <c r="AC343" s="85"/>
      <c r="AD343" s="86"/>
      <c r="AE343" s="89"/>
      <c r="AF343" s="86"/>
      <c r="AG343" s="88"/>
      <c r="AH343" s="89"/>
      <c r="AI343" s="86"/>
      <c r="AJ343" s="87"/>
      <c r="AK343" s="86"/>
      <c r="AL343" s="88"/>
      <c r="AM343" s="89"/>
      <c r="AN343" s="86"/>
      <c r="AO343" s="87"/>
      <c r="AP343" s="86"/>
      <c r="AQ343" s="88"/>
      <c r="AR343" s="89"/>
      <c r="AS343" s="86"/>
      <c r="AT343" s="87"/>
      <c r="AU343" s="86"/>
      <c r="AV343" s="88"/>
      <c r="AW343" s="89"/>
      <c r="AX343" s="86"/>
      <c r="AY343" s="87"/>
      <c r="AZ343" s="86"/>
      <c r="BA343" s="88"/>
      <c r="BB343" s="89"/>
      <c r="BC343" s="86"/>
      <c r="BD343" s="86"/>
      <c r="BE343" s="86"/>
      <c r="BF343" s="89"/>
      <c r="BG343" s="91" t="str">
        <f t="shared" si="98"/>
        <v/>
      </c>
      <c r="BI343" s="92" t="str">
        <f t="shared" si="99"/>
        <v/>
      </c>
      <c r="BJ343" s="112"/>
      <c r="BK343" s="117"/>
      <c r="BL343" s="113"/>
      <c r="BM343" s="113"/>
      <c r="BN343" s="113"/>
      <c r="BO343" s="113"/>
      <c r="BP343" s="113"/>
      <c r="BQ343" s="113"/>
      <c r="BR343" s="113"/>
      <c r="BS343" s="114"/>
      <c r="BU343" s="171" t="str">
        <f t="shared" si="100"/>
        <v/>
      </c>
      <c r="BV343" s="161"/>
      <c r="BW343" s="162"/>
      <c r="BX343" s="250"/>
      <c r="BY343" s="256"/>
      <c r="BZ343" s="163"/>
      <c r="CA343" s="250"/>
      <c r="CB343" s="256"/>
      <c r="CC343" s="163"/>
      <c r="CD343" s="250"/>
      <c r="CE343" s="256"/>
      <c r="CF343" s="163"/>
      <c r="CG343" s="250"/>
      <c r="CH343" s="256"/>
      <c r="CI343" s="163"/>
      <c r="CJ343" s="250"/>
      <c r="CK343" s="256"/>
      <c r="CL343" s="163"/>
      <c r="CM343" s="250"/>
      <c r="CN343" s="256"/>
      <c r="CO343" s="163"/>
      <c r="CP343" s="250"/>
      <c r="CQ343" s="256"/>
      <c r="CR343" s="163"/>
      <c r="CS343" s="250"/>
      <c r="CT343" s="256"/>
      <c r="CU343" s="163"/>
      <c r="CV343" s="250"/>
      <c r="CW343" s="162"/>
      <c r="CX343" s="163"/>
      <c r="CY343" s="164"/>
    </row>
    <row r="344" spans="1:103" ht="13.5" customHeight="1">
      <c r="A344" s="83" t="str">
        <f t="shared" si="93"/>
        <v/>
      </c>
      <c r="B344" s="168" t="str">
        <f t="shared" si="94"/>
        <v/>
      </c>
      <c r="C344" s="151" t="str">
        <f t="shared" si="95"/>
        <v/>
      </c>
      <c r="D344" s="82" t="str">
        <f t="shared" si="96"/>
        <v/>
      </c>
      <c r="E344" s="188" t="str">
        <f>IF(ISERROR(SUM((B344/2),(C344/2),(D344/2))),IF(ISERROR(SUM((B344/2),(C344/2))),IF(ISERROR(SUM((B344/2),(D344/2))),IF(ISERROR(SUM((C344/2),(D344/2))),IF(ISERROR(B344/2),IF(ISERROR(C344/2),A342,C344),B344),SUM((C344*'Student List'!$D$34),(D344*'Student List'!$E$34))/'Student List'!$D$40),SUM((B344*'Student List'!$C$34),(D344*'Student List'!$E$34))/'Student List'!$E$40),SUM((B344*'Student List'!$C$34),(C344*'Student List'!$D$34))/'Student List'!$C$40),SUM((B344*'Student List'!$C$34),(C344*'Student List'!$D$34),(D344*'Student List'!$E$34))/'Student List'!$C$35)</f>
        <v/>
      </c>
      <c r="F344" s="84" t="str">
        <f t="shared" si="97"/>
        <v/>
      </c>
      <c r="G344" s="208" t="str">
        <f>IF(ISTEXT('Student List'!$C$24),('Student List'!$C$24),"")</f>
        <v/>
      </c>
      <c r="H344" s="209"/>
      <c r="I344" s="210"/>
      <c r="J344" s="211"/>
      <c r="K344" s="210"/>
      <c r="L344" s="212"/>
      <c r="M344" s="213"/>
      <c r="N344" s="210"/>
      <c r="O344" s="211"/>
      <c r="P344" s="210"/>
      <c r="Q344" s="212"/>
      <c r="R344" s="213"/>
      <c r="S344" s="210"/>
      <c r="T344" s="211"/>
      <c r="U344" s="210"/>
      <c r="V344" s="212"/>
      <c r="W344" s="213"/>
      <c r="X344" s="210"/>
      <c r="Y344" s="211"/>
      <c r="Z344" s="210"/>
      <c r="AA344" s="214"/>
      <c r="AB344" s="319"/>
      <c r="AC344" s="209"/>
      <c r="AD344" s="210"/>
      <c r="AE344" s="213"/>
      <c r="AF344" s="210"/>
      <c r="AG344" s="212"/>
      <c r="AH344" s="213"/>
      <c r="AI344" s="210"/>
      <c r="AJ344" s="211"/>
      <c r="AK344" s="210"/>
      <c r="AL344" s="212"/>
      <c r="AM344" s="213"/>
      <c r="AN344" s="210"/>
      <c r="AO344" s="211"/>
      <c r="AP344" s="210"/>
      <c r="AQ344" s="212"/>
      <c r="AR344" s="213"/>
      <c r="AS344" s="210"/>
      <c r="AT344" s="211"/>
      <c r="AU344" s="210"/>
      <c r="AV344" s="212"/>
      <c r="AW344" s="213"/>
      <c r="AX344" s="210"/>
      <c r="AY344" s="211"/>
      <c r="AZ344" s="210"/>
      <c r="BA344" s="212"/>
      <c r="BB344" s="213"/>
      <c r="BC344" s="210"/>
      <c r="BD344" s="210"/>
      <c r="BE344" s="210"/>
      <c r="BF344" s="213"/>
      <c r="BG344" s="216" t="str">
        <f t="shared" si="98"/>
        <v/>
      </c>
      <c r="BH344" s="217"/>
      <c r="BI344" s="218" t="str">
        <f t="shared" si="99"/>
        <v/>
      </c>
      <c r="BJ344" s="219"/>
      <c r="BK344" s="220"/>
      <c r="BL344" s="221"/>
      <c r="BM344" s="221"/>
      <c r="BN344" s="221"/>
      <c r="BO344" s="221"/>
      <c r="BP344" s="221"/>
      <c r="BQ344" s="221"/>
      <c r="BR344" s="221"/>
      <c r="BS344" s="222"/>
      <c r="BT344" s="217"/>
      <c r="BU344" s="223" t="str">
        <f t="shared" si="100"/>
        <v/>
      </c>
      <c r="BV344" s="224"/>
      <c r="BW344" s="225"/>
      <c r="BX344" s="249"/>
      <c r="BY344" s="255"/>
      <c r="BZ344" s="226"/>
      <c r="CA344" s="249"/>
      <c r="CB344" s="255"/>
      <c r="CC344" s="226"/>
      <c r="CD344" s="249"/>
      <c r="CE344" s="255"/>
      <c r="CF344" s="226"/>
      <c r="CG344" s="249"/>
      <c r="CH344" s="255"/>
      <c r="CI344" s="226"/>
      <c r="CJ344" s="249"/>
      <c r="CK344" s="255"/>
      <c r="CL344" s="226"/>
      <c r="CM344" s="249"/>
      <c r="CN344" s="255"/>
      <c r="CO344" s="226"/>
      <c r="CP344" s="249"/>
      <c r="CQ344" s="255"/>
      <c r="CR344" s="226"/>
      <c r="CS344" s="249"/>
      <c r="CT344" s="255"/>
      <c r="CU344" s="226"/>
      <c r="CV344" s="249"/>
      <c r="CW344" s="225"/>
      <c r="CX344" s="226"/>
      <c r="CY344" s="227"/>
    </row>
    <row r="345" spans="1:103" ht="13.5" customHeight="1">
      <c r="A345" s="83" t="str">
        <f t="shared" si="93"/>
        <v/>
      </c>
      <c r="B345" s="168" t="str">
        <f t="shared" si="94"/>
        <v/>
      </c>
      <c r="C345" s="151" t="str">
        <f t="shared" si="95"/>
        <v/>
      </c>
      <c r="D345" s="82" t="str">
        <f t="shared" si="96"/>
        <v/>
      </c>
      <c r="E345" s="188" t="str">
        <f>IF(ISERROR(SUM((B345/2),(C345/2),(D345/2))),IF(ISERROR(SUM((B345/2),(C345/2))),IF(ISERROR(SUM((B345/2),(D345/2))),IF(ISERROR(SUM((C345/2),(D345/2))),IF(ISERROR(B345/2),IF(ISERROR(C345/2),A343,C345),B345),SUM((C345*'Student List'!$D$34),(D345*'Student List'!$E$34))/'Student List'!$D$40),SUM((B345*'Student List'!$C$34),(D345*'Student List'!$E$34))/'Student List'!$E$40),SUM((B345*'Student List'!$C$34),(C345*'Student List'!$D$34))/'Student List'!$C$40),SUM((B345*'Student List'!$C$34),(C345*'Student List'!$D$34),(D345*'Student List'!$E$34))/'Student List'!$C$35)</f>
        <v/>
      </c>
      <c r="F345" s="84" t="str">
        <f t="shared" si="97"/>
        <v/>
      </c>
      <c r="G345" s="173" t="str">
        <f>IF(ISTEXT('Student List'!$C$25),('Student List'!$C$25),"")</f>
        <v/>
      </c>
      <c r="H345" s="85"/>
      <c r="I345" s="86"/>
      <c r="J345" s="87"/>
      <c r="K345" s="86"/>
      <c r="L345" s="88"/>
      <c r="M345" s="89"/>
      <c r="N345" s="86"/>
      <c r="O345" s="87"/>
      <c r="P345" s="86"/>
      <c r="Q345" s="88"/>
      <c r="R345" s="89"/>
      <c r="S345" s="86"/>
      <c r="T345" s="87"/>
      <c r="U345" s="86"/>
      <c r="V345" s="88"/>
      <c r="W345" s="89"/>
      <c r="X345" s="86"/>
      <c r="Y345" s="87"/>
      <c r="Z345" s="86"/>
      <c r="AA345" s="90"/>
      <c r="AB345" s="99"/>
      <c r="AC345" s="85"/>
      <c r="AD345" s="86"/>
      <c r="AE345" s="89"/>
      <c r="AF345" s="86"/>
      <c r="AG345" s="88"/>
      <c r="AH345" s="89"/>
      <c r="AI345" s="86"/>
      <c r="AJ345" s="87"/>
      <c r="AK345" s="86"/>
      <c r="AL345" s="88"/>
      <c r="AM345" s="89"/>
      <c r="AN345" s="86"/>
      <c r="AO345" s="87"/>
      <c r="AP345" s="86"/>
      <c r="AQ345" s="88"/>
      <c r="AR345" s="89"/>
      <c r="AS345" s="86"/>
      <c r="AT345" s="87"/>
      <c r="AU345" s="86"/>
      <c r="AV345" s="88"/>
      <c r="AW345" s="89"/>
      <c r="AX345" s="86"/>
      <c r="AY345" s="87"/>
      <c r="AZ345" s="86"/>
      <c r="BA345" s="88"/>
      <c r="BB345" s="89"/>
      <c r="BC345" s="86"/>
      <c r="BD345" s="86"/>
      <c r="BE345" s="86"/>
      <c r="BF345" s="89"/>
      <c r="BG345" s="91" t="str">
        <f t="shared" si="98"/>
        <v/>
      </c>
      <c r="BI345" s="92" t="str">
        <f t="shared" si="99"/>
        <v/>
      </c>
      <c r="BJ345" s="112"/>
      <c r="BK345" s="117"/>
      <c r="BL345" s="113"/>
      <c r="BM345" s="113"/>
      <c r="BN345" s="113"/>
      <c r="BO345" s="113"/>
      <c r="BP345" s="113"/>
      <c r="BQ345" s="113"/>
      <c r="BR345" s="113"/>
      <c r="BS345" s="114"/>
      <c r="BU345" s="171" t="str">
        <f t="shared" si="100"/>
        <v/>
      </c>
      <c r="BV345" s="161"/>
      <c r="BW345" s="162"/>
      <c r="BX345" s="250"/>
      <c r="BY345" s="256"/>
      <c r="BZ345" s="163"/>
      <c r="CA345" s="250"/>
      <c r="CB345" s="256"/>
      <c r="CC345" s="163"/>
      <c r="CD345" s="250"/>
      <c r="CE345" s="256"/>
      <c r="CF345" s="163"/>
      <c r="CG345" s="250"/>
      <c r="CH345" s="256"/>
      <c r="CI345" s="163"/>
      <c r="CJ345" s="250"/>
      <c r="CK345" s="256"/>
      <c r="CL345" s="163"/>
      <c r="CM345" s="250"/>
      <c r="CN345" s="256"/>
      <c r="CO345" s="163"/>
      <c r="CP345" s="250"/>
      <c r="CQ345" s="256"/>
      <c r="CR345" s="163"/>
      <c r="CS345" s="250"/>
      <c r="CT345" s="256"/>
      <c r="CU345" s="163"/>
      <c r="CV345" s="250"/>
      <c r="CW345" s="162"/>
      <c r="CX345" s="163"/>
      <c r="CY345" s="164"/>
    </row>
    <row r="346" spans="1:103" ht="13.5" customHeight="1">
      <c r="A346" s="83" t="str">
        <f t="shared" si="93"/>
        <v/>
      </c>
      <c r="B346" s="168" t="str">
        <f t="shared" si="94"/>
        <v/>
      </c>
      <c r="C346" s="151" t="str">
        <f t="shared" si="95"/>
        <v/>
      </c>
      <c r="D346" s="82" t="str">
        <f t="shared" si="96"/>
        <v/>
      </c>
      <c r="E346" s="188" t="str">
        <f>IF(ISERROR(SUM((B346/2),(C346/2),(D346/2))),IF(ISERROR(SUM((B346/2),(C346/2))),IF(ISERROR(SUM((B346/2),(D346/2))),IF(ISERROR(SUM((C346/2),(D346/2))),IF(ISERROR(B346/2),IF(ISERROR(C346/2),A344,C346),B346),SUM((C346*'Student List'!$D$34),(D346*'Student List'!$E$34))/'Student List'!$D$40),SUM((B346*'Student List'!$C$34),(D346*'Student List'!$E$34))/'Student List'!$E$40),SUM((B346*'Student List'!$C$34),(C346*'Student List'!$D$34))/'Student List'!$C$40),SUM((B346*'Student List'!$C$34),(C346*'Student List'!$D$34),(D346*'Student List'!$E$34))/'Student List'!$C$35)</f>
        <v/>
      </c>
      <c r="F346" s="84" t="str">
        <f t="shared" si="97"/>
        <v/>
      </c>
      <c r="G346" s="208" t="str">
        <f>IF(ISTEXT('Student List'!$C$26),('Student List'!$C$26),"")</f>
        <v/>
      </c>
      <c r="H346" s="209"/>
      <c r="I346" s="210"/>
      <c r="J346" s="211"/>
      <c r="K346" s="210"/>
      <c r="L346" s="212"/>
      <c r="M346" s="213"/>
      <c r="N346" s="210"/>
      <c r="O346" s="211"/>
      <c r="P346" s="210"/>
      <c r="Q346" s="212"/>
      <c r="R346" s="213"/>
      <c r="S346" s="210"/>
      <c r="T346" s="211"/>
      <c r="U346" s="210"/>
      <c r="V346" s="212"/>
      <c r="W346" s="213"/>
      <c r="X346" s="210"/>
      <c r="Y346" s="211"/>
      <c r="Z346" s="210"/>
      <c r="AA346" s="214"/>
      <c r="AB346" s="319"/>
      <c r="AC346" s="209"/>
      <c r="AD346" s="210"/>
      <c r="AE346" s="213"/>
      <c r="AF346" s="210"/>
      <c r="AG346" s="212"/>
      <c r="AH346" s="213"/>
      <c r="AI346" s="210"/>
      <c r="AJ346" s="211"/>
      <c r="AK346" s="210"/>
      <c r="AL346" s="212"/>
      <c r="AM346" s="213"/>
      <c r="AN346" s="210"/>
      <c r="AO346" s="211"/>
      <c r="AP346" s="210"/>
      <c r="AQ346" s="212"/>
      <c r="AR346" s="213"/>
      <c r="AS346" s="210"/>
      <c r="AT346" s="211"/>
      <c r="AU346" s="210"/>
      <c r="AV346" s="212"/>
      <c r="AW346" s="213"/>
      <c r="AX346" s="210"/>
      <c r="AY346" s="211"/>
      <c r="AZ346" s="210"/>
      <c r="BA346" s="212"/>
      <c r="BB346" s="213"/>
      <c r="BC346" s="210"/>
      <c r="BD346" s="210"/>
      <c r="BE346" s="210"/>
      <c r="BF346" s="213"/>
      <c r="BG346" s="216" t="str">
        <f t="shared" si="98"/>
        <v/>
      </c>
      <c r="BH346" s="217"/>
      <c r="BI346" s="218" t="str">
        <f t="shared" si="99"/>
        <v/>
      </c>
      <c r="BJ346" s="219"/>
      <c r="BK346" s="220"/>
      <c r="BL346" s="221"/>
      <c r="BM346" s="221"/>
      <c r="BN346" s="221"/>
      <c r="BO346" s="221"/>
      <c r="BP346" s="221"/>
      <c r="BQ346" s="221"/>
      <c r="BR346" s="221"/>
      <c r="BS346" s="222"/>
      <c r="BT346" s="217"/>
      <c r="BU346" s="223" t="str">
        <f t="shared" si="100"/>
        <v/>
      </c>
      <c r="BV346" s="224"/>
      <c r="BW346" s="225"/>
      <c r="BX346" s="249"/>
      <c r="BY346" s="255"/>
      <c r="BZ346" s="226"/>
      <c r="CA346" s="249"/>
      <c r="CB346" s="255"/>
      <c r="CC346" s="226"/>
      <c r="CD346" s="249"/>
      <c r="CE346" s="255"/>
      <c r="CF346" s="226"/>
      <c r="CG346" s="249"/>
      <c r="CH346" s="255"/>
      <c r="CI346" s="226"/>
      <c r="CJ346" s="249"/>
      <c r="CK346" s="255"/>
      <c r="CL346" s="226"/>
      <c r="CM346" s="249"/>
      <c r="CN346" s="255"/>
      <c r="CO346" s="226"/>
      <c r="CP346" s="249"/>
      <c r="CQ346" s="255"/>
      <c r="CR346" s="226"/>
      <c r="CS346" s="249"/>
      <c r="CT346" s="255"/>
      <c r="CU346" s="226"/>
      <c r="CV346" s="249"/>
      <c r="CW346" s="225"/>
      <c r="CX346" s="226"/>
      <c r="CY346" s="227"/>
    </row>
    <row r="347" spans="1:103" ht="13.5" customHeight="1">
      <c r="A347" s="83" t="str">
        <f t="shared" si="93"/>
        <v/>
      </c>
      <c r="B347" s="168" t="str">
        <f t="shared" si="94"/>
        <v/>
      </c>
      <c r="C347" s="151" t="str">
        <f t="shared" si="95"/>
        <v/>
      </c>
      <c r="D347" s="82" t="str">
        <f t="shared" si="96"/>
        <v/>
      </c>
      <c r="E347" s="188" t="str">
        <f>IF(ISERROR(SUM((B347/2),(C347/2),(D347/2))),IF(ISERROR(SUM((B347/2),(C347/2))),IF(ISERROR(SUM((B347/2),(D347/2))),IF(ISERROR(SUM((C347/2),(D347/2))),IF(ISERROR(B347/2),IF(ISERROR(C347/2),A345,C347),B347),SUM((C347*'Student List'!$D$34),(D347*'Student List'!$E$34))/'Student List'!$D$40),SUM((B347*'Student List'!$C$34),(D347*'Student List'!$E$34))/'Student List'!$E$40),SUM((B347*'Student List'!$C$34),(C347*'Student List'!$D$34))/'Student List'!$C$40),SUM((B347*'Student List'!$C$34),(C347*'Student List'!$D$34),(D347*'Student List'!$E$34))/'Student List'!$C$35)</f>
        <v/>
      </c>
      <c r="F347" s="84" t="str">
        <f t="shared" si="97"/>
        <v/>
      </c>
      <c r="G347" s="173" t="str">
        <f>IF(ISTEXT('Student List'!$C$27),('Student List'!$C$27),"")</f>
        <v/>
      </c>
      <c r="H347" s="85"/>
      <c r="I347" s="86"/>
      <c r="J347" s="87"/>
      <c r="K347" s="86"/>
      <c r="L347" s="88"/>
      <c r="M347" s="89"/>
      <c r="N347" s="86"/>
      <c r="O347" s="87"/>
      <c r="P347" s="86"/>
      <c r="Q347" s="88"/>
      <c r="R347" s="89"/>
      <c r="S347" s="86"/>
      <c r="T347" s="87"/>
      <c r="U347" s="86"/>
      <c r="V347" s="88"/>
      <c r="W347" s="89"/>
      <c r="X347" s="86"/>
      <c r="Y347" s="87"/>
      <c r="Z347" s="86"/>
      <c r="AA347" s="90"/>
      <c r="AB347" s="99"/>
      <c r="AC347" s="85"/>
      <c r="AD347" s="86"/>
      <c r="AE347" s="89"/>
      <c r="AF347" s="86"/>
      <c r="AG347" s="88"/>
      <c r="AH347" s="89"/>
      <c r="AI347" s="86"/>
      <c r="AJ347" s="87"/>
      <c r="AK347" s="86"/>
      <c r="AL347" s="88"/>
      <c r="AM347" s="89"/>
      <c r="AN347" s="86"/>
      <c r="AO347" s="87"/>
      <c r="AP347" s="86"/>
      <c r="AQ347" s="88"/>
      <c r="AR347" s="89"/>
      <c r="AS347" s="86"/>
      <c r="AT347" s="87"/>
      <c r="AU347" s="86"/>
      <c r="AV347" s="88"/>
      <c r="AW347" s="89"/>
      <c r="AX347" s="86"/>
      <c r="AY347" s="87"/>
      <c r="AZ347" s="86"/>
      <c r="BA347" s="88"/>
      <c r="BB347" s="89"/>
      <c r="BC347" s="86"/>
      <c r="BD347" s="86"/>
      <c r="BE347" s="86"/>
      <c r="BF347" s="89"/>
      <c r="BG347" s="91" t="str">
        <f t="shared" si="98"/>
        <v/>
      </c>
      <c r="BI347" s="95" t="str">
        <f t="shared" si="99"/>
        <v/>
      </c>
      <c r="BJ347" s="117"/>
      <c r="BK347" s="117"/>
      <c r="BL347" s="113"/>
      <c r="BM347" s="113"/>
      <c r="BN347" s="113"/>
      <c r="BO347" s="113"/>
      <c r="BP347" s="113"/>
      <c r="BQ347" s="113"/>
      <c r="BR347" s="113"/>
      <c r="BS347" s="114"/>
      <c r="BU347" s="171" t="str">
        <f t="shared" si="100"/>
        <v/>
      </c>
      <c r="BV347" s="161"/>
      <c r="BW347" s="162"/>
      <c r="BX347" s="250"/>
      <c r="BY347" s="256"/>
      <c r="BZ347" s="163"/>
      <c r="CA347" s="250"/>
      <c r="CB347" s="256"/>
      <c r="CC347" s="163"/>
      <c r="CD347" s="250"/>
      <c r="CE347" s="256"/>
      <c r="CF347" s="163"/>
      <c r="CG347" s="250"/>
      <c r="CH347" s="256"/>
      <c r="CI347" s="163"/>
      <c r="CJ347" s="250"/>
      <c r="CK347" s="256"/>
      <c r="CL347" s="163"/>
      <c r="CM347" s="250"/>
      <c r="CN347" s="256"/>
      <c r="CO347" s="163"/>
      <c r="CP347" s="250"/>
      <c r="CQ347" s="256"/>
      <c r="CR347" s="163"/>
      <c r="CS347" s="250"/>
      <c r="CT347" s="256"/>
      <c r="CU347" s="163"/>
      <c r="CV347" s="250"/>
      <c r="CW347" s="162"/>
      <c r="CX347" s="163"/>
      <c r="CY347" s="164"/>
    </row>
    <row r="348" spans="1:103" ht="13.5" customHeight="1">
      <c r="A348" s="83" t="str">
        <f t="shared" si="93"/>
        <v/>
      </c>
      <c r="B348" s="168" t="str">
        <f t="shared" si="94"/>
        <v/>
      </c>
      <c r="C348" s="151" t="str">
        <f t="shared" si="95"/>
        <v/>
      </c>
      <c r="D348" s="82" t="str">
        <f t="shared" si="96"/>
        <v/>
      </c>
      <c r="E348" s="188" t="str">
        <f>IF(ISERROR(SUM((B348/2),(C348/2),(D348/2))),IF(ISERROR(SUM((B348/2),(C348/2))),IF(ISERROR(SUM((B348/2),(D348/2))),IF(ISERROR(SUM((C348/2),(D348/2))),IF(ISERROR(B348/2),IF(ISERROR(C348/2),A346,C348),B348),SUM((C348*'Student List'!$D$34),(D348*'Student List'!$E$34))/'Student List'!$D$40),SUM((B348*'Student List'!$C$34),(D348*'Student List'!$E$34))/'Student List'!$E$40),SUM((B348*'Student List'!$C$34),(C348*'Student List'!$D$34))/'Student List'!$C$40),SUM((B348*'Student List'!$C$34),(C348*'Student List'!$D$34),(D348*'Student List'!$E$34))/'Student List'!$C$35)</f>
        <v/>
      </c>
      <c r="F348" s="84" t="str">
        <f t="shared" si="97"/>
        <v/>
      </c>
      <c r="G348" s="208" t="str">
        <f>IF(ISTEXT('Student List'!$C$28),('Student List'!$C$28),"")</f>
        <v/>
      </c>
      <c r="H348" s="209"/>
      <c r="I348" s="210"/>
      <c r="J348" s="211"/>
      <c r="K348" s="210"/>
      <c r="L348" s="212"/>
      <c r="M348" s="213"/>
      <c r="N348" s="210"/>
      <c r="O348" s="211"/>
      <c r="P348" s="210"/>
      <c r="Q348" s="212"/>
      <c r="R348" s="213"/>
      <c r="S348" s="210"/>
      <c r="T348" s="211"/>
      <c r="U348" s="210"/>
      <c r="V348" s="212"/>
      <c r="W348" s="213"/>
      <c r="X348" s="210"/>
      <c r="Y348" s="211"/>
      <c r="Z348" s="210"/>
      <c r="AA348" s="214"/>
      <c r="AB348" s="319"/>
      <c r="AC348" s="209"/>
      <c r="AD348" s="210"/>
      <c r="AE348" s="213"/>
      <c r="AF348" s="210"/>
      <c r="AG348" s="212"/>
      <c r="AH348" s="213"/>
      <c r="AI348" s="210"/>
      <c r="AJ348" s="211"/>
      <c r="AK348" s="210"/>
      <c r="AL348" s="212"/>
      <c r="AM348" s="213"/>
      <c r="AN348" s="210"/>
      <c r="AO348" s="211"/>
      <c r="AP348" s="210"/>
      <c r="AQ348" s="212"/>
      <c r="AR348" s="213"/>
      <c r="AS348" s="210"/>
      <c r="AT348" s="211"/>
      <c r="AU348" s="210"/>
      <c r="AV348" s="212"/>
      <c r="AW348" s="213"/>
      <c r="AX348" s="210"/>
      <c r="AY348" s="211"/>
      <c r="AZ348" s="210"/>
      <c r="BA348" s="212"/>
      <c r="BB348" s="213"/>
      <c r="BC348" s="210"/>
      <c r="BD348" s="210"/>
      <c r="BE348" s="210"/>
      <c r="BF348" s="213"/>
      <c r="BG348" s="216" t="str">
        <f t="shared" si="98"/>
        <v/>
      </c>
      <c r="BH348" s="217"/>
      <c r="BI348" s="218" t="str">
        <f t="shared" si="99"/>
        <v/>
      </c>
      <c r="BJ348" s="219"/>
      <c r="BK348" s="220"/>
      <c r="BL348" s="221"/>
      <c r="BM348" s="221"/>
      <c r="BN348" s="221"/>
      <c r="BO348" s="221"/>
      <c r="BP348" s="221"/>
      <c r="BQ348" s="221"/>
      <c r="BR348" s="221"/>
      <c r="BS348" s="222"/>
      <c r="BT348" s="217"/>
      <c r="BU348" s="223" t="str">
        <f t="shared" si="100"/>
        <v/>
      </c>
      <c r="BV348" s="224"/>
      <c r="BW348" s="225"/>
      <c r="BX348" s="249"/>
      <c r="BY348" s="255"/>
      <c r="BZ348" s="226"/>
      <c r="CA348" s="249"/>
      <c r="CB348" s="255"/>
      <c r="CC348" s="226"/>
      <c r="CD348" s="249"/>
      <c r="CE348" s="255"/>
      <c r="CF348" s="226"/>
      <c r="CG348" s="249"/>
      <c r="CH348" s="255"/>
      <c r="CI348" s="226"/>
      <c r="CJ348" s="249"/>
      <c r="CK348" s="255"/>
      <c r="CL348" s="226"/>
      <c r="CM348" s="249"/>
      <c r="CN348" s="255"/>
      <c r="CO348" s="226"/>
      <c r="CP348" s="249"/>
      <c r="CQ348" s="255"/>
      <c r="CR348" s="226"/>
      <c r="CS348" s="249"/>
      <c r="CT348" s="255"/>
      <c r="CU348" s="226"/>
      <c r="CV348" s="249"/>
      <c r="CW348" s="225"/>
      <c r="CX348" s="226"/>
      <c r="CY348" s="227"/>
    </row>
    <row r="349" spans="1:103">
      <c r="B349" s="168" t="str">
        <f t="shared" si="94"/>
        <v/>
      </c>
      <c r="C349" s="151" t="str">
        <f t="shared" si="95"/>
        <v/>
      </c>
      <c r="D349" s="82" t="str">
        <f t="shared" si="96"/>
        <v/>
      </c>
      <c r="E349" s="188" t="str">
        <f>IF(ISERROR(SUM((B349/2),(C349/2),(D349/2))),IF(ISERROR(SUM((B349/2),(C349/2))),IF(ISERROR(SUM((B349/2),(D349/2))),IF(ISERROR(SUM((C349/2),(D349/2))),IF(ISERROR(B349/2),IF(ISERROR(C349/2),A347,C349),B349),SUM((C349*'Student List'!$D$34),(D349*'Student List'!$E$34))/'Student List'!$D$40),SUM((B349*'Student List'!$C$34),(D349*'Student List'!$E$34))/'Student List'!$E$40),SUM((B349*'Student List'!$C$34),(C349*'Student List'!$D$34))/'Student List'!$C$40),SUM((B349*'Student List'!$C$34),(C349*'Student List'!$D$34),(D349*'Student List'!$E$34))/'Student List'!$C$35)</f>
        <v/>
      </c>
      <c r="F349" s="84" t="str">
        <f t="shared" si="97"/>
        <v/>
      </c>
      <c r="G349" s="173" t="str">
        <f>IF(ISTEXT('Student List'!$C$29),('Student List'!$C$29),"")</f>
        <v/>
      </c>
      <c r="H349" s="85"/>
      <c r="I349" s="86"/>
      <c r="J349" s="87"/>
      <c r="K349" s="86"/>
      <c r="L349" s="88"/>
      <c r="M349" s="89"/>
      <c r="N349" s="86"/>
      <c r="O349" s="87"/>
      <c r="P349" s="86"/>
      <c r="Q349" s="88"/>
      <c r="R349" s="89"/>
      <c r="S349" s="86"/>
      <c r="T349" s="87"/>
      <c r="U349" s="86"/>
      <c r="V349" s="88"/>
      <c r="W349" s="89"/>
      <c r="X349" s="86"/>
      <c r="Y349" s="87"/>
      <c r="Z349" s="86"/>
      <c r="AA349" s="90"/>
      <c r="AB349" s="99"/>
      <c r="AC349" s="85"/>
      <c r="AD349" s="86"/>
      <c r="AE349" s="89"/>
      <c r="AF349" s="86"/>
      <c r="AG349" s="88"/>
      <c r="AH349" s="89"/>
      <c r="AI349" s="86"/>
      <c r="AJ349" s="87"/>
      <c r="AK349" s="86"/>
      <c r="AL349" s="88"/>
      <c r="AM349" s="89"/>
      <c r="AN349" s="86"/>
      <c r="AO349" s="87"/>
      <c r="AP349" s="86"/>
      <c r="AQ349" s="88"/>
      <c r="AR349" s="89"/>
      <c r="AS349" s="86"/>
      <c r="AT349" s="87"/>
      <c r="AU349" s="86"/>
      <c r="AV349" s="88"/>
      <c r="AW349" s="89"/>
      <c r="AX349" s="86"/>
      <c r="AY349" s="87"/>
      <c r="AZ349" s="86"/>
      <c r="BA349" s="88"/>
      <c r="BB349" s="89"/>
      <c r="BC349" s="86"/>
      <c r="BD349" s="86"/>
      <c r="BE349" s="86"/>
      <c r="BF349" s="89"/>
      <c r="BG349" s="91" t="str">
        <f t="shared" si="98"/>
        <v/>
      </c>
      <c r="BI349" s="96" t="str">
        <f t="shared" si="99"/>
        <v/>
      </c>
      <c r="BJ349" s="115"/>
      <c r="BK349" s="113"/>
      <c r="BL349" s="113"/>
      <c r="BM349" s="113"/>
      <c r="BN349" s="113"/>
      <c r="BO349" s="113"/>
      <c r="BP349" s="113"/>
      <c r="BQ349" s="113"/>
      <c r="BR349" s="113"/>
      <c r="BS349" s="116"/>
      <c r="BU349" s="171" t="str">
        <f t="shared" si="100"/>
        <v/>
      </c>
      <c r="BV349" s="165"/>
      <c r="BW349" s="163"/>
      <c r="BX349" s="250"/>
      <c r="BY349" s="256"/>
      <c r="BZ349" s="163"/>
      <c r="CA349" s="250"/>
      <c r="CB349" s="256"/>
      <c r="CC349" s="163"/>
      <c r="CD349" s="250"/>
      <c r="CE349" s="256"/>
      <c r="CF349" s="163"/>
      <c r="CG349" s="250"/>
      <c r="CH349" s="256"/>
      <c r="CI349" s="163"/>
      <c r="CJ349" s="250"/>
      <c r="CK349" s="256"/>
      <c r="CL349" s="163"/>
      <c r="CM349" s="250"/>
      <c r="CN349" s="256"/>
      <c r="CO349" s="163"/>
      <c r="CP349" s="250"/>
      <c r="CQ349" s="256"/>
      <c r="CR349" s="163"/>
      <c r="CS349" s="250"/>
      <c r="CT349" s="256"/>
      <c r="CU349" s="163"/>
      <c r="CV349" s="250"/>
      <c r="CW349" s="162"/>
      <c r="CX349" s="163"/>
      <c r="CY349" s="166"/>
    </row>
    <row r="350" spans="1:103" ht="13.5" thickBot="1">
      <c r="B350" s="169" t="str">
        <f t="shared" si="94"/>
        <v/>
      </c>
      <c r="C350" s="152" t="str">
        <f t="shared" si="95"/>
        <v/>
      </c>
      <c r="D350" s="97" t="str">
        <f t="shared" si="96"/>
        <v/>
      </c>
      <c r="E350" s="274" t="str">
        <f>IF(ISERROR(SUM((B350/2),(C350/2),(D350/2))),IF(ISERROR(SUM((B350/2),(C350/2))),IF(ISERROR(SUM((B350/2),(D350/2))),IF(ISERROR(SUM((C350/2),(D350/2))),IF(ISERROR(B350/2),IF(ISERROR(C350/2),A348,C350),B350),SUM((C350*'Student List'!$D$34),(D350*'Student List'!$E$34))/'Student List'!$D$40),SUM((B350*'Student List'!$C$34),(D350*'Student List'!$E$34))/'Student List'!$E$40),SUM((B350*'Student List'!$C$34),(C350*'Student List'!$D$34))/'Student List'!$C$40),SUM((B350*'Student List'!$C$34),(C350*'Student List'!$D$34),(D350*'Student List'!$E$34))/'Student List'!$C$35)</f>
        <v/>
      </c>
      <c r="F350" s="98" t="str">
        <f t="shared" si="97"/>
        <v/>
      </c>
      <c r="G350" s="229" t="str">
        <f>IF(ISTEXT('Student List'!$C$30),('Student List'!$C$30),"")</f>
        <v/>
      </c>
      <c r="H350" s="230"/>
      <c r="I350" s="231"/>
      <c r="J350" s="232"/>
      <c r="K350" s="231"/>
      <c r="L350" s="233"/>
      <c r="M350" s="234"/>
      <c r="N350" s="231"/>
      <c r="O350" s="232"/>
      <c r="P350" s="231"/>
      <c r="Q350" s="233"/>
      <c r="R350" s="234"/>
      <c r="S350" s="231"/>
      <c r="T350" s="232"/>
      <c r="U350" s="231"/>
      <c r="V350" s="233"/>
      <c r="W350" s="234"/>
      <c r="X350" s="231"/>
      <c r="Y350" s="232"/>
      <c r="Z350" s="231"/>
      <c r="AA350" s="235"/>
      <c r="AB350" s="319"/>
      <c r="AC350" s="230"/>
      <c r="AD350" s="231"/>
      <c r="AE350" s="234"/>
      <c r="AF350" s="231"/>
      <c r="AG350" s="233"/>
      <c r="AH350" s="234"/>
      <c r="AI350" s="231"/>
      <c r="AJ350" s="232"/>
      <c r="AK350" s="231"/>
      <c r="AL350" s="233"/>
      <c r="AM350" s="234"/>
      <c r="AN350" s="231"/>
      <c r="AO350" s="232"/>
      <c r="AP350" s="231"/>
      <c r="AQ350" s="233"/>
      <c r="AR350" s="234"/>
      <c r="AS350" s="231"/>
      <c r="AT350" s="232"/>
      <c r="AU350" s="231"/>
      <c r="AV350" s="233"/>
      <c r="AW350" s="234"/>
      <c r="AX350" s="231"/>
      <c r="AY350" s="232"/>
      <c r="AZ350" s="231"/>
      <c r="BA350" s="233"/>
      <c r="BB350" s="234"/>
      <c r="BC350" s="231"/>
      <c r="BD350" s="231"/>
      <c r="BE350" s="231"/>
      <c r="BF350" s="234"/>
      <c r="BG350" s="236" t="str">
        <f t="shared" si="98"/>
        <v/>
      </c>
      <c r="BH350" s="217"/>
      <c r="BI350" s="237" t="str">
        <f t="shared" si="99"/>
        <v/>
      </c>
      <c r="BJ350" s="238"/>
      <c r="BK350" s="239"/>
      <c r="BL350" s="240"/>
      <c r="BM350" s="240"/>
      <c r="BN350" s="240"/>
      <c r="BO350" s="240"/>
      <c r="BP350" s="240"/>
      <c r="BQ350" s="240"/>
      <c r="BR350" s="240"/>
      <c r="BS350" s="241"/>
      <c r="BT350" s="217"/>
      <c r="BU350" s="242" t="str">
        <f t="shared" si="100"/>
        <v/>
      </c>
      <c r="BV350" s="243"/>
      <c r="BW350" s="244"/>
      <c r="BX350" s="251"/>
      <c r="BY350" s="257"/>
      <c r="BZ350" s="245"/>
      <c r="CA350" s="251"/>
      <c r="CB350" s="257"/>
      <c r="CC350" s="245"/>
      <c r="CD350" s="251"/>
      <c r="CE350" s="257"/>
      <c r="CF350" s="245"/>
      <c r="CG350" s="251"/>
      <c r="CH350" s="257"/>
      <c r="CI350" s="245"/>
      <c r="CJ350" s="251"/>
      <c r="CK350" s="257"/>
      <c r="CL350" s="245"/>
      <c r="CM350" s="251"/>
      <c r="CN350" s="257"/>
      <c r="CO350" s="245"/>
      <c r="CP350" s="251"/>
      <c r="CQ350" s="257"/>
      <c r="CR350" s="245"/>
      <c r="CS350" s="251"/>
      <c r="CT350" s="257"/>
      <c r="CU350" s="245"/>
      <c r="CV350" s="251"/>
      <c r="CW350" s="244"/>
      <c r="CX350" s="245"/>
      <c r="CY350" s="246"/>
    </row>
    <row r="352" spans="1:103" ht="13.5" thickBot="1"/>
    <row r="353" spans="2:15" ht="13.5" thickTop="1">
      <c r="B353" s="101"/>
      <c r="C353" s="102"/>
      <c r="D353" s="102"/>
      <c r="E353" s="102"/>
      <c r="F353" s="102" t="s">
        <v>28</v>
      </c>
      <c r="G353" s="102"/>
      <c r="H353" s="102"/>
      <c r="I353" s="102"/>
      <c r="J353" s="102"/>
      <c r="K353" s="102"/>
      <c r="L353" s="102"/>
      <c r="M353" s="102"/>
      <c r="N353" s="103"/>
    </row>
    <row r="354" spans="2:15">
      <c r="B354" s="143">
        <f>'Student List'!J3</f>
        <v>0</v>
      </c>
      <c r="C354" s="144">
        <f>'Student List'!K3</f>
        <v>69.5</v>
      </c>
      <c r="D354" s="144">
        <f>'Student List'!L3</f>
        <v>71.5</v>
      </c>
      <c r="E354" s="144">
        <f>'Student List'!M3</f>
        <v>73.5</v>
      </c>
      <c r="F354" s="144">
        <f>'Student List'!N3</f>
        <v>75.5</v>
      </c>
      <c r="G354" s="144">
        <f>'Student List'!O3</f>
        <v>78.5</v>
      </c>
      <c r="H354" s="144">
        <f>'Student List'!P3</f>
        <v>82.5</v>
      </c>
      <c r="I354" s="144">
        <f>'Student List'!Q3</f>
        <v>85.5</v>
      </c>
      <c r="J354" s="144">
        <f>'Student List'!R3</f>
        <v>88.5</v>
      </c>
      <c r="K354" s="144">
        <f>'Student List'!S3</f>
        <v>91.5</v>
      </c>
      <c r="L354" s="144">
        <f>'Student List'!T3</f>
        <v>94.5</v>
      </c>
      <c r="M354" s="144">
        <f>'Student List'!U3</f>
        <v>96.5</v>
      </c>
      <c r="N354" s="145">
        <f>'Student List'!V3</f>
        <v>99.5</v>
      </c>
    </row>
    <row r="355" spans="2:15" ht="13.5" thickBot="1">
      <c r="B355" s="104" t="s">
        <v>29</v>
      </c>
      <c r="C355" s="105" t="s">
        <v>30</v>
      </c>
      <c r="D355" s="105" t="s">
        <v>31</v>
      </c>
      <c r="E355" s="105" t="s">
        <v>32</v>
      </c>
      <c r="F355" s="105" t="s">
        <v>33</v>
      </c>
      <c r="G355" s="105" t="s">
        <v>34</v>
      </c>
      <c r="H355" s="105" t="s">
        <v>35</v>
      </c>
      <c r="I355" s="105" t="s">
        <v>36</v>
      </c>
      <c r="J355" s="105" t="s">
        <v>37</v>
      </c>
      <c r="K355" s="105" t="s">
        <v>38</v>
      </c>
      <c r="L355" s="105" t="s">
        <v>39</v>
      </c>
      <c r="M355" s="105" t="s">
        <v>40</v>
      </c>
      <c r="N355" s="106" t="s">
        <v>41</v>
      </c>
    </row>
    <row r="356" spans="2:15" ht="13.5" thickTop="1"/>
    <row r="358" spans="2:15">
      <c r="E358" s="107"/>
      <c r="F358" s="107"/>
      <c r="G358" s="40"/>
    </row>
    <row r="360" spans="2:15">
      <c r="G360" s="99"/>
    </row>
    <row r="361" spans="2:15">
      <c r="B361" s="99"/>
      <c r="C361" s="99"/>
      <c r="D361" s="108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</row>
    <row r="362" spans="2:15">
      <c r="B362" s="99"/>
      <c r="C362" s="99"/>
      <c r="D362" s="108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</row>
  </sheetData>
  <sheetProtection password="C7DC" sheet="1" objects="1" scenarios="1" selectLockedCells="1"/>
  <mergeCells count="276">
    <mergeCell ref="AR3:AV4"/>
    <mergeCell ref="AW3:BA4"/>
    <mergeCell ref="BB3:BF4"/>
    <mergeCell ref="B1:E1"/>
    <mergeCell ref="F1:J1"/>
    <mergeCell ref="H3:L4"/>
    <mergeCell ref="M3:Q4"/>
    <mergeCell ref="R3:V4"/>
    <mergeCell ref="W3:AA4"/>
    <mergeCell ref="AC3:AG4"/>
    <mergeCell ref="AH3:AL4"/>
    <mergeCell ref="AM3:AQ4"/>
    <mergeCell ref="AC219:AG220"/>
    <mergeCell ref="AH219:AL220"/>
    <mergeCell ref="AM219:AQ220"/>
    <mergeCell ref="AR219:AV220"/>
    <mergeCell ref="BB192:BF193"/>
    <mergeCell ref="BB219:BF220"/>
    <mergeCell ref="B28:E28"/>
    <mergeCell ref="F28:J28"/>
    <mergeCell ref="H30:L31"/>
    <mergeCell ref="R219:V220"/>
    <mergeCell ref="W219:AA220"/>
    <mergeCell ref="M219:Q220"/>
    <mergeCell ref="M84:Q85"/>
    <mergeCell ref="B109:E109"/>
    <mergeCell ref="B190:E190"/>
    <mergeCell ref="B163:E163"/>
    <mergeCell ref="B55:E55"/>
    <mergeCell ref="F55:J55"/>
    <mergeCell ref="M138:Q139"/>
    <mergeCell ref="B136:E136"/>
    <mergeCell ref="F136:J136"/>
    <mergeCell ref="AC165:AG166"/>
    <mergeCell ref="AH165:AL166"/>
    <mergeCell ref="AW165:BA166"/>
    <mergeCell ref="AM165:AQ166"/>
    <mergeCell ref="AR165:AV166"/>
    <mergeCell ref="AM192:AQ193"/>
    <mergeCell ref="AC192:AG193"/>
    <mergeCell ref="AH192:AL193"/>
    <mergeCell ref="AR192:AV193"/>
    <mergeCell ref="AW192:BA193"/>
    <mergeCell ref="H111:L112"/>
    <mergeCell ref="M111:Q112"/>
    <mergeCell ref="R111:V112"/>
    <mergeCell ref="W111:AA112"/>
    <mergeCell ref="AC111:AG112"/>
    <mergeCell ref="R138:V139"/>
    <mergeCell ref="W138:AA139"/>
    <mergeCell ref="AC138:AG139"/>
    <mergeCell ref="AH138:AL139"/>
    <mergeCell ref="AM138:AQ139"/>
    <mergeCell ref="AR138:AV139"/>
    <mergeCell ref="AW138:BA139"/>
    <mergeCell ref="R192:V193"/>
    <mergeCell ref="H165:L166"/>
    <mergeCell ref="M165:Q166"/>
    <mergeCell ref="R165:V166"/>
    <mergeCell ref="F190:J190"/>
    <mergeCell ref="AM84:AQ85"/>
    <mergeCell ref="AR84:AV85"/>
    <mergeCell ref="AM111:AQ112"/>
    <mergeCell ref="AR111:AV112"/>
    <mergeCell ref="M30:Q31"/>
    <mergeCell ref="AW30:BA31"/>
    <mergeCell ref="AC57:AG58"/>
    <mergeCell ref="AH57:AL58"/>
    <mergeCell ref="AM57:AQ58"/>
    <mergeCell ref="AC84:AG85"/>
    <mergeCell ref="AH84:AL85"/>
    <mergeCell ref="AH111:AL112"/>
    <mergeCell ref="AW84:BA85"/>
    <mergeCell ref="AR30:AV31"/>
    <mergeCell ref="AH30:AL31"/>
    <mergeCell ref="AM30:AQ31"/>
    <mergeCell ref="AC30:AG31"/>
    <mergeCell ref="W57:AA58"/>
    <mergeCell ref="R57:V58"/>
    <mergeCell ref="AR57:AV58"/>
    <mergeCell ref="B82:E82"/>
    <mergeCell ref="F82:J82"/>
    <mergeCell ref="H84:L85"/>
    <mergeCell ref="M57:Q58"/>
    <mergeCell ref="H57:L58"/>
    <mergeCell ref="R30:V31"/>
    <mergeCell ref="W30:AA31"/>
    <mergeCell ref="B271:E271"/>
    <mergeCell ref="F271:J271"/>
    <mergeCell ref="B244:E244"/>
    <mergeCell ref="F244:J244"/>
    <mergeCell ref="B217:E217"/>
    <mergeCell ref="F217:J217"/>
    <mergeCell ref="H219:L220"/>
    <mergeCell ref="F163:J163"/>
    <mergeCell ref="H138:L139"/>
    <mergeCell ref="R84:V85"/>
    <mergeCell ref="W84:AA85"/>
    <mergeCell ref="F109:J109"/>
    <mergeCell ref="H192:L193"/>
    <mergeCell ref="M192:Q193"/>
    <mergeCell ref="W165:AA166"/>
    <mergeCell ref="W192:AA193"/>
    <mergeCell ref="AW246:BA247"/>
    <mergeCell ref="BV246:BX247"/>
    <mergeCell ref="BB246:BF247"/>
    <mergeCell ref="H246:L247"/>
    <mergeCell ref="M246:Q247"/>
    <mergeCell ref="R246:V247"/>
    <mergeCell ref="W246:AA247"/>
    <mergeCell ref="AC246:AG247"/>
    <mergeCell ref="AH246:AL247"/>
    <mergeCell ref="AM246:AQ247"/>
    <mergeCell ref="AR246:AV247"/>
    <mergeCell ref="B298:E298"/>
    <mergeCell ref="F298:J298"/>
    <mergeCell ref="BY273:CA274"/>
    <mergeCell ref="CB273:CD274"/>
    <mergeCell ref="H273:L274"/>
    <mergeCell ref="M273:Q274"/>
    <mergeCell ref="R273:V274"/>
    <mergeCell ref="W273:AA274"/>
    <mergeCell ref="CH273:CJ274"/>
    <mergeCell ref="AW273:BA274"/>
    <mergeCell ref="BV273:BX274"/>
    <mergeCell ref="AC273:AG274"/>
    <mergeCell ref="AH273:AL274"/>
    <mergeCell ref="AM273:AQ274"/>
    <mergeCell ref="AR273:AV274"/>
    <mergeCell ref="B325:E325"/>
    <mergeCell ref="F325:J325"/>
    <mergeCell ref="BY300:CA301"/>
    <mergeCell ref="CB300:CD301"/>
    <mergeCell ref="CE300:CG301"/>
    <mergeCell ref="CH300:CJ301"/>
    <mergeCell ref="AW300:BA301"/>
    <mergeCell ref="BV300:BX301"/>
    <mergeCell ref="BB300:BF301"/>
    <mergeCell ref="H300:L301"/>
    <mergeCell ref="M300:Q301"/>
    <mergeCell ref="R300:V301"/>
    <mergeCell ref="W300:AA301"/>
    <mergeCell ref="AC300:AG301"/>
    <mergeCell ref="AH300:AL301"/>
    <mergeCell ref="AM300:AQ301"/>
    <mergeCell ref="AR300:AV301"/>
    <mergeCell ref="H327:L328"/>
    <mergeCell ref="M327:Q328"/>
    <mergeCell ref="R327:V328"/>
    <mergeCell ref="W327:AA328"/>
    <mergeCell ref="AC327:AG328"/>
    <mergeCell ref="AH327:AL328"/>
    <mergeCell ref="AM327:AQ328"/>
    <mergeCell ref="CK300:CM301"/>
    <mergeCell ref="CN300:CP301"/>
    <mergeCell ref="CQ30:CS31"/>
    <mergeCell ref="CT30:CV31"/>
    <mergeCell ref="CW30:CY31"/>
    <mergeCell ref="CE30:CG31"/>
    <mergeCell ref="CK30:CM31"/>
    <mergeCell ref="CN30:CP31"/>
    <mergeCell ref="CH30:CJ31"/>
    <mergeCell ref="CH327:CJ328"/>
    <mergeCell ref="AW327:BA328"/>
    <mergeCell ref="BV327:BX328"/>
    <mergeCell ref="CK246:CM247"/>
    <mergeCell ref="CN246:CP247"/>
    <mergeCell ref="BB30:BF31"/>
    <mergeCell ref="BV30:BX31"/>
    <mergeCell ref="BY30:CA31"/>
    <mergeCell ref="BB57:BF58"/>
    <mergeCell ref="AW57:BA58"/>
    <mergeCell ref="BY57:CA58"/>
    <mergeCell ref="BB84:BF85"/>
    <mergeCell ref="AW111:BA112"/>
    <mergeCell ref="CB30:CD31"/>
    <mergeCell ref="BV192:BX193"/>
    <mergeCell ref="BV219:BX220"/>
    <mergeCell ref="AW219:BA220"/>
    <mergeCell ref="CQ57:CS58"/>
    <mergeCell ref="CT57:CV58"/>
    <mergeCell ref="CW57:CY58"/>
    <mergeCell ref="CB57:CD58"/>
    <mergeCell ref="CE57:CG58"/>
    <mergeCell ref="CH57:CJ58"/>
    <mergeCell ref="CK57:CM58"/>
    <mergeCell ref="CN57:CP58"/>
    <mergeCell ref="AR327:AV328"/>
    <mergeCell ref="CB327:CD328"/>
    <mergeCell ref="CE327:CG328"/>
    <mergeCell ref="BV57:BX58"/>
    <mergeCell ref="BV84:BX85"/>
    <mergeCell ref="BV111:BX112"/>
    <mergeCell ref="BV138:BX139"/>
    <mergeCell ref="BV165:BX166"/>
    <mergeCell ref="CQ84:CS85"/>
    <mergeCell ref="CT84:CV85"/>
    <mergeCell ref="CW84:CY85"/>
    <mergeCell ref="BY84:CA85"/>
    <mergeCell ref="CB84:CD85"/>
    <mergeCell ref="CE84:CG85"/>
    <mergeCell ref="CH84:CJ85"/>
    <mergeCell ref="CK84:CM85"/>
    <mergeCell ref="CN84:CP85"/>
    <mergeCell ref="BB111:BF112"/>
    <mergeCell ref="CQ111:CS112"/>
    <mergeCell ref="CT111:CV112"/>
    <mergeCell ref="CW111:CY112"/>
    <mergeCell ref="BY111:CA112"/>
    <mergeCell ref="CB111:CD112"/>
    <mergeCell ref="CE111:CG112"/>
    <mergeCell ref="CH111:CJ112"/>
    <mergeCell ref="CK111:CM112"/>
    <mergeCell ref="CN111:CP112"/>
    <mergeCell ref="BB138:BF139"/>
    <mergeCell ref="CQ138:CS139"/>
    <mergeCell ref="CT138:CV139"/>
    <mergeCell ref="CW138:CY139"/>
    <mergeCell ref="BY138:CA139"/>
    <mergeCell ref="CB138:CD139"/>
    <mergeCell ref="CE138:CG139"/>
    <mergeCell ref="CH138:CJ139"/>
    <mergeCell ref="CK138:CM139"/>
    <mergeCell ref="CN138:CP139"/>
    <mergeCell ref="BB165:BF166"/>
    <mergeCell ref="CQ165:CS166"/>
    <mergeCell ref="CT165:CV166"/>
    <mergeCell ref="CW165:CY166"/>
    <mergeCell ref="BY165:CA166"/>
    <mergeCell ref="CB165:CD166"/>
    <mergeCell ref="CE165:CG166"/>
    <mergeCell ref="CH165:CJ166"/>
    <mergeCell ref="CK165:CM166"/>
    <mergeCell ref="CN165:CP166"/>
    <mergeCell ref="CQ192:CS193"/>
    <mergeCell ref="CT192:CV193"/>
    <mergeCell ref="CW192:CY193"/>
    <mergeCell ref="BY192:CA193"/>
    <mergeCell ref="CB192:CD193"/>
    <mergeCell ref="CE192:CG193"/>
    <mergeCell ref="CH192:CJ193"/>
    <mergeCell ref="CK192:CM193"/>
    <mergeCell ref="CN192:CP193"/>
    <mergeCell ref="CQ219:CS220"/>
    <mergeCell ref="CT219:CV220"/>
    <mergeCell ref="CW219:CY220"/>
    <mergeCell ref="BY219:CA220"/>
    <mergeCell ref="CN219:CP220"/>
    <mergeCell ref="CB219:CD220"/>
    <mergeCell ref="CE219:CG220"/>
    <mergeCell ref="CH219:CJ220"/>
    <mergeCell ref="CK219:CM220"/>
    <mergeCell ref="CQ246:CS247"/>
    <mergeCell ref="CT246:CV247"/>
    <mergeCell ref="CW246:CY247"/>
    <mergeCell ref="BB273:BF274"/>
    <mergeCell ref="CQ273:CS274"/>
    <mergeCell ref="CT273:CV274"/>
    <mergeCell ref="CW273:CY274"/>
    <mergeCell ref="CK273:CM274"/>
    <mergeCell ref="CN273:CP274"/>
    <mergeCell ref="CE273:CG274"/>
    <mergeCell ref="BY246:CA247"/>
    <mergeCell ref="CB246:CD247"/>
    <mergeCell ref="CE246:CG247"/>
    <mergeCell ref="CH246:CJ247"/>
    <mergeCell ref="CQ300:CS301"/>
    <mergeCell ref="CT300:CV301"/>
    <mergeCell ref="CW300:CY301"/>
    <mergeCell ref="BB327:BF328"/>
    <mergeCell ref="CQ327:CS328"/>
    <mergeCell ref="CT327:CV328"/>
    <mergeCell ref="CW327:CY328"/>
    <mergeCell ref="CK327:CM328"/>
    <mergeCell ref="CN327:CP328"/>
    <mergeCell ref="BY327:CA328"/>
  </mergeCells>
  <phoneticPr fontId="0" type="noConversion"/>
  <dataValidations count="1">
    <dataValidation type="list" allowBlank="1" showInputMessage="1" showErrorMessage="1" error="Use valid Attendance Code" promptTitle="Attendance Codes" prompt="F=Present for full day_x000a_H=Present for half day_x000a_A=Absent_x000a_T=Tardy" sqref="H5:AA26 AC5:BF26">
      <formula1>$BJ$3:$BJ$6</formula1>
    </dataValidation>
  </dataValidations>
  <printOptions horizontalCentered="1" verticalCentered="1" gridLinesSet="0"/>
  <pageMargins left="0.4" right="0.4" top="0.4" bottom="0.4" header="0" footer="0"/>
  <pageSetup scale="11" orientation="landscape" r:id="rId1"/>
  <headerFooter alignWithMargins="0"/>
  <rowBreaks count="8" manualBreakCount="8">
    <brk id="108" min="3" max="85" man="1"/>
    <brk id="132" max="16383" man="1"/>
    <brk id="135" min="3" max="85" man="1"/>
    <brk id="162" min="3" max="85" man="1"/>
    <brk id="189" min="3" max="85" man="1"/>
    <brk id="216" min="3" max="85" man="1"/>
    <brk id="352" min="2" max="84" man="1"/>
    <brk id="364" min="3" max="85" man="1"/>
  </rowBreaks>
  <colBreaks count="1" manualBreakCount="1">
    <brk id="57" min="28" max="11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CY362"/>
  <sheetViews>
    <sheetView showGridLines="0" topLeftCell="B1" zoomScale="70" workbookViewId="0">
      <pane xSplit="6" topLeftCell="H1" activePane="topRight" state="frozenSplit"/>
      <selection activeCell="H32" sqref="H32"/>
      <selection pane="topRight" activeCell="H5" sqref="H5"/>
    </sheetView>
  </sheetViews>
  <sheetFormatPr defaultColWidth="10" defaultRowHeight="12.75"/>
  <cols>
    <col min="1" max="1" width="4.42578125" style="23" hidden="1" customWidth="1"/>
    <col min="2" max="4" width="6.85546875" style="23" customWidth="1"/>
    <col min="5" max="6" width="8.85546875" style="23" customWidth="1"/>
    <col min="7" max="7" width="11" style="23" customWidth="1"/>
    <col min="8" max="27" width="5" style="23" customWidth="1"/>
    <col min="28" max="28" width="0.7109375" style="23" customWidth="1"/>
    <col min="29" max="58" width="5" style="23" customWidth="1"/>
    <col min="59" max="59" width="14.140625" style="23" customWidth="1"/>
    <col min="60" max="60" width="1.140625" style="23" customWidth="1"/>
    <col min="61" max="61" width="14.140625" style="23" customWidth="1"/>
    <col min="62" max="71" width="5.42578125" style="23" customWidth="1"/>
    <col min="72" max="72" width="1.140625" style="23" customWidth="1"/>
    <col min="73" max="73" width="14.140625" style="23" customWidth="1"/>
    <col min="74" max="103" width="5.42578125" style="23" customWidth="1"/>
    <col min="104" max="104" width="3" style="23" customWidth="1"/>
    <col min="105" max="16384" width="10" style="23"/>
  </cols>
  <sheetData>
    <row r="1" spans="1:63" ht="28.5" customHeight="1" thickTop="1" thickBot="1">
      <c r="B1" s="364" t="s">
        <v>121</v>
      </c>
      <c r="C1" s="365"/>
      <c r="D1" s="365"/>
      <c r="E1" s="366"/>
      <c r="F1" s="367" t="str">
        <f>('Student List'!C6)</f>
        <v>School Name Here</v>
      </c>
      <c r="G1" s="368"/>
      <c r="H1" s="368"/>
      <c r="I1" s="368"/>
      <c r="J1" s="369"/>
      <c r="K1" s="17" t="s">
        <v>115</v>
      </c>
      <c r="L1" s="18"/>
      <c r="M1" s="19"/>
      <c r="N1" s="19"/>
      <c r="O1" s="19"/>
      <c r="P1" s="20"/>
      <c r="Q1" s="21"/>
      <c r="R1" s="21"/>
      <c r="S1" s="21"/>
      <c r="T1" s="21"/>
      <c r="U1" s="21"/>
      <c r="V1" s="21"/>
      <c r="W1" s="21"/>
      <c r="X1" s="21"/>
      <c r="Y1" s="21"/>
      <c r="Z1" s="21"/>
      <c r="AA1" s="22"/>
      <c r="AC1" s="24" t="str">
        <f>B1</f>
        <v>ATTENDANCE</v>
      </c>
      <c r="AD1" s="25"/>
      <c r="AE1" s="25"/>
      <c r="AF1" s="26"/>
      <c r="AG1" s="25"/>
      <c r="AH1" s="27"/>
      <c r="AI1" s="27"/>
      <c r="AJ1" s="27"/>
      <c r="AK1" s="27"/>
      <c r="AL1" s="28"/>
      <c r="AM1" s="17" t="str">
        <f>K1</f>
        <v>2nd NINE WEEKS</v>
      </c>
      <c r="AN1" s="19"/>
      <c r="AO1" s="19"/>
      <c r="AP1" s="19"/>
      <c r="AQ1" s="19"/>
      <c r="AR1" s="20"/>
      <c r="AS1" s="284"/>
      <c r="AT1" s="284"/>
      <c r="AU1" s="284"/>
      <c r="AV1" s="284"/>
      <c r="AW1" s="284"/>
      <c r="AX1" s="284"/>
      <c r="AY1" s="284"/>
      <c r="AZ1" s="284"/>
      <c r="BA1" s="284"/>
      <c r="BB1" s="284"/>
      <c r="BC1" s="284"/>
      <c r="BD1" s="284"/>
      <c r="BE1" s="284"/>
      <c r="BF1" s="284"/>
      <c r="BG1" s="285"/>
      <c r="BJ1" s="287" t="s">
        <v>126</v>
      </c>
    </row>
    <row r="2" spans="1:63" ht="13.5" customHeight="1" thickTop="1" thickBot="1">
      <c r="B2" s="37"/>
      <c r="C2" s="37"/>
      <c r="D2" s="38"/>
      <c r="E2" s="38"/>
      <c r="F2" s="38"/>
      <c r="G2" s="38"/>
      <c r="H2" s="39"/>
      <c r="I2" s="40"/>
      <c r="J2" s="40"/>
      <c r="K2" s="40"/>
      <c r="L2" s="41"/>
      <c r="M2" s="40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3"/>
      <c r="AC2" s="39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4"/>
    </row>
    <row r="3" spans="1:63" ht="13.5" customHeight="1">
      <c r="B3" s="153" t="s">
        <v>122</v>
      </c>
      <c r="C3" s="149" t="s">
        <v>124</v>
      </c>
      <c r="D3" s="48" t="s">
        <v>132</v>
      </c>
      <c r="E3" s="49" t="s">
        <v>125</v>
      </c>
      <c r="F3" s="50"/>
      <c r="G3" s="51"/>
      <c r="H3" s="362" t="s">
        <v>11</v>
      </c>
      <c r="I3" s="355"/>
      <c r="J3" s="355"/>
      <c r="K3" s="355"/>
      <c r="L3" s="360"/>
      <c r="M3" s="354" t="s">
        <v>12</v>
      </c>
      <c r="N3" s="355"/>
      <c r="O3" s="355"/>
      <c r="P3" s="355"/>
      <c r="Q3" s="360"/>
      <c r="R3" s="354" t="s">
        <v>13</v>
      </c>
      <c r="S3" s="355"/>
      <c r="T3" s="355"/>
      <c r="U3" s="355"/>
      <c r="V3" s="360"/>
      <c r="W3" s="354" t="s">
        <v>14</v>
      </c>
      <c r="X3" s="355"/>
      <c r="Y3" s="355"/>
      <c r="Z3" s="355"/>
      <c r="AA3" s="356"/>
      <c r="AC3" s="362" t="s">
        <v>15</v>
      </c>
      <c r="AD3" s="355"/>
      <c r="AE3" s="355"/>
      <c r="AF3" s="355"/>
      <c r="AG3" s="360"/>
      <c r="AH3" s="354" t="s">
        <v>16</v>
      </c>
      <c r="AI3" s="355"/>
      <c r="AJ3" s="355"/>
      <c r="AK3" s="355"/>
      <c r="AL3" s="360"/>
      <c r="AM3" s="354" t="s">
        <v>17</v>
      </c>
      <c r="AN3" s="355"/>
      <c r="AO3" s="355"/>
      <c r="AP3" s="355"/>
      <c r="AQ3" s="360"/>
      <c r="AR3" s="354" t="s">
        <v>18</v>
      </c>
      <c r="AS3" s="355"/>
      <c r="AT3" s="355"/>
      <c r="AU3" s="355"/>
      <c r="AV3" s="360"/>
      <c r="AW3" s="354" t="s">
        <v>19</v>
      </c>
      <c r="AX3" s="355"/>
      <c r="AY3" s="355"/>
      <c r="AZ3" s="355"/>
      <c r="BA3" s="356"/>
      <c r="BB3" s="354" t="s">
        <v>120</v>
      </c>
      <c r="BC3" s="355"/>
      <c r="BD3" s="355"/>
      <c r="BE3" s="355"/>
      <c r="BF3" s="356"/>
      <c r="BG3" s="52"/>
      <c r="BJ3" s="286" t="s">
        <v>29</v>
      </c>
      <c r="BK3" s="286" t="s">
        <v>127</v>
      </c>
    </row>
    <row r="4" spans="1:63" ht="13.5" customHeight="1" thickBot="1">
      <c r="B4" s="182" t="s">
        <v>123</v>
      </c>
      <c r="C4" s="283" t="s">
        <v>123</v>
      </c>
      <c r="D4" s="183" t="s">
        <v>123</v>
      </c>
      <c r="E4" s="184" t="s">
        <v>123</v>
      </c>
      <c r="F4" s="61"/>
      <c r="G4" s="62" t="s">
        <v>26</v>
      </c>
      <c r="H4" s="363"/>
      <c r="I4" s="358"/>
      <c r="J4" s="358"/>
      <c r="K4" s="358"/>
      <c r="L4" s="361"/>
      <c r="M4" s="357"/>
      <c r="N4" s="358"/>
      <c r="O4" s="358"/>
      <c r="P4" s="358"/>
      <c r="Q4" s="361"/>
      <c r="R4" s="357"/>
      <c r="S4" s="358"/>
      <c r="T4" s="358"/>
      <c r="U4" s="358"/>
      <c r="V4" s="361"/>
      <c r="W4" s="357"/>
      <c r="X4" s="358"/>
      <c r="Y4" s="358"/>
      <c r="Z4" s="358"/>
      <c r="AA4" s="359"/>
      <c r="AC4" s="363"/>
      <c r="AD4" s="358"/>
      <c r="AE4" s="358"/>
      <c r="AF4" s="358"/>
      <c r="AG4" s="361"/>
      <c r="AH4" s="357"/>
      <c r="AI4" s="358"/>
      <c r="AJ4" s="358"/>
      <c r="AK4" s="358"/>
      <c r="AL4" s="361"/>
      <c r="AM4" s="357"/>
      <c r="AN4" s="358"/>
      <c r="AO4" s="358"/>
      <c r="AP4" s="358"/>
      <c r="AQ4" s="361"/>
      <c r="AR4" s="357"/>
      <c r="AS4" s="358"/>
      <c r="AT4" s="358"/>
      <c r="AU4" s="358"/>
      <c r="AV4" s="361"/>
      <c r="AW4" s="357"/>
      <c r="AX4" s="358"/>
      <c r="AY4" s="358"/>
      <c r="AZ4" s="358"/>
      <c r="BA4" s="359"/>
      <c r="BB4" s="357"/>
      <c r="BC4" s="358"/>
      <c r="BD4" s="358"/>
      <c r="BE4" s="358"/>
      <c r="BF4" s="359"/>
      <c r="BG4" s="63" t="s">
        <v>26</v>
      </c>
      <c r="BJ4" s="286" t="s">
        <v>128</v>
      </c>
      <c r="BK4" s="286" t="s">
        <v>129</v>
      </c>
    </row>
    <row r="5" spans="1:63" ht="13.5" customHeight="1" thickBot="1">
      <c r="A5" s="315"/>
      <c r="B5" s="316">
        <f>COUNTIF($H5:$BF5,"f")+E5</f>
        <v>0</v>
      </c>
      <c r="C5" s="316">
        <f>COUNTIF($H5:$BF5,"h")</f>
        <v>0</v>
      </c>
      <c r="D5" s="316">
        <f>COUNTIF($H5:$BF5,"a")</f>
        <v>0</v>
      </c>
      <c r="E5" s="316">
        <f>COUNTIF($H5:$BF5,"t")</f>
        <v>0</v>
      </c>
      <c r="F5" s="316" t="str">
        <f>IF(COUNTIF($H5:$BF5,"s")=0,"",COUNTIF($H5:$BF5,"s"))</f>
        <v/>
      </c>
      <c r="G5" s="172" t="str">
        <f>IF(ISTEXT('Student List'!$C$9),('Student List'!$C$9),"")</f>
        <v/>
      </c>
      <c r="H5" s="305"/>
      <c r="I5" s="289"/>
      <c r="J5" s="290"/>
      <c r="K5" s="289"/>
      <c r="L5" s="291"/>
      <c r="M5" s="288"/>
      <c r="N5" s="289"/>
      <c r="O5" s="290"/>
      <c r="P5" s="289"/>
      <c r="Q5" s="291"/>
      <c r="R5" s="288"/>
      <c r="S5" s="289"/>
      <c r="T5" s="290"/>
      <c r="U5" s="289"/>
      <c r="V5" s="291"/>
      <c r="W5" s="288"/>
      <c r="X5" s="289"/>
      <c r="Y5" s="290"/>
      <c r="Z5" s="289"/>
      <c r="AA5" s="306"/>
      <c r="AB5" s="317"/>
      <c r="AC5" s="305"/>
      <c r="AD5" s="289"/>
      <c r="AE5" s="288"/>
      <c r="AF5" s="289"/>
      <c r="AG5" s="291"/>
      <c r="AH5" s="288"/>
      <c r="AI5" s="289"/>
      <c r="AJ5" s="290"/>
      <c r="AK5" s="289"/>
      <c r="AL5" s="291"/>
      <c r="AM5" s="288"/>
      <c r="AN5" s="289"/>
      <c r="AO5" s="290"/>
      <c r="AP5" s="289"/>
      <c r="AQ5" s="292"/>
      <c r="AR5" s="288"/>
      <c r="AS5" s="289"/>
      <c r="AT5" s="290"/>
      <c r="AU5" s="289"/>
      <c r="AV5" s="291"/>
      <c r="AW5" s="288"/>
      <c r="AX5" s="289"/>
      <c r="AY5" s="290"/>
      <c r="AZ5" s="289"/>
      <c r="BA5" s="291"/>
      <c r="BB5" s="288"/>
      <c r="BC5" s="289"/>
      <c r="BD5" s="289"/>
      <c r="BE5" s="289"/>
      <c r="BF5" s="288"/>
      <c r="BG5" s="78" t="str">
        <f t="shared" ref="BG5:BG26" si="0">G5</f>
        <v/>
      </c>
      <c r="BJ5" s="286" t="s">
        <v>40</v>
      </c>
      <c r="BK5" s="286" t="s">
        <v>130</v>
      </c>
    </row>
    <row r="6" spans="1:63" ht="13.5" customHeight="1" thickBot="1">
      <c r="A6" s="315"/>
      <c r="B6" s="316">
        <f t="shared" ref="B6:B26" si="1">COUNTIF($H6:$BF6,"f")+E6</f>
        <v>0</v>
      </c>
      <c r="C6" s="316">
        <f t="shared" ref="C6:C26" si="2">COUNTIF($H6:$BF6,"h")</f>
        <v>0</v>
      </c>
      <c r="D6" s="316">
        <f t="shared" ref="D6:D26" si="3">COUNTIF($H6:$BF6,"a")</f>
        <v>0</v>
      </c>
      <c r="E6" s="316">
        <f t="shared" ref="E6:E26" si="4">COUNTIF($H6:$BF6,"t")</f>
        <v>0</v>
      </c>
      <c r="F6" s="316" t="str">
        <f t="shared" ref="F6:F26" si="5">IF(COUNTIF($H6:$BF6,"s")=0,"",COUNTIF($H6:$BF6,"s"))</f>
        <v/>
      </c>
      <c r="G6" s="208" t="str">
        <f>IF(ISTEXT('Student List'!$C$10),('Student List'!$C$10),"")</f>
        <v/>
      </c>
      <c r="H6" s="307"/>
      <c r="I6" s="294"/>
      <c r="J6" s="295"/>
      <c r="K6" s="294"/>
      <c r="L6" s="296"/>
      <c r="M6" s="293"/>
      <c r="N6" s="294"/>
      <c r="O6" s="295"/>
      <c r="P6" s="294"/>
      <c r="Q6" s="296"/>
      <c r="R6" s="293"/>
      <c r="S6" s="294"/>
      <c r="T6" s="295"/>
      <c r="U6" s="294"/>
      <c r="V6" s="296"/>
      <c r="W6" s="293"/>
      <c r="X6" s="294"/>
      <c r="Y6" s="295"/>
      <c r="Z6" s="294"/>
      <c r="AA6" s="308"/>
      <c r="AB6" s="318"/>
      <c r="AC6" s="307"/>
      <c r="AD6" s="294"/>
      <c r="AE6" s="293"/>
      <c r="AF6" s="294"/>
      <c r="AG6" s="296"/>
      <c r="AH6" s="293"/>
      <c r="AI6" s="294"/>
      <c r="AJ6" s="295"/>
      <c r="AK6" s="294"/>
      <c r="AL6" s="296"/>
      <c r="AM6" s="293"/>
      <c r="AN6" s="294"/>
      <c r="AO6" s="295"/>
      <c r="AP6" s="294"/>
      <c r="AQ6" s="296"/>
      <c r="AR6" s="293"/>
      <c r="AS6" s="294"/>
      <c r="AT6" s="295"/>
      <c r="AU6" s="294"/>
      <c r="AV6" s="296"/>
      <c r="AW6" s="293"/>
      <c r="AX6" s="294"/>
      <c r="AY6" s="295"/>
      <c r="AZ6" s="294"/>
      <c r="BA6" s="296"/>
      <c r="BB6" s="293"/>
      <c r="BC6" s="294"/>
      <c r="BD6" s="294"/>
      <c r="BE6" s="294"/>
      <c r="BF6" s="293"/>
      <c r="BG6" s="216" t="str">
        <f t="shared" si="0"/>
        <v/>
      </c>
      <c r="BJ6" s="286" t="s">
        <v>131</v>
      </c>
      <c r="BK6" s="286" t="s">
        <v>125</v>
      </c>
    </row>
    <row r="7" spans="1:63" ht="13.5" customHeight="1" thickBot="1">
      <c r="A7" s="315"/>
      <c r="B7" s="316">
        <f t="shared" si="1"/>
        <v>0</v>
      </c>
      <c r="C7" s="316">
        <f t="shared" si="2"/>
        <v>0</v>
      </c>
      <c r="D7" s="316">
        <f t="shared" si="3"/>
        <v>0</v>
      </c>
      <c r="E7" s="316">
        <f t="shared" si="4"/>
        <v>0</v>
      </c>
      <c r="F7" s="316" t="str">
        <f t="shared" si="5"/>
        <v/>
      </c>
      <c r="G7" s="173" t="str">
        <f>IF(ISTEXT('Student List'!$C$11),('Student List'!$C$11),"")</f>
        <v/>
      </c>
      <c r="H7" s="309"/>
      <c r="I7" s="298"/>
      <c r="J7" s="299"/>
      <c r="K7" s="298"/>
      <c r="L7" s="300"/>
      <c r="M7" s="297"/>
      <c r="N7" s="298"/>
      <c r="O7" s="299"/>
      <c r="P7" s="298"/>
      <c r="Q7" s="300"/>
      <c r="R7" s="297"/>
      <c r="S7" s="298"/>
      <c r="T7" s="299"/>
      <c r="U7" s="298"/>
      <c r="V7" s="300"/>
      <c r="W7" s="297"/>
      <c r="X7" s="298"/>
      <c r="Y7" s="299"/>
      <c r="Z7" s="298"/>
      <c r="AA7" s="310"/>
      <c r="AB7" s="317"/>
      <c r="AC7" s="309"/>
      <c r="AD7" s="298"/>
      <c r="AE7" s="297"/>
      <c r="AF7" s="298"/>
      <c r="AG7" s="300"/>
      <c r="AH7" s="297"/>
      <c r="AI7" s="298"/>
      <c r="AJ7" s="299"/>
      <c r="AK7" s="298"/>
      <c r="AL7" s="300"/>
      <c r="AM7" s="297"/>
      <c r="AN7" s="298"/>
      <c r="AO7" s="299"/>
      <c r="AP7" s="298"/>
      <c r="AQ7" s="300"/>
      <c r="AR7" s="297"/>
      <c r="AS7" s="298"/>
      <c r="AT7" s="299"/>
      <c r="AU7" s="298"/>
      <c r="AV7" s="300"/>
      <c r="AW7" s="297"/>
      <c r="AX7" s="298"/>
      <c r="AY7" s="299"/>
      <c r="AZ7" s="298"/>
      <c r="BA7" s="300"/>
      <c r="BB7" s="297"/>
      <c r="BC7" s="298"/>
      <c r="BD7" s="298"/>
      <c r="BE7" s="298"/>
      <c r="BF7" s="297"/>
      <c r="BG7" s="91" t="str">
        <f t="shared" si="0"/>
        <v/>
      </c>
      <c r="BJ7" s="286"/>
      <c r="BK7" s="286"/>
    </row>
    <row r="8" spans="1:63" ht="13.5" customHeight="1" thickBot="1">
      <c r="A8" s="315"/>
      <c r="B8" s="316">
        <f t="shared" si="1"/>
        <v>0</v>
      </c>
      <c r="C8" s="316">
        <f t="shared" si="2"/>
        <v>0</v>
      </c>
      <c r="D8" s="316">
        <f t="shared" si="3"/>
        <v>0</v>
      </c>
      <c r="E8" s="316">
        <f t="shared" si="4"/>
        <v>0</v>
      </c>
      <c r="F8" s="316" t="str">
        <f t="shared" si="5"/>
        <v/>
      </c>
      <c r="G8" s="208" t="str">
        <f>IF(ISTEXT('Student List'!$C$12),('Student List'!$C$12),"")</f>
        <v/>
      </c>
      <c r="H8" s="307"/>
      <c r="I8" s="294"/>
      <c r="J8" s="295"/>
      <c r="K8" s="294"/>
      <c r="L8" s="296"/>
      <c r="M8" s="293"/>
      <c r="N8" s="294"/>
      <c r="O8" s="295"/>
      <c r="P8" s="294"/>
      <c r="Q8" s="296"/>
      <c r="R8" s="293"/>
      <c r="S8" s="294"/>
      <c r="T8" s="295"/>
      <c r="U8" s="294"/>
      <c r="V8" s="296"/>
      <c r="W8" s="293"/>
      <c r="X8" s="294"/>
      <c r="Y8" s="295"/>
      <c r="Z8" s="294"/>
      <c r="AA8" s="308"/>
      <c r="AB8" s="318"/>
      <c r="AC8" s="307"/>
      <c r="AD8" s="294"/>
      <c r="AE8" s="293"/>
      <c r="AF8" s="294"/>
      <c r="AG8" s="296"/>
      <c r="AH8" s="293"/>
      <c r="AI8" s="294"/>
      <c r="AJ8" s="295"/>
      <c r="AK8" s="294"/>
      <c r="AL8" s="296"/>
      <c r="AM8" s="293"/>
      <c r="AN8" s="294"/>
      <c r="AO8" s="295"/>
      <c r="AP8" s="294"/>
      <c r="AQ8" s="296"/>
      <c r="AR8" s="293"/>
      <c r="AS8" s="294"/>
      <c r="AT8" s="295"/>
      <c r="AU8" s="294"/>
      <c r="AV8" s="296"/>
      <c r="AW8" s="293"/>
      <c r="AX8" s="294"/>
      <c r="AY8" s="295"/>
      <c r="AZ8" s="294"/>
      <c r="BA8" s="296"/>
      <c r="BB8" s="293"/>
      <c r="BC8" s="294"/>
      <c r="BD8" s="294"/>
      <c r="BE8" s="294"/>
      <c r="BF8" s="293"/>
      <c r="BG8" s="216" t="str">
        <f t="shared" si="0"/>
        <v/>
      </c>
    </row>
    <row r="9" spans="1:63" ht="13.5" customHeight="1" thickBot="1">
      <c r="A9" s="315"/>
      <c r="B9" s="316">
        <f t="shared" si="1"/>
        <v>0</v>
      </c>
      <c r="C9" s="316">
        <f t="shared" si="2"/>
        <v>0</v>
      </c>
      <c r="D9" s="316">
        <f t="shared" si="3"/>
        <v>0</v>
      </c>
      <c r="E9" s="316">
        <f t="shared" si="4"/>
        <v>0</v>
      </c>
      <c r="F9" s="316" t="str">
        <f t="shared" si="5"/>
        <v/>
      </c>
      <c r="G9" s="173" t="str">
        <f>IF(ISTEXT('Student List'!$C$13),('Student List'!$C$13),"")</f>
        <v/>
      </c>
      <c r="H9" s="309"/>
      <c r="I9" s="298"/>
      <c r="J9" s="299"/>
      <c r="K9" s="298"/>
      <c r="L9" s="300"/>
      <c r="M9" s="297"/>
      <c r="N9" s="298"/>
      <c r="O9" s="299"/>
      <c r="P9" s="298"/>
      <c r="Q9" s="300"/>
      <c r="R9" s="297"/>
      <c r="S9" s="298"/>
      <c r="T9" s="299"/>
      <c r="U9" s="298"/>
      <c r="V9" s="300"/>
      <c r="W9" s="297"/>
      <c r="X9" s="298"/>
      <c r="Y9" s="299"/>
      <c r="Z9" s="298"/>
      <c r="AA9" s="310"/>
      <c r="AB9" s="317"/>
      <c r="AC9" s="309"/>
      <c r="AD9" s="298"/>
      <c r="AE9" s="297"/>
      <c r="AF9" s="298"/>
      <c r="AG9" s="300"/>
      <c r="AH9" s="297"/>
      <c r="AI9" s="298"/>
      <c r="AJ9" s="299"/>
      <c r="AK9" s="298"/>
      <c r="AL9" s="300"/>
      <c r="AM9" s="297"/>
      <c r="AN9" s="298"/>
      <c r="AO9" s="299"/>
      <c r="AP9" s="298"/>
      <c r="AQ9" s="300"/>
      <c r="AR9" s="297"/>
      <c r="AS9" s="298"/>
      <c r="AT9" s="299"/>
      <c r="AU9" s="298"/>
      <c r="AV9" s="300"/>
      <c r="AW9" s="297"/>
      <c r="AX9" s="298"/>
      <c r="AY9" s="299"/>
      <c r="AZ9" s="298"/>
      <c r="BA9" s="300"/>
      <c r="BB9" s="297"/>
      <c r="BC9" s="298"/>
      <c r="BD9" s="298"/>
      <c r="BE9" s="298"/>
      <c r="BF9" s="297"/>
      <c r="BG9" s="91" t="str">
        <f t="shared" si="0"/>
        <v/>
      </c>
    </row>
    <row r="10" spans="1:63" ht="13.5" customHeight="1" thickBot="1">
      <c r="A10" s="315"/>
      <c r="B10" s="316">
        <f t="shared" si="1"/>
        <v>0</v>
      </c>
      <c r="C10" s="316">
        <f t="shared" si="2"/>
        <v>0</v>
      </c>
      <c r="D10" s="316">
        <f t="shared" si="3"/>
        <v>0</v>
      </c>
      <c r="E10" s="316">
        <f t="shared" si="4"/>
        <v>0</v>
      </c>
      <c r="F10" s="316" t="str">
        <f t="shared" si="5"/>
        <v/>
      </c>
      <c r="G10" s="208" t="str">
        <f>IF(ISTEXT('Student List'!$C$14),('Student List'!$C$14),"")</f>
        <v/>
      </c>
      <c r="H10" s="307"/>
      <c r="I10" s="294"/>
      <c r="J10" s="295"/>
      <c r="K10" s="294"/>
      <c r="L10" s="296"/>
      <c r="M10" s="293"/>
      <c r="N10" s="294"/>
      <c r="O10" s="295"/>
      <c r="P10" s="294"/>
      <c r="Q10" s="296"/>
      <c r="R10" s="293"/>
      <c r="S10" s="294"/>
      <c r="T10" s="295"/>
      <c r="U10" s="294"/>
      <c r="V10" s="296"/>
      <c r="W10" s="293"/>
      <c r="X10" s="294"/>
      <c r="Y10" s="295"/>
      <c r="Z10" s="294"/>
      <c r="AA10" s="308"/>
      <c r="AB10" s="318"/>
      <c r="AC10" s="307"/>
      <c r="AD10" s="294"/>
      <c r="AE10" s="293"/>
      <c r="AF10" s="294"/>
      <c r="AG10" s="296"/>
      <c r="AH10" s="293"/>
      <c r="AI10" s="294"/>
      <c r="AJ10" s="295"/>
      <c r="AK10" s="294"/>
      <c r="AL10" s="296"/>
      <c r="AM10" s="293"/>
      <c r="AN10" s="294"/>
      <c r="AO10" s="295"/>
      <c r="AP10" s="294"/>
      <c r="AQ10" s="296"/>
      <c r="AR10" s="293"/>
      <c r="AS10" s="294"/>
      <c r="AT10" s="295"/>
      <c r="AU10" s="294"/>
      <c r="AV10" s="296"/>
      <c r="AW10" s="293"/>
      <c r="AX10" s="294"/>
      <c r="AY10" s="295"/>
      <c r="AZ10" s="294"/>
      <c r="BA10" s="296"/>
      <c r="BB10" s="293"/>
      <c r="BC10" s="294"/>
      <c r="BD10" s="294"/>
      <c r="BE10" s="294"/>
      <c r="BF10" s="293"/>
      <c r="BG10" s="216" t="str">
        <f t="shared" si="0"/>
        <v/>
      </c>
    </row>
    <row r="11" spans="1:63" ht="13.5" customHeight="1" thickBot="1">
      <c r="A11" s="315"/>
      <c r="B11" s="316">
        <f t="shared" si="1"/>
        <v>0</v>
      </c>
      <c r="C11" s="316">
        <f t="shared" si="2"/>
        <v>0</v>
      </c>
      <c r="D11" s="316">
        <f t="shared" si="3"/>
        <v>0</v>
      </c>
      <c r="E11" s="316">
        <f t="shared" si="4"/>
        <v>0</v>
      </c>
      <c r="F11" s="316" t="str">
        <f t="shared" si="5"/>
        <v/>
      </c>
      <c r="G11" s="173" t="str">
        <f>IF(ISTEXT('Student List'!$C$15),('Student List'!$C$15),"")</f>
        <v/>
      </c>
      <c r="H11" s="309"/>
      <c r="I11" s="298"/>
      <c r="J11" s="299"/>
      <c r="K11" s="298"/>
      <c r="L11" s="300"/>
      <c r="M11" s="297"/>
      <c r="N11" s="298"/>
      <c r="O11" s="299"/>
      <c r="P11" s="298"/>
      <c r="Q11" s="300"/>
      <c r="R11" s="297"/>
      <c r="S11" s="298"/>
      <c r="T11" s="299"/>
      <c r="U11" s="298"/>
      <c r="V11" s="300"/>
      <c r="W11" s="297"/>
      <c r="X11" s="298"/>
      <c r="Y11" s="299"/>
      <c r="Z11" s="298"/>
      <c r="AA11" s="310"/>
      <c r="AB11" s="317"/>
      <c r="AC11" s="309"/>
      <c r="AD11" s="298"/>
      <c r="AE11" s="297"/>
      <c r="AF11" s="298"/>
      <c r="AG11" s="300"/>
      <c r="AH11" s="297"/>
      <c r="AI11" s="298"/>
      <c r="AJ11" s="299"/>
      <c r="AK11" s="298"/>
      <c r="AL11" s="300"/>
      <c r="AM11" s="297"/>
      <c r="AN11" s="298"/>
      <c r="AO11" s="299"/>
      <c r="AP11" s="298"/>
      <c r="AQ11" s="300"/>
      <c r="AR11" s="297"/>
      <c r="AS11" s="298"/>
      <c r="AT11" s="299"/>
      <c r="AU11" s="298"/>
      <c r="AV11" s="300"/>
      <c r="AW11" s="297"/>
      <c r="AX11" s="298"/>
      <c r="AY11" s="299"/>
      <c r="AZ11" s="298"/>
      <c r="BA11" s="300"/>
      <c r="BB11" s="297"/>
      <c r="BC11" s="298"/>
      <c r="BD11" s="298"/>
      <c r="BE11" s="298"/>
      <c r="BF11" s="297"/>
      <c r="BG11" s="91" t="str">
        <f t="shared" si="0"/>
        <v/>
      </c>
    </row>
    <row r="12" spans="1:63" ht="13.5" customHeight="1" thickBot="1">
      <c r="A12" s="315"/>
      <c r="B12" s="316">
        <f t="shared" si="1"/>
        <v>0</v>
      </c>
      <c r="C12" s="316">
        <f t="shared" si="2"/>
        <v>0</v>
      </c>
      <c r="D12" s="316">
        <f t="shared" si="3"/>
        <v>0</v>
      </c>
      <c r="E12" s="316">
        <f t="shared" si="4"/>
        <v>0</v>
      </c>
      <c r="F12" s="316" t="str">
        <f t="shared" si="5"/>
        <v/>
      </c>
      <c r="G12" s="208" t="str">
        <f>IF(ISTEXT('Student List'!$C$16),('Student List'!$C$16),"")</f>
        <v/>
      </c>
      <c r="H12" s="307"/>
      <c r="I12" s="294"/>
      <c r="J12" s="295"/>
      <c r="K12" s="294"/>
      <c r="L12" s="296"/>
      <c r="M12" s="293"/>
      <c r="N12" s="294"/>
      <c r="O12" s="295"/>
      <c r="P12" s="294"/>
      <c r="Q12" s="296"/>
      <c r="R12" s="293"/>
      <c r="S12" s="294"/>
      <c r="T12" s="295"/>
      <c r="U12" s="294"/>
      <c r="V12" s="296"/>
      <c r="W12" s="293"/>
      <c r="X12" s="294"/>
      <c r="Y12" s="295"/>
      <c r="Z12" s="294"/>
      <c r="AA12" s="308"/>
      <c r="AB12" s="318"/>
      <c r="AC12" s="307"/>
      <c r="AD12" s="294"/>
      <c r="AE12" s="293"/>
      <c r="AF12" s="294"/>
      <c r="AG12" s="296"/>
      <c r="AH12" s="293"/>
      <c r="AI12" s="294"/>
      <c r="AJ12" s="295"/>
      <c r="AK12" s="294"/>
      <c r="AL12" s="296"/>
      <c r="AM12" s="293"/>
      <c r="AN12" s="294"/>
      <c r="AO12" s="295"/>
      <c r="AP12" s="294"/>
      <c r="AQ12" s="296"/>
      <c r="AR12" s="293"/>
      <c r="AS12" s="294"/>
      <c r="AT12" s="295"/>
      <c r="AU12" s="294"/>
      <c r="AV12" s="296"/>
      <c r="AW12" s="293"/>
      <c r="AX12" s="294"/>
      <c r="AY12" s="295"/>
      <c r="AZ12" s="294"/>
      <c r="BA12" s="296"/>
      <c r="BB12" s="293"/>
      <c r="BC12" s="294"/>
      <c r="BD12" s="294"/>
      <c r="BE12" s="294"/>
      <c r="BF12" s="293"/>
      <c r="BG12" s="216" t="str">
        <f t="shared" si="0"/>
        <v/>
      </c>
    </row>
    <row r="13" spans="1:63" ht="13.5" customHeight="1" thickBot="1">
      <c r="A13" s="315"/>
      <c r="B13" s="316">
        <f t="shared" si="1"/>
        <v>0</v>
      </c>
      <c r="C13" s="316">
        <f t="shared" si="2"/>
        <v>0</v>
      </c>
      <c r="D13" s="316">
        <f t="shared" si="3"/>
        <v>0</v>
      </c>
      <c r="E13" s="316">
        <f t="shared" si="4"/>
        <v>0</v>
      </c>
      <c r="F13" s="316" t="str">
        <f t="shared" si="5"/>
        <v/>
      </c>
      <c r="G13" s="173" t="str">
        <f>IF(ISTEXT('Student List'!$C$17),('Student List'!$C$17),"")</f>
        <v/>
      </c>
      <c r="H13" s="309"/>
      <c r="I13" s="298"/>
      <c r="J13" s="299"/>
      <c r="K13" s="298"/>
      <c r="L13" s="300"/>
      <c r="M13" s="297"/>
      <c r="N13" s="298"/>
      <c r="O13" s="299"/>
      <c r="P13" s="298"/>
      <c r="Q13" s="300"/>
      <c r="R13" s="297"/>
      <c r="S13" s="298"/>
      <c r="T13" s="299"/>
      <c r="U13" s="298"/>
      <c r="V13" s="300"/>
      <c r="W13" s="297"/>
      <c r="X13" s="298"/>
      <c r="Y13" s="299"/>
      <c r="Z13" s="298"/>
      <c r="AA13" s="310"/>
      <c r="AB13" s="317"/>
      <c r="AC13" s="309"/>
      <c r="AD13" s="298"/>
      <c r="AE13" s="297"/>
      <c r="AF13" s="298"/>
      <c r="AG13" s="300"/>
      <c r="AH13" s="297"/>
      <c r="AI13" s="298"/>
      <c r="AJ13" s="299"/>
      <c r="AK13" s="298"/>
      <c r="AL13" s="300"/>
      <c r="AM13" s="297"/>
      <c r="AN13" s="298"/>
      <c r="AO13" s="299"/>
      <c r="AP13" s="298"/>
      <c r="AQ13" s="300"/>
      <c r="AR13" s="297"/>
      <c r="AS13" s="298"/>
      <c r="AT13" s="299"/>
      <c r="AU13" s="298"/>
      <c r="AV13" s="300"/>
      <c r="AW13" s="297"/>
      <c r="AX13" s="298"/>
      <c r="AY13" s="299"/>
      <c r="AZ13" s="298"/>
      <c r="BA13" s="300"/>
      <c r="BB13" s="297"/>
      <c r="BC13" s="298"/>
      <c r="BD13" s="298"/>
      <c r="BE13" s="298"/>
      <c r="BF13" s="297"/>
      <c r="BG13" s="91" t="str">
        <f t="shared" si="0"/>
        <v/>
      </c>
    </row>
    <row r="14" spans="1:63" ht="13.5" customHeight="1" thickBot="1">
      <c r="A14" s="315"/>
      <c r="B14" s="316">
        <f t="shared" si="1"/>
        <v>0</v>
      </c>
      <c r="C14" s="316">
        <f t="shared" si="2"/>
        <v>0</v>
      </c>
      <c r="D14" s="316">
        <f t="shared" si="3"/>
        <v>0</v>
      </c>
      <c r="E14" s="316">
        <f t="shared" si="4"/>
        <v>0</v>
      </c>
      <c r="F14" s="316" t="str">
        <f t="shared" si="5"/>
        <v/>
      </c>
      <c r="G14" s="208" t="str">
        <f>IF(ISTEXT('Student List'!$C$18),('Student List'!$C$18),"")</f>
        <v/>
      </c>
      <c r="H14" s="307"/>
      <c r="I14" s="294"/>
      <c r="J14" s="295"/>
      <c r="K14" s="294"/>
      <c r="L14" s="296"/>
      <c r="M14" s="293"/>
      <c r="N14" s="294"/>
      <c r="O14" s="295"/>
      <c r="P14" s="294"/>
      <c r="Q14" s="296"/>
      <c r="R14" s="293"/>
      <c r="S14" s="294"/>
      <c r="T14" s="295"/>
      <c r="U14" s="294"/>
      <c r="V14" s="296"/>
      <c r="W14" s="293"/>
      <c r="X14" s="294"/>
      <c r="Y14" s="295"/>
      <c r="Z14" s="294"/>
      <c r="AA14" s="308"/>
      <c r="AB14" s="318"/>
      <c r="AC14" s="307"/>
      <c r="AD14" s="294"/>
      <c r="AE14" s="293"/>
      <c r="AF14" s="294"/>
      <c r="AG14" s="296"/>
      <c r="AH14" s="293"/>
      <c r="AI14" s="294"/>
      <c r="AJ14" s="295"/>
      <c r="AK14" s="294"/>
      <c r="AL14" s="296"/>
      <c r="AM14" s="293"/>
      <c r="AN14" s="294"/>
      <c r="AO14" s="295"/>
      <c r="AP14" s="294"/>
      <c r="AQ14" s="296"/>
      <c r="AR14" s="293"/>
      <c r="AS14" s="294"/>
      <c r="AT14" s="295"/>
      <c r="AU14" s="294"/>
      <c r="AV14" s="296"/>
      <c r="AW14" s="293"/>
      <c r="AX14" s="294"/>
      <c r="AY14" s="295"/>
      <c r="AZ14" s="294"/>
      <c r="BA14" s="296"/>
      <c r="BB14" s="293"/>
      <c r="BC14" s="294"/>
      <c r="BD14" s="294"/>
      <c r="BE14" s="294"/>
      <c r="BF14" s="293"/>
      <c r="BG14" s="216" t="str">
        <f t="shared" si="0"/>
        <v/>
      </c>
    </row>
    <row r="15" spans="1:63" ht="13.5" customHeight="1" thickBot="1">
      <c r="A15" s="315"/>
      <c r="B15" s="316">
        <f t="shared" si="1"/>
        <v>0</v>
      </c>
      <c r="C15" s="316">
        <f t="shared" si="2"/>
        <v>0</v>
      </c>
      <c r="D15" s="316">
        <f t="shared" si="3"/>
        <v>0</v>
      </c>
      <c r="E15" s="316">
        <f t="shared" si="4"/>
        <v>0</v>
      </c>
      <c r="F15" s="316" t="str">
        <f t="shared" si="5"/>
        <v/>
      </c>
      <c r="G15" s="173" t="str">
        <f>IF(ISTEXT('Student List'!$C$19),('Student List'!$C$19),"")</f>
        <v/>
      </c>
      <c r="H15" s="309"/>
      <c r="I15" s="298"/>
      <c r="J15" s="299"/>
      <c r="K15" s="298"/>
      <c r="L15" s="300"/>
      <c r="M15" s="297"/>
      <c r="N15" s="298"/>
      <c r="O15" s="299"/>
      <c r="P15" s="298"/>
      <c r="Q15" s="300"/>
      <c r="R15" s="297"/>
      <c r="S15" s="298"/>
      <c r="T15" s="299"/>
      <c r="U15" s="298"/>
      <c r="V15" s="300"/>
      <c r="W15" s="297"/>
      <c r="X15" s="298"/>
      <c r="Y15" s="299"/>
      <c r="Z15" s="298"/>
      <c r="AA15" s="310"/>
      <c r="AB15" s="317"/>
      <c r="AC15" s="309"/>
      <c r="AD15" s="298"/>
      <c r="AE15" s="297"/>
      <c r="AF15" s="298"/>
      <c r="AG15" s="300"/>
      <c r="AH15" s="297"/>
      <c r="AI15" s="298"/>
      <c r="AJ15" s="299"/>
      <c r="AK15" s="298"/>
      <c r="AL15" s="300"/>
      <c r="AM15" s="297"/>
      <c r="AN15" s="298"/>
      <c r="AO15" s="299"/>
      <c r="AP15" s="298"/>
      <c r="AQ15" s="300"/>
      <c r="AR15" s="297"/>
      <c r="AS15" s="298"/>
      <c r="AT15" s="299"/>
      <c r="AU15" s="298"/>
      <c r="AV15" s="300"/>
      <c r="AW15" s="297"/>
      <c r="AX15" s="298"/>
      <c r="AY15" s="299"/>
      <c r="AZ15" s="298"/>
      <c r="BA15" s="300"/>
      <c r="BB15" s="297"/>
      <c r="BC15" s="298"/>
      <c r="BD15" s="298"/>
      <c r="BE15" s="298"/>
      <c r="BF15" s="297"/>
      <c r="BG15" s="91" t="str">
        <f t="shared" si="0"/>
        <v/>
      </c>
    </row>
    <row r="16" spans="1:63" ht="13.5" customHeight="1" thickBot="1">
      <c r="A16" s="315"/>
      <c r="B16" s="316">
        <f t="shared" si="1"/>
        <v>0</v>
      </c>
      <c r="C16" s="316">
        <f t="shared" si="2"/>
        <v>0</v>
      </c>
      <c r="D16" s="316">
        <f t="shared" si="3"/>
        <v>0</v>
      </c>
      <c r="E16" s="316">
        <f t="shared" si="4"/>
        <v>0</v>
      </c>
      <c r="F16" s="316" t="str">
        <f t="shared" si="5"/>
        <v/>
      </c>
      <c r="G16" s="208" t="str">
        <f>IF(ISTEXT('Student List'!$C$20),('Student List'!$C$20),"")</f>
        <v/>
      </c>
      <c r="H16" s="307"/>
      <c r="I16" s="294"/>
      <c r="J16" s="295"/>
      <c r="K16" s="294"/>
      <c r="L16" s="296"/>
      <c r="M16" s="293"/>
      <c r="N16" s="294"/>
      <c r="O16" s="295"/>
      <c r="P16" s="294"/>
      <c r="Q16" s="296"/>
      <c r="R16" s="293"/>
      <c r="S16" s="294"/>
      <c r="T16" s="295"/>
      <c r="U16" s="294"/>
      <c r="V16" s="296"/>
      <c r="W16" s="293"/>
      <c r="X16" s="294"/>
      <c r="Y16" s="295"/>
      <c r="Z16" s="294"/>
      <c r="AA16" s="308"/>
      <c r="AB16" s="318"/>
      <c r="AC16" s="307"/>
      <c r="AD16" s="294"/>
      <c r="AE16" s="293"/>
      <c r="AF16" s="294"/>
      <c r="AG16" s="296"/>
      <c r="AH16" s="293"/>
      <c r="AI16" s="294"/>
      <c r="AJ16" s="295"/>
      <c r="AK16" s="294"/>
      <c r="AL16" s="296"/>
      <c r="AM16" s="293"/>
      <c r="AN16" s="294"/>
      <c r="AO16" s="295"/>
      <c r="AP16" s="294"/>
      <c r="AQ16" s="296"/>
      <c r="AR16" s="293"/>
      <c r="AS16" s="294"/>
      <c r="AT16" s="295"/>
      <c r="AU16" s="294"/>
      <c r="AV16" s="296"/>
      <c r="AW16" s="293"/>
      <c r="AX16" s="294"/>
      <c r="AY16" s="295"/>
      <c r="AZ16" s="294"/>
      <c r="BA16" s="296"/>
      <c r="BB16" s="293"/>
      <c r="BC16" s="294"/>
      <c r="BD16" s="294"/>
      <c r="BE16" s="294"/>
      <c r="BF16" s="293"/>
      <c r="BG16" s="216" t="str">
        <f t="shared" si="0"/>
        <v/>
      </c>
    </row>
    <row r="17" spans="1:103" ht="13.5" customHeight="1" thickBot="1">
      <c r="A17" s="315"/>
      <c r="B17" s="316">
        <f t="shared" si="1"/>
        <v>0</v>
      </c>
      <c r="C17" s="316">
        <f t="shared" si="2"/>
        <v>0</v>
      </c>
      <c r="D17" s="316">
        <f t="shared" si="3"/>
        <v>0</v>
      </c>
      <c r="E17" s="316">
        <f t="shared" si="4"/>
        <v>0</v>
      </c>
      <c r="F17" s="316" t="str">
        <f t="shared" si="5"/>
        <v/>
      </c>
      <c r="G17" s="173" t="str">
        <f>IF(ISTEXT('Student List'!$C$21),('Student List'!$C$21),"")</f>
        <v/>
      </c>
      <c r="H17" s="309"/>
      <c r="I17" s="298"/>
      <c r="J17" s="299"/>
      <c r="K17" s="298"/>
      <c r="L17" s="300"/>
      <c r="M17" s="297"/>
      <c r="N17" s="298"/>
      <c r="O17" s="298"/>
      <c r="P17" s="311"/>
      <c r="Q17" s="312"/>
      <c r="R17" s="297"/>
      <c r="S17" s="298"/>
      <c r="T17" s="299"/>
      <c r="U17" s="298"/>
      <c r="V17" s="300"/>
      <c r="W17" s="297"/>
      <c r="X17" s="298"/>
      <c r="Y17" s="299"/>
      <c r="Z17" s="298"/>
      <c r="AA17" s="310"/>
      <c r="AB17" s="317"/>
      <c r="AC17" s="309"/>
      <c r="AD17" s="298"/>
      <c r="AE17" s="297"/>
      <c r="AF17" s="298"/>
      <c r="AG17" s="300"/>
      <c r="AH17" s="297"/>
      <c r="AI17" s="298"/>
      <c r="AJ17" s="299"/>
      <c r="AK17" s="298"/>
      <c r="AL17" s="300"/>
      <c r="AM17" s="297"/>
      <c r="AN17" s="298"/>
      <c r="AO17" s="299"/>
      <c r="AP17" s="298"/>
      <c r="AQ17" s="300"/>
      <c r="AR17" s="297"/>
      <c r="AS17" s="298"/>
      <c r="AT17" s="299"/>
      <c r="AU17" s="298"/>
      <c r="AV17" s="300"/>
      <c r="AW17" s="297"/>
      <c r="AX17" s="298"/>
      <c r="AY17" s="299"/>
      <c r="AZ17" s="298"/>
      <c r="BA17" s="300"/>
      <c r="BB17" s="297"/>
      <c r="BC17" s="298"/>
      <c r="BD17" s="298"/>
      <c r="BE17" s="298"/>
      <c r="BF17" s="297"/>
      <c r="BG17" s="91" t="str">
        <f t="shared" si="0"/>
        <v/>
      </c>
    </row>
    <row r="18" spans="1:103" ht="13.5" customHeight="1" thickBot="1">
      <c r="A18" s="315"/>
      <c r="B18" s="316">
        <f t="shared" si="1"/>
        <v>0</v>
      </c>
      <c r="C18" s="316">
        <f t="shared" si="2"/>
        <v>0</v>
      </c>
      <c r="D18" s="316">
        <f t="shared" si="3"/>
        <v>0</v>
      </c>
      <c r="E18" s="316">
        <f t="shared" si="4"/>
        <v>0</v>
      </c>
      <c r="F18" s="316" t="str">
        <f t="shared" si="5"/>
        <v/>
      </c>
      <c r="G18" s="208" t="str">
        <f>IF(ISTEXT('Student List'!$C$22),('Student List'!$C$22),"")</f>
        <v/>
      </c>
      <c r="H18" s="307"/>
      <c r="I18" s="294"/>
      <c r="J18" s="295"/>
      <c r="K18" s="294"/>
      <c r="L18" s="296"/>
      <c r="M18" s="293"/>
      <c r="N18" s="294"/>
      <c r="O18" s="295"/>
      <c r="P18" s="294"/>
      <c r="Q18" s="296"/>
      <c r="R18" s="293"/>
      <c r="S18" s="294"/>
      <c r="T18" s="295"/>
      <c r="U18" s="294"/>
      <c r="V18" s="296"/>
      <c r="W18" s="293"/>
      <c r="X18" s="294"/>
      <c r="Y18" s="295"/>
      <c r="Z18" s="294"/>
      <c r="AA18" s="308"/>
      <c r="AB18" s="318"/>
      <c r="AC18" s="307"/>
      <c r="AD18" s="294"/>
      <c r="AE18" s="293"/>
      <c r="AF18" s="294"/>
      <c r="AG18" s="296"/>
      <c r="AH18" s="293"/>
      <c r="AI18" s="294"/>
      <c r="AJ18" s="295"/>
      <c r="AK18" s="294"/>
      <c r="AL18" s="296"/>
      <c r="AM18" s="293"/>
      <c r="AN18" s="294"/>
      <c r="AO18" s="295"/>
      <c r="AP18" s="294"/>
      <c r="AQ18" s="296"/>
      <c r="AR18" s="293"/>
      <c r="AS18" s="294"/>
      <c r="AT18" s="295"/>
      <c r="AU18" s="294"/>
      <c r="AV18" s="296"/>
      <c r="AW18" s="293"/>
      <c r="AX18" s="294"/>
      <c r="AY18" s="295"/>
      <c r="AZ18" s="294"/>
      <c r="BA18" s="296"/>
      <c r="BB18" s="293"/>
      <c r="BC18" s="294"/>
      <c r="BD18" s="294"/>
      <c r="BE18" s="294"/>
      <c r="BF18" s="293"/>
      <c r="BG18" s="216" t="str">
        <f t="shared" si="0"/>
        <v/>
      </c>
    </row>
    <row r="19" spans="1:103" ht="13.5" customHeight="1" thickBot="1">
      <c r="A19" s="315"/>
      <c r="B19" s="316">
        <f t="shared" si="1"/>
        <v>0</v>
      </c>
      <c r="C19" s="316">
        <f t="shared" si="2"/>
        <v>0</v>
      </c>
      <c r="D19" s="316">
        <f t="shared" si="3"/>
        <v>0</v>
      </c>
      <c r="E19" s="316">
        <f t="shared" si="4"/>
        <v>0</v>
      </c>
      <c r="F19" s="316" t="str">
        <f t="shared" si="5"/>
        <v/>
      </c>
      <c r="G19" s="173" t="str">
        <f>IF(ISTEXT('Student List'!$C$23),('Student List'!$C$23),"")</f>
        <v/>
      </c>
      <c r="H19" s="309"/>
      <c r="I19" s="298"/>
      <c r="J19" s="299"/>
      <c r="K19" s="298"/>
      <c r="L19" s="300"/>
      <c r="M19" s="297"/>
      <c r="N19" s="298"/>
      <c r="O19" s="299"/>
      <c r="P19" s="298"/>
      <c r="Q19" s="300"/>
      <c r="R19" s="297"/>
      <c r="S19" s="298"/>
      <c r="T19" s="299"/>
      <c r="U19" s="298"/>
      <c r="V19" s="300"/>
      <c r="W19" s="297"/>
      <c r="X19" s="298"/>
      <c r="Y19" s="299"/>
      <c r="Z19" s="298"/>
      <c r="AA19" s="310"/>
      <c r="AB19" s="317"/>
      <c r="AC19" s="309"/>
      <c r="AD19" s="298"/>
      <c r="AE19" s="297"/>
      <c r="AF19" s="298"/>
      <c r="AG19" s="300"/>
      <c r="AH19" s="297"/>
      <c r="AI19" s="298"/>
      <c r="AJ19" s="299"/>
      <c r="AK19" s="298"/>
      <c r="AL19" s="300"/>
      <c r="AM19" s="297"/>
      <c r="AN19" s="298"/>
      <c r="AO19" s="299"/>
      <c r="AP19" s="298"/>
      <c r="AQ19" s="300"/>
      <c r="AR19" s="297"/>
      <c r="AS19" s="298"/>
      <c r="AT19" s="299"/>
      <c r="AU19" s="298"/>
      <c r="AV19" s="300"/>
      <c r="AW19" s="297"/>
      <c r="AX19" s="298"/>
      <c r="AY19" s="299"/>
      <c r="AZ19" s="298"/>
      <c r="BA19" s="300"/>
      <c r="BB19" s="297"/>
      <c r="BC19" s="298"/>
      <c r="BD19" s="298"/>
      <c r="BE19" s="298"/>
      <c r="BF19" s="297"/>
      <c r="BG19" s="91" t="str">
        <f t="shared" si="0"/>
        <v/>
      </c>
    </row>
    <row r="20" spans="1:103" ht="13.5" customHeight="1" thickBot="1">
      <c r="A20" s="315"/>
      <c r="B20" s="316">
        <f t="shared" si="1"/>
        <v>0</v>
      </c>
      <c r="C20" s="316">
        <f t="shared" si="2"/>
        <v>0</v>
      </c>
      <c r="D20" s="316">
        <f t="shared" si="3"/>
        <v>0</v>
      </c>
      <c r="E20" s="316">
        <f t="shared" si="4"/>
        <v>0</v>
      </c>
      <c r="F20" s="316" t="str">
        <f t="shared" si="5"/>
        <v/>
      </c>
      <c r="G20" s="208" t="str">
        <f>IF(ISTEXT('Student List'!$C$24),('Student List'!$C$24),"")</f>
        <v/>
      </c>
      <c r="H20" s="307"/>
      <c r="I20" s="294"/>
      <c r="J20" s="295"/>
      <c r="K20" s="294"/>
      <c r="L20" s="296"/>
      <c r="M20" s="293"/>
      <c r="N20" s="294"/>
      <c r="O20" s="295"/>
      <c r="P20" s="294"/>
      <c r="Q20" s="296"/>
      <c r="R20" s="293"/>
      <c r="S20" s="294"/>
      <c r="T20" s="295"/>
      <c r="U20" s="294"/>
      <c r="V20" s="296"/>
      <c r="W20" s="293"/>
      <c r="X20" s="294"/>
      <c r="Y20" s="295"/>
      <c r="Z20" s="294"/>
      <c r="AA20" s="308"/>
      <c r="AB20" s="318"/>
      <c r="AC20" s="307"/>
      <c r="AD20" s="294"/>
      <c r="AE20" s="293"/>
      <c r="AF20" s="294"/>
      <c r="AG20" s="296"/>
      <c r="AH20" s="293"/>
      <c r="AI20" s="294"/>
      <c r="AJ20" s="295"/>
      <c r="AK20" s="294"/>
      <c r="AL20" s="296"/>
      <c r="AM20" s="293"/>
      <c r="AN20" s="294"/>
      <c r="AO20" s="295"/>
      <c r="AP20" s="294"/>
      <c r="AQ20" s="296"/>
      <c r="AR20" s="293"/>
      <c r="AS20" s="294"/>
      <c r="AT20" s="295"/>
      <c r="AU20" s="294"/>
      <c r="AV20" s="296"/>
      <c r="AW20" s="293"/>
      <c r="AX20" s="294"/>
      <c r="AY20" s="295"/>
      <c r="AZ20" s="294"/>
      <c r="BA20" s="296"/>
      <c r="BB20" s="293"/>
      <c r="BC20" s="294"/>
      <c r="BD20" s="294"/>
      <c r="BE20" s="294"/>
      <c r="BF20" s="293"/>
      <c r="BG20" s="216" t="str">
        <f t="shared" si="0"/>
        <v/>
      </c>
    </row>
    <row r="21" spans="1:103" ht="13.5" customHeight="1" thickBot="1">
      <c r="A21" s="315"/>
      <c r="B21" s="316">
        <f t="shared" si="1"/>
        <v>0</v>
      </c>
      <c r="C21" s="316">
        <f t="shared" si="2"/>
        <v>0</v>
      </c>
      <c r="D21" s="316">
        <f t="shared" si="3"/>
        <v>0</v>
      </c>
      <c r="E21" s="316">
        <f t="shared" si="4"/>
        <v>0</v>
      </c>
      <c r="F21" s="316" t="str">
        <f t="shared" si="5"/>
        <v/>
      </c>
      <c r="G21" s="173" t="str">
        <f>IF(ISTEXT('Student List'!$C$25),('Student List'!$C$25),"")</f>
        <v/>
      </c>
      <c r="H21" s="309"/>
      <c r="I21" s="298"/>
      <c r="J21" s="299"/>
      <c r="K21" s="298"/>
      <c r="L21" s="300"/>
      <c r="M21" s="297"/>
      <c r="N21" s="298"/>
      <c r="O21" s="299"/>
      <c r="P21" s="298"/>
      <c r="Q21" s="300"/>
      <c r="R21" s="297"/>
      <c r="S21" s="298"/>
      <c r="T21" s="299"/>
      <c r="U21" s="298"/>
      <c r="V21" s="300"/>
      <c r="W21" s="297"/>
      <c r="X21" s="298"/>
      <c r="Y21" s="299"/>
      <c r="Z21" s="298"/>
      <c r="AA21" s="310"/>
      <c r="AB21" s="317"/>
      <c r="AC21" s="309"/>
      <c r="AD21" s="298"/>
      <c r="AE21" s="297"/>
      <c r="AF21" s="298"/>
      <c r="AG21" s="300"/>
      <c r="AH21" s="297"/>
      <c r="AI21" s="298"/>
      <c r="AJ21" s="299"/>
      <c r="AK21" s="298"/>
      <c r="AL21" s="300"/>
      <c r="AM21" s="297"/>
      <c r="AN21" s="298"/>
      <c r="AO21" s="299"/>
      <c r="AP21" s="298"/>
      <c r="AQ21" s="300"/>
      <c r="AR21" s="297"/>
      <c r="AS21" s="298"/>
      <c r="AT21" s="299"/>
      <c r="AU21" s="298"/>
      <c r="AV21" s="300"/>
      <c r="AW21" s="297"/>
      <c r="AX21" s="298"/>
      <c r="AY21" s="299"/>
      <c r="AZ21" s="298"/>
      <c r="BA21" s="300"/>
      <c r="BB21" s="297"/>
      <c r="BC21" s="298"/>
      <c r="BD21" s="298"/>
      <c r="BE21" s="298"/>
      <c r="BF21" s="297"/>
      <c r="BG21" s="91" t="str">
        <f t="shared" si="0"/>
        <v/>
      </c>
    </row>
    <row r="22" spans="1:103" ht="13.5" customHeight="1" thickBot="1">
      <c r="A22" s="315"/>
      <c r="B22" s="316">
        <f t="shared" si="1"/>
        <v>0</v>
      </c>
      <c r="C22" s="316">
        <f t="shared" si="2"/>
        <v>0</v>
      </c>
      <c r="D22" s="316">
        <f t="shared" si="3"/>
        <v>0</v>
      </c>
      <c r="E22" s="316">
        <f t="shared" si="4"/>
        <v>0</v>
      </c>
      <c r="F22" s="316" t="str">
        <f t="shared" si="5"/>
        <v/>
      </c>
      <c r="G22" s="208" t="str">
        <f>IF(ISTEXT('Student List'!$C$26),('Student List'!$C$26),"")</f>
        <v/>
      </c>
      <c r="H22" s="307"/>
      <c r="I22" s="294"/>
      <c r="J22" s="295"/>
      <c r="K22" s="294"/>
      <c r="L22" s="296"/>
      <c r="M22" s="293"/>
      <c r="N22" s="294"/>
      <c r="O22" s="295"/>
      <c r="P22" s="294"/>
      <c r="Q22" s="296"/>
      <c r="R22" s="293"/>
      <c r="S22" s="294"/>
      <c r="T22" s="295"/>
      <c r="U22" s="294"/>
      <c r="V22" s="296"/>
      <c r="W22" s="293"/>
      <c r="X22" s="294"/>
      <c r="Y22" s="295"/>
      <c r="Z22" s="294"/>
      <c r="AA22" s="308"/>
      <c r="AB22" s="318"/>
      <c r="AC22" s="307"/>
      <c r="AD22" s="294"/>
      <c r="AE22" s="293"/>
      <c r="AF22" s="294"/>
      <c r="AG22" s="296"/>
      <c r="AH22" s="293"/>
      <c r="AI22" s="294"/>
      <c r="AJ22" s="295"/>
      <c r="AK22" s="294"/>
      <c r="AL22" s="296"/>
      <c r="AM22" s="293"/>
      <c r="AN22" s="294"/>
      <c r="AO22" s="295"/>
      <c r="AP22" s="294"/>
      <c r="AQ22" s="296"/>
      <c r="AR22" s="293"/>
      <c r="AS22" s="294"/>
      <c r="AT22" s="295"/>
      <c r="AU22" s="294"/>
      <c r="AV22" s="296"/>
      <c r="AW22" s="293"/>
      <c r="AX22" s="294"/>
      <c r="AY22" s="295"/>
      <c r="AZ22" s="294"/>
      <c r="BA22" s="296"/>
      <c r="BB22" s="293"/>
      <c r="BC22" s="294"/>
      <c r="BD22" s="294"/>
      <c r="BE22" s="294"/>
      <c r="BF22" s="293"/>
      <c r="BG22" s="216" t="str">
        <f t="shared" si="0"/>
        <v/>
      </c>
    </row>
    <row r="23" spans="1:103" ht="13.5" customHeight="1" thickBot="1">
      <c r="A23" s="315"/>
      <c r="B23" s="316">
        <f t="shared" si="1"/>
        <v>0</v>
      </c>
      <c r="C23" s="316">
        <f t="shared" si="2"/>
        <v>0</v>
      </c>
      <c r="D23" s="316">
        <f t="shared" si="3"/>
        <v>0</v>
      </c>
      <c r="E23" s="316">
        <f t="shared" si="4"/>
        <v>0</v>
      </c>
      <c r="F23" s="316" t="str">
        <f t="shared" si="5"/>
        <v/>
      </c>
      <c r="G23" s="173" t="str">
        <f>IF(ISTEXT('Student List'!$C$27),('Student List'!$C$27),"")</f>
        <v/>
      </c>
      <c r="H23" s="309"/>
      <c r="I23" s="298"/>
      <c r="J23" s="299"/>
      <c r="K23" s="298"/>
      <c r="L23" s="300"/>
      <c r="M23" s="297"/>
      <c r="N23" s="298"/>
      <c r="O23" s="299"/>
      <c r="P23" s="298"/>
      <c r="Q23" s="300"/>
      <c r="R23" s="297"/>
      <c r="S23" s="298"/>
      <c r="T23" s="299"/>
      <c r="U23" s="298"/>
      <c r="V23" s="300"/>
      <c r="W23" s="297"/>
      <c r="X23" s="298"/>
      <c r="Y23" s="299"/>
      <c r="Z23" s="298"/>
      <c r="AA23" s="310"/>
      <c r="AB23" s="317"/>
      <c r="AC23" s="309"/>
      <c r="AD23" s="298"/>
      <c r="AE23" s="297"/>
      <c r="AF23" s="298"/>
      <c r="AG23" s="300"/>
      <c r="AH23" s="297"/>
      <c r="AI23" s="298"/>
      <c r="AJ23" s="299"/>
      <c r="AK23" s="298"/>
      <c r="AL23" s="300"/>
      <c r="AM23" s="297"/>
      <c r="AN23" s="298"/>
      <c r="AO23" s="299"/>
      <c r="AP23" s="298"/>
      <c r="AQ23" s="300"/>
      <c r="AR23" s="297"/>
      <c r="AS23" s="298"/>
      <c r="AT23" s="299"/>
      <c r="AU23" s="298"/>
      <c r="AV23" s="300"/>
      <c r="AW23" s="297"/>
      <c r="AX23" s="298"/>
      <c r="AY23" s="299"/>
      <c r="AZ23" s="298"/>
      <c r="BA23" s="300"/>
      <c r="BB23" s="297"/>
      <c r="BC23" s="298"/>
      <c r="BD23" s="298"/>
      <c r="BE23" s="298"/>
      <c r="BF23" s="297"/>
      <c r="BG23" s="91" t="str">
        <f t="shared" si="0"/>
        <v/>
      </c>
    </row>
    <row r="24" spans="1:103" ht="13.5" customHeight="1" thickBot="1">
      <c r="A24" s="315"/>
      <c r="B24" s="316">
        <f t="shared" si="1"/>
        <v>0</v>
      </c>
      <c r="C24" s="316">
        <f t="shared" si="2"/>
        <v>0</v>
      </c>
      <c r="D24" s="316">
        <f t="shared" si="3"/>
        <v>0</v>
      </c>
      <c r="E24" s="316">
        <f t="shared" si="4"/>
        <v>0</v>
      </c>
      <c r="F24" s="316" t="str">
        <f t="shared" si="5"/>
        <v/>
      </c>
      <c r="G24" s="208" t="str">
        <f>IF(ISTEXT('Student List'!$C$28),('Student List'!$C$28),"")</f>
        <v/>
      </c>
      <c r="H24" s="307"/>
      <c r="I24" s="294"/>
      <c r="J24" s="295"/>
      <c r="K24" s="294"/>
      <c r="L24" s="296"/>
      <c r="M24" s="293"/>
      <c r="N24" s="294"/>
      <c r="O24" s="295"/>
      <c r="P24" s="294"/>
      <c r="Q24" s="296"/>
      <c r="R24" s="293"/>
      <c r="S24" s="294"/>
      <c r="T24" s="295"/>
      <c r="U24" s="294"/>
      <c r="V24" s="296"/>
      <c r="W24" s="293"/>
      <c r="X24" s="294"/>
      <c r="Y24" s="295"/>
      <c r="Z24" s="294"/>
      <c r="AA24" s="308"/>
      <c r="AB24" s="318"/>
      <c r="AC24" s="307"/>
      <c r="AD24" s="294"/>
      <c r="AE24" s="293"/>
      <c r="AF24" s="294"/>
      <c r="AG24" s="296"/>
      <c r="AH24" s="293"/>
      <c r="AI24" s="294"/>
      <c r="AJ24" s="295"/>
      <c r="AK24" s="294"/>
      <c r="AL24" s="296"/>
      <c r="AM24" s="293"/>
      <c r="AN24" s="294"/>
      <c r="AO24" s="295"/>
      <c r="AP24" s="294"/>
      <c r="AQ24" s="296"/>
      <c r="AR24" s="293"/>
      <c r="AS24" s="294"/>
      <c r="AT24" s="295"/>
      <c r="AU24" s="294"/>
      <c r="AV24" s="296"/>
      <c r="AW24" s="293"/>
      <c r="AX24" s="294"/>
      <c r="AY24" s="295"/>
      <c r="AZ24" s="294"/>
      <c r="BA24" s="296"/>
      <c r="BB24" s="293"/>
      <c r="BC24" s="294"/>
      <c r="BD24" s="294"/>
      <c r="BE24" s="294"/>
      <c r="BF24" s="293"/>
      <c r="BG24" s="216" t="str">
        <f t="shared" si="0"/>
        <v/>
      </c>
    </row>
    <row r="25" spans="1:103" ht="13.5" customHeight="1" thickBot="1">
      <c r="A25" s="315"/>
      <c r="B25" s="316">
        <f t="shared" si="1"/>
        <v>0</v>
      </c>
      <c r="C25" s="316">
        <f t="shared" si="2"/>
        <v>0</v>
      </c>
      <c r="D25" s="316">
        <f t="shared" si="3"/>
        <v>0</v>
      </c>
      <c r="E25" s="316">
        <f t="shared" si="4"/>
        <v>0</v>
      </c>
      <c r="F25" s="316" t="str">
        <f t="shared" si="5"/>
        <v/>
      </c>
      <c r="G25" s="173" t="str">
        <f>IF(ISTEXT('Student List'!$C$29),('Student List'!$C$29),"")</f>
        <v/>
      </c>
      <c r="H25" s="309"/>
      <c r="I25" s="298"/>
      <c r="J25" s="299"/>
      <c r="K25" s="298"/>
      <c r="L25" s="300"/>
      <c r="M25" s="297"/>
      <c r="N25" s="298"/>
      <c r="O25" s="299"/>
      <c r="P25" s="298"/>
      <c r="Q25" s="300"/>
      <c r="R25" s="297"/>
      <c r="S25" s="298"/>
      <c r="T25" s="299"/>
      <c r="U25" s="298"/>
      <c r="V25" s="300"/>
      <c r="W25" s="297"/>
      <c r="X25" s="298"/>
      <c r="Y25" s="299"/>
      <c r="Z25" s="298"/>
      <c r="AA25" s="310"/>
      <c r="AB25" s="317"/>
      <c r="AC25" s="309"/>
      <c r="AD25" s="298"/>
      <c r="AE25" s="297"/>
      <c r="AF25" s="298"/>
      <c r="AG25" s="300"/>
      <c r="AH25" s="297"/>
      <c r="AI25" s="298"/>
      <c r="AJ25" s="299"/>
      <c r="AK25" s="298"/>
      <c r="AL25" s="300"/>
      <c r="AM25" s="297"/>
      <c r="AN25" s="298"/>
      <c r="AO25" s="299"/>
      <c r="AP25" s="298"/>
      <c r="AQ25" s="300"/>
      <c r="AR25" s="297"/>
      <c r="AS25" s="298"/>
      <c r="AT25" s="299"/>
      <c r="AU25" s="298"/>
      <c r="AV25" s="300"/>
      <c r="AW25" s="297"/>
      <c r="AX25" s="298"/>
      <c r="AY25" s="299"/>
      <c r="AZ25" s="298"/>
      <c r="BA25" s="300"/>
      <c r="BB25" s="297"/>
      <c r="BC25" s="298"/>
      <c r="BD25" s="298"/>
      <c r="BE25" s="298"/>
      <c r="BF25" s="297"/>
      <c r="BG25" s="91" t="str">
        <f t="shared" si="0"/>
        <v/>
      </c>
    </row>
    <row r="26" spans="1:103" ht="13.5" customHeight="1" thickBot="1">
      <c r="A26" s="315"/>
      <c r="B26" s="316">
        <f t="shared" si="1"/>
        <v>0</v>
      </c>
      <c r="C26" s="316">
        <f t="shared" si="2"/>
        <v>0</v>
      </c>
      <c r="D26" s="316">
        <f t="shared" si="3"/>
        <v>0</v>
      </c>
      <c r="E26" s="316">
        <f t="shared" si="4"/>
        <v>0</v>
      </c>
      <c r="F26" s="316" t="str">
        <f t="shared" si="5"/>
        <v/>
      </c>
      <c r="G26" s="229" t="str">
        <f>IF(ISTEXT('Student List'!$C$30),('Student List'!$C$30),"")</f>
        <v/>
      </c>
      <c r="H26" s="313"/>
      <c r="I26" s="302"/>
      <c r="J26" s="303"/>
      <c r="K26" s="302"/>
      <c r="L26" s="304"/>
      <c r="M26" s="301"/>
      <c r="N26" s="302"/>
      <c r="O26" s="303"/>
      <c r="P26" s="302"/>
      <c r="Q26" s="304"/>
      <c r="R26" s="301"/>
      <c r="S26" s="302"/>
      <c r="T26" s="303"/>
      <c r="U26" s="302"/>
      <c r="V26" s="304"/>
      <c r="W26" s="301"/>
      <c r="X26" s="302"/>
      <c r="Y26" s="303"/>
      <c r="Z26" s="302"/>
      <c r="AA26" s="314"/>
      <c r="AB26" s="318"/>
      <c r="AC26" s="313"/>
      <c r="AD26" s="302"/>
      <c r="AE26" s="301"/>
      <c r="AF26" s="302"/>
      <c r="AG26" s="304"/>
      <c r="AH26" s="301"/>
      <c r="AI26" s="302"/>
      <c r="AJ26" s="303"/>
      <c r="AK26" s="302"/>
      <c r="AL26" s="304"/>
      <c r="AM26" s="301"/>
      <c r="AN26" s="302"/>
      <c r="AO26" s="303"/>
      <c r="AP26" s="302"/>
      <c r="AQ26" s="304"/>
      <c r="AR26" s="301"/>
      <c r="AS26" s="302"/>
      <c r="AT26" s="303"/>
      <c r="AU26" s="302"/>
      <c r="AV26" s="304"/>
      <c r="AW26" s="301"/>
      <c r="AX26" s="302"/>
      <c r="AY26" s="303"/>
      <c r="AZ26" s="302"/>
      <c r="BA26" s="304"/>
      <c r="BB26" s="301"/>
      <c r="BC26" s="302"/>
      <c r="BD26" s="302"/>
      <c r="BE26" s="302"/>
      <c r="BF26" s="301"/>
      <c r="BG26" s="236" t="str">
        <f t="shared" si="0"/>
        <v/>
      </c>
    </row>
    <row r="27" spans="1:103" ht="13.5" customHeight="1" thickBot="1">
      <c r="N27" s="51"/>
      <c r="O27" s="51"/>
      <c r="R27" s="51"/>
      <c r="S27" s="51"/>
      <c r="T27" s="51"/>
      <c r="W27" s="51"/>
      <c r="X27" s="51"/>
      <c r="Y27" s="51"/>
      <c r="AE27" s="51"/>
      <c r="AH27" s="51"/>
      <c r="AI27" s="51"/>
      <c r="AJ27" s="51"/>
      <c r="AM27" s="51"/>
      <c r="AN27" s="51"/>
      <c r="AO27" s="51"/>
      <c r="AR27" s="51"/>
      <c r="AS27" s="51"/>
      <c r="AT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</row>
    <row r="28" spans="1:103" ht="28.5" customHeight="1" thickTop="1" thickBot="1">
      <c r="B28" s="364" t="str">
        <f>IF(ISTEXT('Student List'!I9),'Student List'!I9,"")</f>
        <v>Reading</v>
      </c>
      <c r="C28" s="365"/>
      <c r="D28" s="365"/>
      <c r="E28" s="366"/>
      <c r="F28" s="367" t="str">
        <f>('Student List'!C6)</f>
        <v>School Name Here</v>
      </c>
      <c r="G28" s="368"/>
      <c r="H28" s="368"/>
      <c r="I28" s="368"/>
      <c r="J28" s="369"/>
      <c r="K28" s="17" t="s">
        <v>115</v>
      </c>
      <c r="L28" s="18"/>
      <c r="M28" s="19"/>
      <c r="N28" s="19"/>
      <c r="O28" s="19"/>
      <c r="P28" s="20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2"/>
      <c r="AC28" s="24" t="str">
        <f>B28</f>
        <v>Reading</v>
      </c>
      <c r="AD28" s="25"/>
      <c r="AE28" s="25"/>
      <c r="AF28" s="26"/>
      <c r="AG28" s="25"/>
      <c r="AH28" s="27"/>
      <c r="AI28" s="27"/>
      <c r="AJ28" s="27"/>
      <c r="AK28" s="27"/>
      <c r="AL28" s="28"/>
      <c r="AM28" s="17" t="str">
        <f>K28</f>
        <v>2nd NINE WEEKS</v>
      </c>
      <c r="AN28" s="19"/>
      <c r="AO28" s="19"/>
      <c r="AP28" s="19"/>
      <c r="AQ28" s="19"/>
      <c r="AR28" s="20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9"/>
      <c r="BI28" s="30" t="str">
        <f>B28</f>
        <v>Reading</v>
      </c>
      <c r="BJ28" s="31"/>
      <c r="BK28" s="32"/>
      <c r="BL28" s="33" t="str">
        <f>K28</f>
        <v>2nd NINE WEEKS</v>
      </c>
      <c r="BM28" s="34"/>
      <c r="BN28" s="34"/>
      <c r="BO28" s="34"/>
      <c r="BP28" s="34"/>
      <c r="BQ28" s="35"/>
      <c r="BR28" s="35"/>
      <c r="BS28" s="36"/>
      <c r="BU28" s="30" t="str">
        <f>B28</f>
        <v>Reading</v>
      </c>
      <c r="BV28" s="31"/>
      <c r="BW28" s="32"/>
      <c r="BX28" s="33" t="str">
        <f>K28</f>
        <v>2nd NINE WEEKS</v>
      </c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5"/>
      <c r="CY28" s="36"/>
    </row>
    <row r="29" spans="1:103" ht="13.5" customHeight="1" thickTop="1" thickBot="1">
      <c r="B29" s="37"/>
      <c r="C29" s="37"/>
      <c r="D29" s="38"/>
      <c r="E29" s="38"/>
      <c r="F29" s="38"/>
      <c r="G29" s="38"/>
      <c r="H29" s="39" t="s">
        <v>7</v>
      </c>
      <c r="I29" s="40"/>
      <c r="J29" s="40"/>
      <c r="K29" s="40"/>
      <c r="L29" s="41"/>
      <c r="M29" s="40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3"/>
      <c r="AC29" s="39" t="s">
        <v>7</v>
      </c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4"/>
      <c r="BI29" s="45"/>
      <c r="BJ29" s="46" t="s">
        <v>8</v>
      </c>
      <c r="BK29" s="40"/>
      <c r="BL29" s="40"/>
      <c r="BM29" s="40"/>
      <c r="BN29" s="40"/>
      <c r="BO29" s="40"/>
      <c r="BP29" s="40"/>
      <c r="BQ29" s="40"/>
      <c r="BR29" s="40"/>
      <c r="BS29" s="47"/>
      <c r="BU29" s="45"/>
      <c r="BV29" s="155" t="s">
        <v>59</v>
      </c>
      <c r="BW29" s="156"/>
      <c r="BX29" s="156"/>
      <c r="BY29" s="156"/>
      <c r="BZ29" s="156"/>
      <c r="CA29" s="156"/>
      <c r="CB29" s="156"/>
      <c r="CC29" s="156"/>
      <c r="CD29" s="156"/>
      <c r="CE29" s="156"/>
      <c r="CF29" s="156"/>
      <c r="CG29" s="156"/>
      <c r="CH29" s="156"/>
      <c r="CI29" s="156"/>
      <c r="CJ29" s="156"/>
      <c r="CK29" s="156"/>
      <c r="CL29" s="156"/>
      <c r="CM29" s="156"/>
      <c r="CN29" s="156"/>
      <c r="CO29" s="156"/>
      <c r="CP29" s="156"/>
      <c r="CQ29" s="156"/>
      <c r="CR29" s="156"/>
      <c r="CS29" s="156"/>
      <c r="CT29" s="156"/>
      <c r="CU29" s="156"/>
      <c r="CV29" s="156"/>
      <c r="CW29" s="156"/>
      <c r="CX29" s="156"/>
      <c r="CY29" s="157"/>
    </row>
    <row r="30" spans="1:103" ht="13.5" customHeight="1">
      <c r="B30" s="153" t="s">
        <v>58</v>
      </c>
      <c r="C30" s="149" t="s">
        <v>9</v>
      </c>
      <c r="D30" s="48" t="s">
        <v>10</v>
      </c>
      <c r="E30" s="49" t="s">
        <v>60</v>
      </c>
      <c r="F30" s="50"/>
      <c r="G30" s="51"/>
      <c r="H30" s="362" t="s">
        <v>11</v>
      </c>
      <c r="I30" s="355"/>
      <c r="J30" s="355"/>
      <c r="K30" s="355"/>
      <c r="L30" s="360"/>
      <c r="M30" s="354" t="s">
        <v>12</v>
      </c>
      <c r="N30" s="355"/>
      <c r="O30" s="355"/>
      <c r="P30" s="355"/>
      <c r="Q30" s="360"/>
      <c r="R30" s="354" t="s">
        <v>13</v>
      </c>
      <c r="S30" s="355"/>
      <c r="T30" s="355"/>
      <c r="U30" s="355"/>
      <c r="V30" s="360"/>
      <c r="W30" s="354" t="s">
        <v>14</v>
      </c>
      <c r="X30" s="355"/>
      <c r="Y30" s="355"/>
      <c r="Z30" s="355"/>
      <c r="AA30" s="356"/>
      <c r="AC30" s="362" t="s">
        <v>15</v>
      </c>
      <c r="AD30" s="355"/>
      <c r="AE30" s="355"/>
      <c r="AF30" s="355"/>
      <c r="AG30" s="360"/>
      <c r="AH30" s="354" t="s">
        <v>16</v>
      </c>
      <c r="AI30" s="355"/>
      <c r="AJ30" s="355"/>
      <c r="AK30" s="355"/>
      <c r="AL30" s="360"/>
      <c r="AM30" s="354" t="s">
        <v>17</v>
      </c>
      <c r="AN30" s="355"/>
      <c r="AO30" s="355"/>
      <c r="AP30" s="355"/>
      <c r="AQ30" s="360"/>
      <c r="AR30" s="354" t="s">
        <v>18</v>
      </c>
      <c r="AS30" s="355"/>
      <c r="AT30" s="355"/>
      <c r="AU30" s="355"/>
      <c r="AV30" s="360"/>
      <c r="AW30" s="354" t="s">
        <v>19</v>
      </c>
      <c r="AX30" s="355"/>
      <c r="AY30" s="355"/>
      <c r="AZ30" s="355"/>
      <c r="BA30" s="356"/>
      <c r="BB30" s="354" t="s">
        <v>120</v>
      </c>
      <c r="BC30" s="355"/>
      <c r="BD30" s="355"/>
      <c r="BE30" s="355"/>
      <c r="BF30" s="356"/>
      <c r="BG30" s="52"/>
      <c r="BI30" s="53"/>
      <c r="BJ30" s="54"/>
      <c r="BK30" s="54"/>
      <c r="BL30" s="54"/>
      <c r="BM30" s="54"/>
      <c r="BN30" s="54"/>
      <c r="BO30" s="54"/>
      <c r="BP30" s="54"/>
      <c r="BQ30" s="54"/>
      <c r="BR30" s="54"/>
      <c r="BS30" s="55"/>
      <c r="BU30" s="53"/>
      <c r="BV30" s="344" t="s">
        <v>11</v>
      </c>
      <c r="BW30" s="345"/>
      <c r="BX30" s="346"/>
      <c r="BY30" s="344" t="s">
        <v>12</v>
      </c>
      <c r="BZ30" s="345"/>
      <c r="CA30" s="346"/>
      <c r="CB30" s="344" t="s">
        <v>13</v>
      </c>
      <c r="CC30" s="345"/>
      <c r="CD30" s="346"/>
      <c r="CE30" s="344" t="s">
        <v>14</v>
      </c>
      <c r="CF30" s="345"/>
      <c r="CG30" s="346"/>
      <c r="CH30" s="344" t="s">
        <v>15</v>
      </c>
      <c r="CI30" s="345"/>
      <c r="CJ30" s="346"/>
      <c r="CK30" s="344" t="s">
        <v>16</v>
      </c>
      <c r="CL30" s="345"/>
      <c r="CM30" s="346"/>
      <c r="CN30" s="344" t="s">
        <v>17</v>
      </c>
      <c r="CO30" s="345"/>
      <c r="CP30" s="346"/>
      <c r="CQ30" s="344" t="s">
        <v>18</v>
      </c>
      <c r="CR30" s="345"/>
      <c r="CS30" s="346"/>
      <c r="CT30" s="344" t="s">
        <v>19</v>
      </c>
      <c r="CU30" s="345"/>
      <c r="CV30" s="346"/>
      <c r="CW30" s="350" t="s">
        <v>120</v>
      </c>
      <c r="CX30" s="345"/>
      <c r="CY30" s="351"/>
    </row>
    <row r="31" spans="1:103" ht="13.5" customHeight="1" thickBot="1">
      <c r="B31" s="182" t="s">
        <v>24</v>
      </c>
      <c r="C31" s="283" t="s">
        <v>24</v>
      </c>
      <c r="D31" s="183" t="s">
        <v>24</v>
      </c>
      <c r="E31" s="184" t="s">
        <v>24</v>
      </c>
      <c r="F31" s="61" t="s">
        <v>25</v>
      </c>
      <c r="G31" s="62" t="s">
        <v>26</v>
      </c>
      <c r="H31" s="363"/>
      <c r="I31" s="358"/>
      <c r="J31" s="358"/>
      <c r="K31" s="358"/>
      <c r="L31" s="361"/>
      <c r="M31" s="357"/>
      <c r="N31" s="358"/>
      <c r="O31" s="358"/>
      <c r="P31" s="358"/>
      <c r="Q31" s="361"/>
      <c r="R31" s="357"/>
      <c r="S31" s="358"/>
      <c r="T31" s="358"/>
      <c r="U31" s="358"/>
      <c r="V31" s="361"/>
      <c r="W31" s="357"/>
      <c r="X31" s="358"/>
      <c r="Y31" s="358"/>
      <c r="Z31" s="358"/>
      <c r="AA31" s="359"/>
      <c r="AC31" s="363"/>
      <c r="AD31" s="358"/>
      <c r="AE31" s="358"/>
      <c r="AF31" s="358"/>
      <c r="AG31" s="361"/>
      <c r="AH31" s="357"/>
      <c r="AI31" s="358"/>
      <c r="AJ31" s="358"/>
      <c r="AK31" s="358"/>
      <c r="AL31" s="361"/>
      <c r="AM31" s="357"/>
      <c r="AN31" s="358"/>
      <c r="AO31" s="358"/>
      <c r="AP31" s="358"/>
      <c r="AQ31" s="361"/>
      <c r="AR31" s="357"/>
      <c r="AS31" s="358"/>
      <c r="AT31" s="358"/>
      <c r="AU31" s="358"/>
      <c r="AV31" s="361"/>
      <c r="AW31" s="357"/>
      <c r="AX31" s="358"/>
      <c r="AY31" s="358"/>
      <c r="AZ31" s="358"/>
      <c r="BA31" s="359"/>
      <c r="BB31" s="357"/>
      <c r="BC31" s="358"/>
      <c r="BD31" s="358"/>
      <c r="BE31" s="358"/>
      <c r="BF31" s="359"/>
      <c r="BG31" s="63" t="s">
        <v>26</v>
      </c>
      <c r="BI31" s="64" t="s">
        <v>26</v>
      </c>
      <c r="BJ31" s="65">
        <v>1</v>
      </c>
      <c r="BK31" s="66">
        <v>2</v>
      </c>
      <c r="BL31" s="65">
        <v>3</v>
      </c>
      <c r="BM31" s="66">
        <v>4</v>
      </c>
      <c r="BN31" s="65">
        <v>5</v>
      </c>
      <c r="BO31" s="66">
        <v>6</v>
      </c>
      <c r="BP31" s="65">
        <v>7</v>
      </c>
      <c r="BQ31" s="66">
        <v>8</v>
      </c>
      <c r="BR31" s="66">
        <v>9</v>
      </c>
      <c r="BS31" s="67">
        <v>10</v>
      </c>
      <c r="BU31" s="64" t="s">
        <v>26</v>
      </c>
      <c r="BV31" s="347"/>
      <c r="BW31" s="348"/>
      <c r="BX31" s="349"/>
      <c r="BY31" s="347"/>
      <c r="BZ31" s="348"/>
      <c r="CA31" s="349"/>
      <c r="CB31" s="347"/>
      <c r="CC31" s="348"/>
      <c r="CD31" s="349"/>
      <c r="CE31" s="347"/>
      <c r="CF31" s="348"/>
      <c r="CG31" s="349"/>
      <c r="CH31" s="347"/>
      <c r="CI31" s="348"/>
      <c r="CJ31" s="349"/>
      <c r="CK31" s="347"/>
      <c r="CL31" s="348"/>
      <c r="CM31" s="349"/>
      <c r="CN31" s="347"/>
      <c r="CO31" s="348"/>
      <c r="CP31" s="349"/>
      <c r="CQ31" s="347"/>
      <c r="CR31" s="348"/>
      <c r="CS31" s="349"/>
      <c r="CT31" s="347"/>
      <c r="CU31" s="348"/>
      <c r="CV31" s="349"/>
      <c r="CW31" s="352"/>
      <c r="CX31" s="348"/>
      <c r="CY31" s="353"/>
    </row>
    <row r="32" spans="1:103" ht="13.5" customHeight="1">
      <c r="A32" s="83" t="str">
        <f t="shared" ref="A32:A53" si="6">IF(ISERROR(D32/2),"",D32)</f>
        <v/>
      </c>
      <c r="B32" s="185" t="str">
        <f t="shared" ref="B32:B53" si="7">IF(SUM(BV32:CY32),AVERAGE(BV32:CY32),"")</f>
        <v/>
      </c>
      <c r="C32" s="150" t="str">
        <f t="shared" ref="C32:C53" si="8">IF(SUM(H32:BF32),AVERAGE(H32:BF32),"")</f>
        <v/>
      </c>
      <c r="D32" s="186" t="str">
        <f t="shared" ref="D32:D53" si="9">IF(SUM(BJ32:BS32),AVERAGE(BJ32:BS32),"")</f>
        <v/>
      </c>
      <c r="E32" s="187" t="str">
        <f>IF(ISERROR(SUM((B32/2),(C32/2),(D32/2))),IF(ISERROR(SUM((B32/2),(C32/2))),IF(ISERROR(SUM((B32/2),(D32/2))),IF(ISERROR(SUM((C32/2),(D32/2))),IF(ISERROR(B32/2),IF(ISERROR(C32/2),A32,C32),B32),SUM((C32*'Student List'!$D$34),(D32*'Student List'!$E$34))/'Student List'!$D$40),SUM((B32*'Student List'!$C$34),(D32*'Student List'!$E$34))/'Student List'!$E$40),SUM((B32*'Student List'!$C$34),(C32*'Student List'!$D$34))/'Student List'!$C$40),SUM((B32*'Student List'!$C$34),(C32*'Student List'!$D$34),(D32*'Student List'!$E$34))/'Student List'!$C$35)</f>
        <v/>
      </c>
      <c r="F32" s="84" t="str">
        <f t="shared" ref="F32:F53" si="10">IF(ISERROR(IF(E32,HLOOKUP(E32,$B$354:$N$355,2),"")),"",(IF(E32,HLOOKUP(E32,$B$354:$N$355,2),"")))</f>
        <v/>
      </c>
      <c r="G32" s="172" t="str">
        <f>IF(ISTEXT('Student List'!$C$9),('Student List'!$C$9),"")</f>
        <v/>
      </c>
      <c r="H32" s="71"/>
      <c r="I32" s="72"/>
      <c r="J32" s="73"/>
      <c r="K32" s="72"/>
      <c r="L32" s="74"/>
      <c r="M32" s="75"/>
      <c r="N32" s="72"/>
      <c r="O32" s="73"/>
      <c r="P32" s="72"/>
      <c r="Q32" s="74"/>
      <c r="R32" s="75"/>
      <c r="S32" s="72"/>
      <c r="T32" s="73"/>
      <c r="U32" s="72"/>
      <c r="V32" s="74"/>
      <c r="W32" s="75"/>
      <c r="X32" s="72"/>
      <c r="Y32" s="73"/>
      <c r="Z32" s="72"/>
      <c r="AA32" s="76"/>
      <c r="AB32" s="207"/>
      <c r="AC32" s="71"/>
      <c r="AD32" s="72"/>
      <c r="AE32" s="75"/>
      <c r="AF32" s="72"/>
      <c r="AG32" s="74"/>
      <c r="AH32" s="75"/>
      <c r="AI32" s="72"/>
      <c r="AJ32" s="73"/>
      <c r="AK32" s="72"/>
      <c r="AL32" s="74"/>
      <c r="AM32" s="75"/>
      <c r="AN32" s="72"/>
      <c r="AO32" s="73"/>
      <c r="AP32" s="72"/>
      <c r="AQ32" s="77"/>
      <c r="AR32" s="75"/>
      <c r="AS32" s="72"/>
      <c r="AT32" s="73"/>
      <c r="AU32" s="72"/>
      <c r="AV32" s="74"/>
      <c r="AW32" s="75"/>
      <c r="AX32" s="72"/>
      <c r="AY32" s="73"/>
      <c r="AZ32" s="72"/>
      <c r="BA32" s="74"/>
      <c r="BB32" s="75"/>
      <c r="BC32" s="72"/>
      <c r="BD32" s="72"/>
      <c r="BE32" s="72"/>
      <c r="BF32" s="75"/>
      <c r="BG32" s="78" t="str">
        <f t="shared" ref="BG32:BG53" si="11">G32</f>
        <v/>
      </c>
      <c r="BI32" s="79" t="str">
        <f t="shared" ref="BI32:BI53" si="12">G32</f>
        <v/>
      </c>
      <c r="BJ32" s="109"/>
      <c r="BK32" s="110"/>
      <c r="BL32" s="110"/>
      <c r="BM32" s="110"/>
      <c r="BN32" s="110"/>
      <c r="BO32" s="110"/>
      <c r="BP32" s="110"/>
      <c r="BQ32" s="110"/>
      <c r="BR32" s="110"/>
      <c r="BS32" s="111"/>
      <c r="BU32" s="170" t="str">
        <f t="shared" ref="BU32:BU53" si="13">G32</f>
        <v/>
      </c>
      <c r="BV32" s="158"/>
      <c r="BW32" s="159"/>
      <c r="BX32" s="248"/>
      <c r="BY32" s="252"/>
      <c r="BZ32" s="253"/>
      <c r="CA32" s="254"/>
      <c r="CB32" s="252"/>
      <c r="CC32" s="253"/>
      <c r="CD32" s="254"/>
      <c r="CE32" s="252"/>
      <c r="CF32" s="253"/>
      <c r="CG32" s="254"/>
      <c r="CH32" s="252"/>
      <c r="CI32" s="253"/>
      <c r="CJ32" s="254"/>
      <c r="CK32" s="252"/>
      <c r="CL32" s="253"/>
      <c r="CM32" s="254"/>
      <c r="CN32" s="252"/>
      <c r="CO32" s="253"/>
      <c r="CP32" s="254"/>
      <c r="CQ32" s="252"/>
      <c r="CR32" s="253"/>
      <c r="CS32" s="254"/>
      <c r="CT32" s="252"/>
      <c r="CU32" s="253"/>
      <c r="CV32" s="254"/>
      <c r="CW32" s="247"/>
      <c r="CX32" s="159"/>
      <c r="CY32" s="160"/>
    </row>
    <row r="33" spans="1:103" ht="13.5" customHeight="1">
      <c r="A33" s="83" t="str">
        <f t="shared" si="6"/>
        <v/>
      </c>
      <c r="B33" s="168" t="str">
        <f t="shared" si="7"/>
        <v/>
      </c>
      <c r="C33" s="151" t="str">
        <f t="shared" si="8"/>
        <v/>
      </c>
      <c r="D33" s="82" t="str">
        <f t="shared" si="9"/>
        <v/>
      </c>
      <c r="E33" s="188" t="str">
        <f>IF(ISERROR(SUM((B33/2),(C33/2),(D33/2))),IF(ISERROR(SUM((B33/2),(C33/2))),IF(ISERROR(SUM((B33/2),(D33/2))),IF(ISERROR(SUM((C33/2),(D33/2))),IF(ISERROR(B33/2),IF(ISERROR(C33/2),A33,C33),B33),SUM((C33*'Student List'!$D$34),(D33*'Student List'!$E$34))/'Student List'!$D$40),SUM((B33*'Student List'!$C$34),(D33*'Student List'!$E$34))/'Student List'!$E$40),SUM((B33*'Student List'!$C$34),(C33*'Student List'!$D$34))/'Student List'!$C$40),SUM((B33*'Student List'!$C$34),(C33*'Student List'!$D$34),(D33*'Student List'!$E$34))/'Student List'!$C$35)</f>
        <v/>
      </c>
      <c r="F33" s="84" t="str">
        <f t="shared" si="10"/>
        <v/>
      </c>
      <c r="G33" s="208" t="str">
        <f>IF(ISTEXT('Student List'!$C$10),('Student List'!$C$10),"")</f>
        <v/>
      </c>
      <c r="H33" s="209"/>
      <c r="I33" s="210"/>
      <c r="J33" s="211"/>
      <c r="K33" s="210"/>
      <c r="L33" s="212"/>
      <c r="M33" s="213"/>
      <c r="N33" s="210"/>
      <c r="O33" s="211"/>
      <c r="P33" s="210"/>
      <c r="Q33" s="212"/>
      <c r="R33" s="213"/>
      <c r="S33" s="210"/>
      <c r="T33" s="211"/>
      <c r="U33" s="210"/>
      <c r="V33" s="212"/>
      <c r="W33" s="213"/>
      <c r="X33" s="210"/>
      <c r="Y33" s="211"/>
      <c r="Z33" s="210"/>
      <c r="AA33" s="214"/>
      <c r="AB33" s="215"/>
      <c r="AC33" s="209"/>
      <c r="AD33" s="210"/>
      <c r="AE33" s="213"/>
      <c r="AF33" s="210"/>
      <c r="AG33" s="212"/>
      <c r="AH33" s="213"/>
      <c r="AI33" s="210"/>
      <c r="AJ33" s="211"/>
      <c r="AK33" s="210"/>
      <c r="AL33" s="212"/>
      <c r="AM33" s="213"/>
      <c r="AN33" s="210"/>
      <c r="AO33" s="211"/>
      <c r="AP33" s="210"/>
      <c r="AQ33" s="212"/>
      <c r="AR33" s="213"/>
      <c r="AS33" s="210"/>
      <c r="AT33" s="211"/>
      <c r="AU33" s="210"/>
      <c r="AV33" s="212"/>
      <c r="AW33" s="213"/>
      <c r="AX33" s="210"/>
      <c r="AY33" s="211"/>
      <c r="AZ33" s="210"/>
      <c r="BA33" s="212"/>
      <c r="BB33" s="213"/>
      <c r="BC33" s="210"/>
      <c r="BD33" s="210"/>
      <c r="BE33" s="210"/>
      <c r="BF33" s="213"/>
      <c r="BG33" s="216" t="str">
        <f t="shared" si="11"/>
        <v/>
      </c>
      <c r="BH33" s="217"/>
      <c r="BI33" s="218" t="str">
        <f t="shared" si="12"/>
        <v/>
      </c>
      <c r="BJ33" s="219"/>
      <c r="BK33" s="220"/>
      <c r="BL33" s="221"/>
      <c r="BM33" s="221"/>
      <c r="BN33" s="221"/>
      <c r="BO33" s="221"/>
      <c r="BP33" s="221"/>
      <c r="BQ33" s="221"/>
      <c r="BR33" s="221"/>
      <c r="BS33" s="222"/>
      <c r="BT33" s="217"/>
      <c r="BU33" s="223" t="str">
        <f t="shared" si="13"/>
        <v/>
      </c>
      <c r="BV33" s="224"/>
      <c r="BW33" s="225"/>
      <c r="BX33" s="249"/>
      <c r="BY33" s="255"/>
      <c r="BZ33" s="226"/>
      <c r="CA33" s="249"/>
      <c r="CB33" s="255"/>
      <c r="CC33" s="226"/>
      <c r="CD33" s="249"/>
      <c r="CE33" s="255"/>
      <c r="CF33" s="226"/>
      <c r="CG33" s="249"/>
      <c r="CH33" s="255"/>
      <c r="CI33" s="226"/>
      <c r="CJ33" s="249"/>
      <c r="CK33" s="255"/>
      <c r="CL33" s="226"/>
      <c r="CM33" s="249"/>
      <c r="CN33" s="255"/>
      <c r="CO33" s="226"/>
      <c r="CP33" s="249"/>
      <c r="CQ33" s="255"/>
      <c r="CR33" s="226"/>
      <c r="CS33" s="249"/>
      <c r="CT33" s="255"/>
      <c r="CU33" s="226"/>
      <c r="CV33" s="249"/>
      <c r="CW33" s="225"/>
      <c r="CX33" s="226"/>
      <c r="CY33" s="227"/>
    </row>
    <row r="34" spans="1:103" ht="13.5" customHeight="1">
      <c r="A34" s="83" t="str">
        <f t="shared" si="6"/>
        <v/>
      </c>
      <c r="B34" s="168" t="str">
        <f t="shared" si="7"/>
        <v/>
      </c>
      <c r="C34" s="151" t="str">
        <f t="shared" si="8"/>
        <v/>
      </c>
      <c r="D34" s="82" t="str">
        <f t="shared" si="9"/>
        <v/>
      </c>
      <c r="E34" s="188" t="str">
        <f>IF(ISERROR(SUM((B34/2),(C34/2),(D34/2))),IF(ISERROR(SUM((B34/2),(C34/2))),IF(ISERROR(SUM((B34/2),(D34/2))),IF(ISERROR(SUM((C34/2),(D34/2))),IF(ISERROR(B34/2),IF(ISERROR(C34/2),A34,C34),B34),SUM((C34*'Student List'!$D$34),(D34*'Student List'!$E$34))/'Student List'!$D$40),SUM((B34*'Student List'!$C$34),(D34*'Student List'!$E$34))/'Student List'!$E$40),SUM((B34*'Student List'!$C$34),(C34*'Student List'!$D$34))/'Student List'!$C$40),SUM((B34*'Student List'!$C$34),(C34*'Student List'!$D$34),(D34*'Student List'!$E$34))/'Student List'!$C$35)</f>
        <v/>
      </c>
      <c r="F34" s="84" t="str">
        <f t="shared" si="10"/>
        <v/>
      </c>
      <c r="G34" s="173" t="str">
        <f>IF(ISTEXT('Student List'!$C$11),('Student List'!$C$11),"")</f>
        <v/>
      </c>
      <c r="H34" s="85"/>
      <c r="I34" s="86"/>
      <c r="J34" s="87"/>
      <c r="K34" s="86"/>
      <c r="L34" s="88"/>
      <c r="M34" s="89"/>
      <c r="N34" s="86"/>
      <c r="O34" s="87"/>
      <c r="P34" s="86"/>
      <c r="Q34" s="88"/>
      <c r="R34" s="89"/>
      <c r="S34" s="86"/>
      <c r="T34" s="87"/>
      <c r="U34" s="86"/>
      <c r="V34" s="88"/>
      <c r="W34" s="89"/>
      <c r="X34" s="86"/>
      <c r="Y34" s="87"/>
      <c r="Z34" s="86"/>
      <c r="AA34" s="90"/>
      <c r="AB34" s="207"/>
      <c r="AC34" s="85"/>
      <c r="AD34" s="86"/>
      <c r="AE34" s="89"/>
      <c r="AF34" s="86"/>
      <c r="AG34" s="88"/>
      <c r="AH34" s="89"/>
      <c r="AI34" s="86"/>
      <c r="AJ34" s="87"/>
      <c r="AK34" s="86"/>
      <c r="AL34" s="88"/>
      <c r="AM34" s="89"/>
      <c r="AN34" s="86"/>
      <c r="AO34" s="87"/>
      <c r="AP34" s="86"/>
      <c r="AQ34" s="88"/>
      <c r="AR34" s="89"/>
      <c r="AS34" s="86"/>
      <c r="AT34" s="87"/>
      <c r="AU34" s="86"/>
      <c r="AV34" s="88"/>
      <c r="AW34" s="89"/>
      <c r="AX34" s="86"/>
      <c r="AY34" s="87"/>
      <c r="AZ34" s="86"/>
      <c r="BA34" s="88"/>
      <c r="BB34" s="89"/>
      <c r="BC34" s="86"/>
      <c r="BD34" s="86"/>
      <c r="BE34" s="86"/>
      <c r="BF34" s="89"/>
      <c r="BG34" s="91" t="str">
        <f t="shared" si="11"/>
        <v/>
      </c>
      <c r="BI34" s="92" t="str">
        <f t="shared" si="12"/>
        <v/>
      </c>
      <c r="BJ34" s="112"/>
      <c r="BK34" s="117"/>
      <c r="BL34" s="113"/>
      <c r="BM34" s="113"/>
      <c r="BN34" s="113"/>
      <c r="BO34" s="113"/>
      <c r="BP34" s="113"/>
      <c r="BQ34" s="113"/>
      <c r="BR34" s="113"/>
      <c r="BS34" s="114"/>
      <c r="BU34" s="171" t="str">
        <f t="shared" si="13"/>
        <v/>
      </c>
      <c r="BV34" s="161"/>
      <c r="BW34" s="162"/>
      <c r="BX34" s="250"/>
      <c r="BY34" s="256"/>
      <c r="BZ34" s="163"/>
      <c r="CA34" s="250"/>
      <c r="CB34" s="256"/>
      <c r="CC34" s="163"/>
      <c r="CD34" s="250"/>
      <c r="CE34" s="256"/>
      <c r="CF34" s="163"/>
      <c r="CG34" s="250"/>
      <c r="CH34" s="256"/>
      <c r="CI34" s="163"/>
      <c r="CJ34" s="250"/>
      <c r="CK34" s="256"/>
      <c r="CL34" s="163"/>
      <c r="CM34" s="250"/>
      <c r="CN34" s="256"/>
      <c r="CO34" s="163"/>
      <c r="CP34" s="250"/>
      <c r="CQ34" s="256"/>
      <c r="CR34" s="163"/>
      <c r="CS34" s="250"/>
      <c r="CT34" s="256"/>
      <c r="CU34" s="163"/>
      <c r="CV34" s="250"/>
      <c r="CW34" s="162"/>
      <c r="CX34" s="163"/>
      <c r="CY34" s="164"/>
    </row>
    <row r="35" spans="1:103" ht="13.5" customHeight="1">
      <c r="A35" s="83" t="str">
        <f t="shared" si="6"/>
        <v/>
      </c>
      <c r="B35" s="168" t="str">
        <f t="shared" si="7"/>
        <v/>
      </c>
      <c r="C35" s="151" t="str">
        <f t="shared" si="8"/>
        <v/>
      </c>
      <c r="D35" s="82" t="str">
        <f t="shared" si="9"/>
        <v/>
      </c>
      <c r="E35" s="188" t="str">
        <f>IF(ISERROR(SUM((B35/2),(C35/2),(D35/2))),IF(ISERROR(SUM((B35/2),(C35/2))),IF(ISERROR(SUM((B35/2),(D35/2))),IF(ISERROR(SUM((C35/2),(D35/2))),IF(ISERROR(B35/2),IF(ISERROR(C35/2),A35,C35),B35),SUM((C35*'Student List'!$D$34),(D35*'Student List'!$E$34))/'Student List'!$D$40),SUM((B35*'Student List'!$C$34),(D35*'Student List'!$E$34))/'Student List'!$E$40),SUM((B35*'Student List'!$C$34),(C35*'Student List'!$D$34))/'Student List'!$C$40),SUM((B35*'Student List'!$C$34),(C35*'Student List'!$D$34),(D35*'Student List'!$E$34))/'Student List'!$C$35)</f>
        <v/>
      </c>
      <c r="F35" s="84" t="str">
        <f t="shared" si="10"/>
        <v/>
      </c>
      <c r="G35" s="208" t="str">
        <f>IF(ISTEXT('Student List'!$C$12),('Student List'!$C$12),"")</f>
        <v/>
      </c>
      <c r="H35" s="209"/>
      <c r="I35" s="210"/>
      <c r="J35" s="211"/>
      <c r="K35" s="210"/>
      <c r="L35" s="212"/>
      <c r="M35" s="213"/>
      <c r="N35" s="210"/>
      <c r="O35" s="211"/>
      <c r="P35" s="210"/>
      <c r="Q35" s="212"/>
      <c r="R35" s="213"/>
      <c r="S35" s="210"/>
      <c r="T35" s="211"/>
      <c r="U35" s="210"/>
      <c r="V35" s="212"/>
      <c r="W35" s="213"/>
      <c r="X35" s="210"/>
      <c r="Y35" s="211"/>
      <c r="Z35" s="210"/>
      <c r="AA35" s="214"/>
      <c r="AB35" s="215"/>
      <c r="AC35" s="209"/>
      <c r="AD35" s="210"/>
      <c r="AE35" s="213"/>
      <c r="AF35" s="210"/>
      <c r="AG35" s="212"/>
      <c r="AH35" s="213"/>
      <c r="AI35" s="210"/>
      <c r="AJ35" s="211"/>
      <c r="AK35" s="210"/>
      <c r="AL35" s="212"/>
      <c r="AM35" s="213"/>
      <c r="AN35" s="210"/>
      <c r="AO35" s="211"/>
      <c r="AP35" s="210"/>
      <c r="AQ35" s="212"/>
      <c r="AR35" s="213"/>
      <c r="AS35" s="210"/>
      <c r="AT35" s="211"/>
      <c r="AU35" s="210"/>
      <c r="AV35" s="212"/>
      <c r="AW35" s="213"/>
      <c r="AX35" s="210"/>
      <c r="AY35" s="211"/>
      <c r="AZ35" s="210"/>
      <c r="BA35" s="212"/>
      <c r="BB35" s="213"/>
      <c r="BC35" s="210"/>
      <c r="BD35" s="210"/>
      <c r="BE35" s="210"/>
      <c r="BF35" s="213"/>
      <c r="BG35" s="216" t="str">
        <f t="shared" si="11"/>
        <v/>
      </c>
      <c r="BH35" s="217"/>
      <c r="BI35" s="218" t="str">
        <f t="shared" si="12"/>
        <v/>
      </c>
      <c r="BJ35" s="219"/>
      <c r="BK35" s="220"/>
      <c r="BL35" s="221"/>
      <c r="BM35" s="221"/>
      <c r="BN35" s="221"/>
      <c r="BO35" s="221"/>
      <c r="BP35" s="221"/>
      <c r="BQ35" s="221"/>
      <c r="BR35" s="221"/>
      <c r="BS35" s="222"/>
      <c r="BT35" s="217"/>
      <c r="BU35" s="223" t="str">
        <f t="shared" si="13"/>
        <v/>
      </c>
      <c r="BV35" s="224"/>
      <c r="BW35" s="225"/>
      <c r="BX35" s="249"/>
      <c r="BY35" s="255"/>
      <c r="BZ35" s="226"/>
      <c r="CA35" s="249"/>
      <c r="CB35" s="255"/>
      <c r="CC35" s="226"/>
      <c r="CD35" s="249"/>
      <c r="CE35" s="255"/>
      <c r="CF35" s="226"/>
      <c r="CG35" s="249"/>
      <c r="CH35" s="255"/>
      <c r="CI35" s="226"/>
      <c r="CJ35" s="249"/>
      <c r="CK35" s="255"/>
      <c r="CL35" s="226"/>
      <c r="CM35" s="249"/>
      <c r="CN35" s="255"/>
      <c r="CO35" s="226"/>
      <c r="CP35" s="249"/>
      <c r="CQ35" s="255"/>
      <c r="CR35" s="226"/>
      <c r="CS35" s="249"/>
      <c r="CT35" s="255"/>
      <c r="CU35" s="226"/>
      <c r="CV35" s="249"/>
      <c r="CW35" s="225"/>
      <c r="CX35" s="226"/>
      <c r="CY35" s="227"/>
    </row>
    <row r="36" spans="1:103" ht="13.5" customHeight="1">
      <c r="A36" s="83" t="str">
        <f t="shared" si="6"/>
        <v/>
      </c>
      <c r="B36" s="168" t="str">
        <f t="shared" si="7"/>
        <v/>
      </c>
      <c r="C36" s="151" t="str">
        <f t="shared" si="8"/>
        <v/>
      </c>
      <c r="D36" s="82" t="str">
        <f t="shared" si="9"/>
        <v/>
      </c>
      <c r="E36" s="188" t="str">
        <f>IF(ISERROR(SUM((B36/2),(C36/2),(D36/2))),IF(ISERROR(SUM((B36/2),(C36/2))),IF(ISERROR(SUM((B36/2),(D36/2))),IF(ISERROR(SUM((C36/2),(D36/2))),IF(ISERROR(B36/2),IF(ISERROR(C36/2),A36,C36),B36),SUM((C36*'Student List'!$D$34),(D36*'Student List'!$E$34))/'Student List'!$D$40),SUM((B36*'Student List'!$C$34),(D36*'Student List'!$E$34))/'Student List'!$E$40),SUM((B36*'Student List'!$C$34),(C36*'Student List'!$D$34))/'Student List'!$C$40),SUM((B36*'Student List'!$C$34),(C36*'Student List'!$D$34),(D36*'Student List'!$E$34))/'Student List'!$C$35)</f>
        <v/>
      </c>
      <c r="F36" s="84" t="str">
        <f t="shared" si="10"/>
        <v/>
      </c>
      <c r="G36" s="173" t="str">
        <f>IF(ISTEXT('Student List'!$C$13),('Student List'!$C$13),"")</f>
        <v/>
      </c>
      <c r="H36" s="85"/>
      <c r="I36" s="86"/>
      <c r="J36" s="87"/>
      <c r="K36" s="86"/>
      <c r="L36" s="88"/>
      <c r="M36" s="89"/>
      <c r="N36" s="86"/>
      <c r="O36" s="87"/>
      <c r="P36" s="86"/>
      <c r="Q36" s="88"/>
      <c r="R36" s="89"/>
      <c r="S36" s="86"/>
      <c r="T36" s="87"/>
      <c r="U36" s="86"/>
      <c r="V36" s="88"/>
      <c r="W36" s="89"/>
      <c r="X36" s="86"/>
      <c r="Y36" s="87"/>
      <c r="Z36" s="86"/>
      <c r="AA36" s="90"/>
      <c r="AB36" s="207"/>
      <c r="AC36" s="85"/>
      <c r="AD36" s="86"/>
      <c r="AE36" s="89"/>
      <c r="AF36" s="86"/>
      <c r="AG36" s="88"/>
      <c r="AH36" s="89"/>
      <c r="AI36" s="86"/>
      <c r="AJ36" s="87"/>
      <c r="AK36" s="86"/>
      <c r="AL36" s="88"/>
      <c r="AM36" s="89"/>
      <c r="AN36" s="86"/>
      <c r="AO36" s="87"/>
      <c r="AP36" s="86"/>
      <c r="AQ36" s="88"/>
      <c r="AR36" s="89"/>
      <c r="AS36" s="86"/>
      <c r="AT36" s="87"/>
      <c r="AU36" s="86"/>
      <c r="AV36" s="88"/>
      <c r="AW36" s="89"/>
      <c r="AX36" s="86"/>
      <c r="AY36" s="87"/>
      <c r="AZ36" s="86"/>
      <c r="BA36" s="88"/>
      <c r="BB36" s="89"/>
      <c r="BC36" s="86"/>
      <c r="BD36" s="86"/>
      <c r="BE36" s="86"/>
      <c r="BF36" s="89"/>
      <c r="BG36" s="91" t="str">
        <f t="shared" si="11"/>
        <v/>
      </c>
      <c r="BI36" s="92" t="str">
        <f t="shared" si="12"/>
        <v/>
      </c>
      <c r="BJ36" s="112"/>
      <c r="BK36" s="117"/>
      <c r="BL36" s="113"/>
      <c r="BM36" s="113"/>
      <c r="BN36" s="113"/>
      <c r="BO36" s="113"/>
      <c r="BP36" s="113"/>
      <c r="BQ36" s="113"/>
      <c r="BR36" s="113"/>
      <c r="BS36" s="114"/>
      <c r="BU36" s="171" t="str">
        <f t="shared" si="13"/>
        <v/>
      </c>
      <c r="BV36" s="161"/>
      <c r="BW36" s="162"/>
      <c r="BX36" s="250"/>
      <c r="BY36" s="256"/>
      <c r="BZ36" s="163"/>
      <c r="CA36" s="250"/>
      <c r="CB36" s="256"/>
      <c r="CC36" s="163"/>
      <c r="CD36" s="250"/>
      <c r="CE36" s="256"/>
      <c r="CF36" s="163"/>
      <c r="CG36" s="250"/>
      <c r="CH36" s="256"/>
      <c r="CI36" s="163"/>
      <c r="CJ36" s="250"/>
      <c r="CK36" s="256"/>
      <c r="CL36" s="163"/>
      <c r="CM36" s="250"/>
      <c r="CN36" s="256"/>
      <c r="CO36" s="163"/>
      <c r="CP36" s="250"/>
      <c r="CQ36" s="256"/>
      <c r="CR36" s="163"/>
      <c r="CS36" s="250"/>
      <c r="CT36" s="256"/>
      <c r="CU36" s="163"/>
      <c r="CV36" s="250"/>
      <c r="CW36" s="162"/>
      <c r="CX36" s="163"/>
      <c r="CY36" s="164"/>
    </row>
    <row r="37" spans="1:103" ht="13.5" customHeight="1">
      <c r="A37" s="83" t="str">
        <f t="shared" si="6"/>
        <v/>
      </c>
      <c r="B37" s="168" t="str">
        <f t="shared" si="7"/>
        <v/>
      </c>
      <c r="C37" s="151" t="str">
        <f t="shared" si="8"/>
        <v/>
      </c>
      <c r="D37" s="82" t="str">
        <f t="shared" si="9"/>
        <v/>
      </c>
      <c r="E37" s="188" t="str">
        <f>IF(ISERROR(SUM((B37/2),(C37/2),(D37/2))),IF(ISERROR(SUM((B37/2),(C37/2))),IF(ISERROR(SUM((B37/2),(D37/2))),IF(ISERROR(SUM((C37/2),(D37/2))),IF(ISERROR(B37/2),IF(ISERROR(C37/2),A37,C37),B37),SUM((C37*'Student List'!$D$34),(D37*'Student List'!$E$34))/'Student List'!$D$40),SUM((B37*'Student List'!$C$34),(D37*'Student List'!$E$34))/'Student List'!$E$40),SUM((B37*'Student List'!$C$34),(C37*'Student List'!$D$34))/'Student List'!$C$40),SUM((B37*'Student List'!$C$34),(C37*'Student List'!$D$34),(D37*'Student List'!$E$34))/'Student List'!$C$35)</f>
        <v/>
      </c>
      <c r="F37" s="84" t="str">
        <f t="shared" si="10"/>
        <v/>
      </c>
      <c r="G37" s="208" t="str">
        <f>IF(ISTEXT('Student List'!$C$14),('Student List'!$C$14),"")</f>
        <v/>
      </c>
      <c r="H37" s="209"/>
      <c r="I37" s="210"/>
      <c r="J37" s="211"/>
      <c r="K37" s="210"/>
      <c r="L37" s="212"/>
      <c r="M37" s="213"/>
      <c r="N37" s="210"/>
      <c r="O37" s="211"/>
      <c r="P37" s="210"/>
      <c r="Q37" s="212"/>
      <c r="R37" s="213"/>
      <c r="S37" s="210"/>
      <c r="T37" s="211"/>
      <c r="U37" s="210"/>
      <c r="V37" s="212"/>
      <c r="W37" s="213"/>
      <c r="X37" s="210"/>
      <c r="Y37" s="211"/>
      <c r="Z37" s="210"/>
      <c r="AA37" s="214"/>
      <c r="AB37" s="215"/>
      <c r="AC37" s="209"/>
      <c r="AD37" s="210"/>
      <c r="AE37" s="213"/>
      <c r="AF37" s="210"/>
      <c r="AG37" s="212"/>
      <c r="AH37" s="213"/>
      <c r="AI37" s="210"/>
      <c r="AJ37" s="211"/>
      <c r="AK37" s="210"/>
      <c r="AL37" s="212"/>
      <c r="AM37" s="213"/>
      <c r="AN37" s="210"/>
      <c r="AO37" s="211"/>
      <c r="AP37" s="210"/>
      <c r="AQ37" s="212"/>
      <c r="AR37" s="213"/>
      <c r="AS37" s="210"/>
      <c r="AT37" s="211"/>
      <c r="AU37" s="210"/>
      <c r="AV37" s="212"/>
      <c r="AW37" s="213"/>
      <c r="AX37" s="210"/>
      <c r="AY37" s="211"/>
      <c r="AZ37" s="210"/>
      <c r="BA37" s="212"/>
      <c r="BB37" s="213"/>
      <c r="BC37" s="210"/>
      <c r="BD37" s="210"/>
      <c r="BE37" s="210"/>
      <c r="BF37" s="213"/>
      <c r="BG37" s="216" t="str">
        <f t="shared" si="11"/>
        <v/>
      </c>
      <c r="BH37" s="217"/>
      <c r="BI37" s="218" t="str">
        <f t="shared" si="12"/>
        <v/>
      </c>
      <c r="BJ37" s="219"/>
      <c r="BK37" s="220"/>
      <c r="BL37" s="221"/>
      <c r="BM37" s="221"/>
      <c r="BN37" s="221"/>
      <c r="BO37" s="221"/>
      <c r="BP37" s="221"/>
      <c r="BQ37" s="221"/>
      <c r="BR37" s="221"/>
      <c r="BS37" s="222"/>
      <c r="BT37" s="217"/>
      <c r="BU37" s="223" t="str">
        <f t="shared" si="13"/>
        <v/>
      </c>
      <c r="BV37" s="224"/>
      <c r="BW37" s="225"/>
      <c r="BX37" s="249"/>
      <c r="BY37" s="255"/>
      <c r="BZ37" s="226"/>
      <c r="CA37" s="249"/>
      <c r="CB37" s="255"/>
      <c r="CC37" s="226"/>
      <c r="CD37" s="249"/>
      <c r="CE37" s="255"/>
      <c r="CF37" s="226"/>
      <c r="CG37" s="249"/>
      <c r="CH37" s="255"/>
      <c r="CI37" s="226"/>
      <c r="CJ37" s="249"/>
      <c r="CK37" s="255"/>
      <c r="CL37" s="226"/>
      <c r="CM37" s="249"/>
      <c r="CN37" s="255"/>
      <c r="CO37" s="226"/>
      <c r="CP37" s="249"/>
      <c r="CQ37" s="255"/>
      <c r="CR37" s="226"/>
      <c r="CS37" s="249"/>
      <c r="CT37" s="255"/>
      <c r="CU37" s="226"/>
      <c r="CV37" s="249"/>
      <c r="CW37" s="225"/>
      <c r="CX37" s="226"/>
      <c r="CY37" s="227"/>
    </row>
    <row r="38" spans="1:103" ht="13.5" customHeight="1">
      <c r="A38" s="83" t="str">
        <f t="shared" si="6"/>
        <v/>
      </c>
      <c r="B38" s="168" t="str">
        <f t="shared" si="7"/>
        <v/>
      </c>
      <c r="C38" s="151" t="str">
        <f t="shared" si="8"/>
        <v/>
      </c>
      <c r="D38" s="82" t="str">
        <f t="shared" si="9"/>
        <v/>
      </c>
      <c r="E38" s="188" t="str">
        <f>IF(ISERROR(SUM((B38/2),(C38/2),(D38/2))),IF(ISERROR(SUM((B38/2),(C38/2))),IF(ISERROR(SUM((B38/2),(D38/2))),IF(ISERROR(SUM((C38/2),(D38/2))),IF(ISERROR(B38/2),IF(ISERROR(C38/2),A38,C38),B38),SUM((C38*'Student List'!$D$34),(D38*'Student List'!$E$34))/'Student List'!$D$40),SUM((B38*'Student List'!$C$34),(D38*'Student List'!$E$34))/'Student List'!$E$40),SUM((B38*'Student List'!$C$34),(C38*'Student List'!$D$34))/'Student List'!$C$40),SUM((B38*'Student List'!$C$34),(C38*'Student List'!$D$34),(D38*'Student List'!$E$34))/'Student List'!$C$35)</f>
        <v/>
      </c>
      <c r="F38" s="84" t="str">
        <f t="shared" si="10"/>
        <v/>
      </c>
      <c r="G38" s="173" t="str">
        <f>IF(ISTEXT('Student List'!$C$15),('Student List'!$C$15),"")</f>
        <v/>
      </c>
      <c r="H38" s="85"/>
      <c r="I38" s="86"/>
      <c r="J38" s="87"/>
      <c r="K38" s="86"/>
      <c r="L38" s="88"/>
      <c r="M38" s="89"/>
      <c r="N38" s="86"/>
      <c r="O38" s="87"/>
      <c r="P38" s="86"/>
      <c r="Q38" s="88"/>
      <c r="R38" s="89"/>
      <c r="S38" s="86"/>
      <c r="T38" s="87"/>
      <c r="U38" s="86"/>
      <c r="V38" s="88"/>
      <c r="W38" s="89"/>
      <c r="X38" s="86"/>
      <c r="Y38" s="87"/>
      <c r="Z38" s="86"/>
      <c r="AA38" s="90"/>
      <c r="AB38" s="207"/>
      <c r="AC38" s="85"/>
      <c r="AD38" s="86"/>
      <c r="AE38" s="89"/>
      <c r="AF38" s="86"/>
      <c r="AG38" s="88"/>
      <c r="AH38" s="89"/>
      <c r="AI38" s="86"/>
      <c r="AJ38" s="87"/>
      <c r="AK38" s="86"/>
      <c r="AL38" s="88"/>
      <c r="AM38" s="89"/>
      <c r="AN38" s="86"/>
      <c r="AO38" s="87"/>
      <c r="AP38" s="86"/>
      <c r="AQ38" s="88"/>
      <c r="AR38" s="89"/>
      <c r="AS38" s="86"/>
      <c r="AT38" s="87"/>
      <c r="AU38" s="86"/>
      <c r="AV38" s="88"/>
      <c r="AW38" s="89"/>
      <c r="AX38" s="86"/>
      <c r="AY38" s="87"/>
      <c r="AZ38" s="86"/>
      <c r="BA38" s="88"/>
      <c r="BB38" s="89"/>
      <c r="BC38" s="86"/>
      <c r="BD38" s="86"/>
      <c r="BE38" s="86"/>
      <c r="BF38" s="89"/>
      <c r="BG38" s="91" t="str">
        <f t="shared" si="11"/>
        <v/>
      </c>
      <c r="BI38" s="92" t="str">
        <f t="shared" si="12"/>
        <v/>
      </c>
      <c r="BJ38" s="112"/>
      <c r="BK38" s="117"/>
      <c r="BL38" s="113"/>
      <c r="BM38" s="113"/>
      <c r="BN38" s="113"/>
      <c r="BO38" s="113"/>
      <c r="BP38" s="113"/>
      <c r="BQ38" s="113"/>
      <c r="BR38" s="113"/>
      <c r="BS38" s="114"/>
      <c r="BU38" s="171" t="str">
        <f t="shared" si="13"/>
        <v/>
      </c>
      <c r="BV38" s="161"/>
      <c r="BW38" s="162"/>
      <c r="BX38" s="250"/>
      <c r="BY38" s="256"/>
      <c r="BZ38" s="163"/>
      <c r="CA38" s="250"/>
      <c r="CB38" s="256"/>
      <c r="CC38" s="163"/>
      <c r="CD38" s="250"/>
      <c r="CE38" s="256"/>
      <c r="CF38" s="163"/>
      <c r="CG38" s="250"/>
      <c r="CH38" s="256"/>
      <c r="CI38" s="163"/>
      <c r="CJ38" s="250"/>
      <c r="CK38" s="256"/>
      <c r="CL38" s="163"/>
      <c r="CM38" s="250"/>
      <c r="CN38" s="256"/>
      <c r="CO38" s="163"/>
      <c r="CP38" s="250"/>
      <c r="CQ38" s="256"/>
      <c r="CR38" s="163"/>
      <c r="CS38" s="250"/>
      <c r="CT38" s="256"/>
      <c r="CU38" s="163"/>
      <c r="CV38" s="250"/>
      <c r="CW38" s="162"/>
      <c r="CX38" s="163"/>
      <c r="CY38" s="164"/>
    </row>
    <row r="39" spans="1:103" ht="13.5" customHeight="1">
      <c r="A39" s="83" t="str">
        <f t="shared" si="6"/>
        <v/>
      </c>
      <c r="B39" s="168" t="str">
        <f t="shared" si="7"/>
        <v/>
      </c>
      <c r="C39" s="151" t="str">
        <f t="shared" si="8"/>
        <v/>
      </c>
      <c r="D39" s="82" t="str">
        <f t="shared" si="9"/>
        <v/>
      </c>
      <c r="E39" s="188" t="str">
        <f>IF(ISERROR(SUM((B39/2),(C39/2),(D39/2))),IF(ISERROR(SUM((B39/2),(C39/2))),IF(ISERROR(SUM((B39/2),(D39/2))),IF(ISERROR(SUM((C39/2),(D39/2))),IF(ISERROR(B39/2),IF(ISERROR(C39/2),A39,C39),B39),SUM((C39*'Student List'!$D$34),(D39*'Student List'!$E$34))/'Student List'!$D$40),SUM((B39*'Student List'!$C$34),(D39*'Student List'!$E$34))/'Student List'!$E$40),SUM((B39*'Student List'!$C$34),(C39*'Student List'!$D$34))/'Student List'!$C$40),SUM((B39*'Student List'!$C$34),(C39*'Student List'!$D$34),(D39*'Student List'!$E$34))/'Student List'!$C$35)</f>
        <v/>
      </c>
      <c r="F39" s="84" t="str">
        <f t="shared" si="10"/>
        <v/>
      </c>
      <c r="G39" s="208" t="str">
        <f>IF(ISTEXT('Student List'!$C$16),('Student List'!$C$16),"")</f>
        <v/>
      </c>
      <c r="H39" s="209"/>
      <c r="I39" s="210"/>
      <c r="J39" s="211"/>
      <c r="K39" s="210"/>
      <c r="L39" s="212"/>
      <c r="M39" s="213"/>
      <c r="N39" s="210"/>
      <c r="O39" s="211"/>
      <c r="P39" s="210"/>
      <c r="Q39" s="212"/>
      <c r="R39" s="213"/>
      <c r="S39" s="210"/>
      <c r="T39" s="211"/>
      <c r="U39" s="210"/>
      <c r="V39" s="212"/>
      <c r="W39" s="213"/>
      <c r="X39" s="210"/>
      <c r="Y39" s="211"/>
      <c r="Z39" s="210"/>
      <c r="AA39" s="214"/>
      <c r="AB39" s="215"/>
      <c r="AC39" s="209"/>
      <c r="AD39" s="210"/>
      <c r="AE39" s="213"/>
      <c r="AF39" s="210"/>
      <c r="AG39" s="212"/>
      <c r="AH39" s="213"/>
      <c r="AI39" s="210"/>
      <c r="AJ39" s="211"/>
      <c r="AK39" s="210"/>
      <c r="AL39" s="212"/>
      <c r="AM39" s="213"/>
      <c r="AN39" s="210"/>
      <c r="AO39" s="211"/>
      <c r="AP39" s="210"/>
      <c r="AQ39" s="212"/>
      <c r="AR39" s="213"/>
      <c r="AS39" s="210"/>
      <c r="AT39" s="211"/>
      <c r="AU39" s="210"/>
      <c r="AV39" s="212"/>
      <c r="AW39" s="213"/>
      <c r="AX39" s="210"/>
      <c r="AY39" s="211"/>
      <c r="AZ39" s="210"/>
      <c r="BA39" s="212"/>
      <c r="BB39" s="213"/>
      <c r="BC39" s="210"/>
      <c r="BD39" s="210"/>
      <c r="BE39" s="210"/>
      <c r="BF39" s="213"/>
      <c r="BG39" s="216" t="str">
        <f t="shared" si="11"/>
        <v/>
      </c>
      <c r="BH39" s="217"/>
      <c r="BI39" s="218" t="str">
        <f t="shared" si="12"/>
        <v/>
      </c>
      <c r="BJ39" s="219"/>
      <c r="BK39" s="220"/>
      <c r="BL39" s="221"/>
      <c r="BM39" s="221"/>
      <c r="BN39" s="221"/>
      <c r="BO39" s="221"/>
      <c r="BP39" s="221"/>
      <c r="BQ39" s="221"/>
      <c r="BR39" s="221"/>
      <c r="BS39" s="222"/>
      <c r="BT39" s="217"/>
      <c r="BU39" s="223" t="str">
        <f t="shared" si="13"/>
        <v/>
      </c>
      <c r="BV39" s="224"/>
      <c r="BW39" s="225"/>
      <c r="BX39" s="249"/>
      <c r="BY39" s="255"/>
      <c r="BZ39" s="226"/>
      <c r="CA39" s="249"/>
      <c r="CB39" s="255"/>
      <c r="CC39" s="226"/>
      <c r="CD39" s="249"/>
      <c r="CE39" s="255"/>
      <c r="CF39" s="226"/>
      <c r="CG39" s="249"/>
      <c r="CH39" s="255"/>
      <c r="CI39" s="226"/>
      <c r="CJ39" s="249"/>
      <c r="CK39" s="255"/>
      <c r="CL39" s="226"/>
      <c r="CM39" s="249"/>
      <c r="CN39" s="255"/>
      <c r="CO39" s="226"/>
      <c r="CP39" s="249"/>
      <c r="CQ39" s="255"/>
      <c r="CR39" s="226"/>
      <c r="CS39" s="249"/>
      <c r="CT39" s="255"/>
      <c r="CU39" s="226"/>
      <c r="CV39" s="249"/>
      <c r="CW39" s="225"/>
      <c r="CX39" s="226"/>
      <c r="CY39" s="227"/>
    </row>
    <row r="40" spans="1:103" ht="13.5" customHeight="1">
      <c r="A40" s="83" t="str">
        <f t="shared" si="6"/>
        <v/>
      </c>
      <c r="B40" s="168" t="str">
        <f t="shared" si="7"/>
        <v/>
      </c>
      <c r="C40" s="151" t="str">
        <f t="shared" si="8"/>
        <v/>
      </c>
      <c r="D40" s="82" t="str">
        <f t="shared" si="9"/>
        <v/>
      </c>
      <c r="E40" s="188" t="str">
        <f>IF(ISERROR(SUM((B40/2),(C40/2),(D40/2))),IF(ISERROR(SUM((B40/2),(C40/2))),IF(ISERROR(SUM((B40/2),(D40/2))),IF(ISERROR(SUM((C40/2),(D40/2))),IF(ISERROR(B40/2),IF(ISERROR(C40/2),A40,C40),B40),SUM((C40*'Student List'!$D$34),(D40*'Student List'!$E$34))/'Student List'!$D$40),SUM((B40*'Student List'!$C$34),(D40*'Student List'!$E$34))/'Student List'!$E$40),SUM((B40*'Student List'!$C$34),(C40*'Student List'!$D$34))/'Student List'!$C$40),SUM((B40*'Student List'!$C$34),(C40*'Student List'!$D$34),(D40*'Student List'!$E$34))/'Student List'!$C$35)</f>
        <v/>
      </c>
      <c r="F40" s="84" t="str">
        <f t="shared" si="10"/>
        <v/>
      </c>
      <c r="G40" s="173" t="str">
        <f>IF(ISTEXT('Student List'!$C$17),('Student List'!$C$17),"")</f>
        <v/>
      </c>
      <c r="H40" s="85"/>
      <c r="I40" s="86"/>
      <c r="J40" s="87"/>
      <c r="K40" s="86"/>
      <c r="L40" s="88"/>
      <c r="M40" s="89"/>
      <c r="N40" s="86"/>
      <c r="O40" s="87"/>
      <c r="P40" s="86"/>
      <c r="Q40" s="88"/>
      <c r="R40" s="89"/>
      <c r="S40" s="86"/>
      <c r="T40" s="87"/>
      <c r="U40" s="86"/>
      <c r="V40" s="88"/>
      <c r="W40" s="89"/>
      <c r="X40" s="86"/>
      <c r="Y40" s="87"/>
      <c r="Z40" s="86"/>
      <c r="AA40" s="90"/>
      <c r="AB40" s="207"/>
      <c r="AC40" s="85"/>
      <c r="AD40" s="86"/>
      <c r="AE40" s="89"/>
      <c r="AF40" s="86"/>
      <c r="AG40" s="88"/>
      <c r="AH40" s="89"/>
      <c r="AI40" s="86"/>
      <c r="AJ40" s="87"/>
      <c r="AK40" s="86"/>
      <c r="AL40" s="88"/>
      <c r="AM40" s="89"/>
      <c r="AN40" s="86"/>
      <c r="AO40" s="87"/>
      <c r="AP40" s="86"/>
      <c r="AQ40" s="88"/>
      <c r="AR40" s="89"/>
      <c r="AS40" s="86"/>
      <c r="AT40" s="87"/>
      <c r="AU40" s="86"/>
      <c r="AV40" s="88"/>
      <c r="AW40" s="89"/>
      <c r="AX40" s="86"/>
      <c r="AY40" s="87"/>
      <c r="AZ40" s="86"/>
      <c r="BA40" s="88"/>
      <c r="BB40" s="89"/>
      <c r="BC40" s="86"/>
      <c r="BD40" s="86"/>
      <c r="BE40" s="86"/>
      <c r="BF40" s="89"/>
      <c r="BG40" s="91" t="str">
        <f t="shared" si="11"/>
        <v/>
      </c>
      <c r="BI40" s="92" t="str">
        <f t="shared" si="12"/>
        <v/>
      </c>
      <c r="BJ40" s="112"/>
      <c r="BK40" s="117"/>
      <c r="BL40" s="113"/>
      <c r="BM40" s="113"/>
      <c r="BN40" s="113"/>
      <c r="BO40" s="113"/>
      <c r="BP40" s="113"/>
      <c r="BQ40" s="113"/>
      <c r="BR40" s="113"/>
      <c r="BS40" s="114"/>
      <c r="BU40" s="171" t="str">
        <f t="shared" si="13"/>
        <v/>
      </c>
      <c r="BV40" s="161"/>
      <c r="BW40" s="162"/>
      <c r="BX40" s="250"/>
      <c r="BY40" s="256"/>
      <c r="BZ40" s="163"/>
      <c r="CA40" s="250"/>
      <c r="CB40" s="256"/>
      <c r="CC40" s="163"/>
      <c r="CD40" s="250"/>
      <c r="CE40" s="256"/>
      <c r="CF40" s="163"/>
      <c r="CG40" s="250"/>
      <c r="CH40" s="256"/>
      <c r="CI40" s="163"/>
      <c r="CJ40" s="250"/>
      <c r="CK40" s="256"/>
      <c r="CL40" s="163"/>
      <c r="CM40" s="250"/>
      <c r="CN40" s="256"/>
      <c r="CO40" s="163"/>
      <c r="CP40" s="250"/>
      <c r="CQ40" s="256"/>
      <c r="CR40" s="163"/>
      <c r="CS40" s="250"/>
      <c r="CT40" s="256"/>
      <c r="CU40" s="163"/>
      <c r="CV40" s="250"/>
      <c r="CW40" s="162"/>
      <c r="CX40" s="163"/>
      <c r="CY40" s="164"/>
    </row>
    <row r="41" spans="1:103" ht="13.5" customHeight="1">
      <c r="A41" s="83" t="str">
        <f t="shared" si="6"/>
        <v/>
      </c>
      <c r="B41" s="168" t="str">
        <f t="shared" si="7"/>
        <v/>
      </c>
      <c r="C41" s="151" t="str">
        <f t="shared" si="8"/>
        <v/>
      </c>
      <c r="D41" s="82" t="str">
        <f t="shared" si="9"/>
        <v/>
      </c>
      <c r="E41" s="188" t="str">
        <f>IF(ISERROR(SUM((B41/2),(C41/2),(D41/2))),IF(ISERROR(SUM((B41/2),(C41/2))),IF(ISERROR(SUM((B41/2),(D41/2))),IF(ISERROR(SUM((C41/2),(D41/2))),IF(ISERROR(B41/2),IF(ISERROR(C41/2),A41,C41),B41),SUM((C41*'Student List'!$D$34),(D41*'Student List'!$E$34))/'Student List'!$D$40),SUM((B41*'Student List'!$C$34),(D41*'Student List'!$E$34))/'Student List'!$E$40),SUM((B41*'Student List'!$C$34),(C41*'Student List'!$D$34))/'Student List'!$C$40),SUM((B41*'Student List'!$C$34),(C41*'Student List'!$D$34),(D41*'Student List'!$E$34))/'Student List'!$C$35)</f>
        <v/>
      </c>
      <c r="F41" s="84" t="str">
        <f t="shared" si="10"/>
        <v/>
      </c>
      <c r="G41" s="208" t="str">
        <f>IF(ISTEXT('Student List'!$C$18),('Student List'!$C$18),"")</f>
        <v/>
      </c>
      <c r="H41" s="209"/>
      <c r="I41" s="210"/>
      <c r="J41" s="211"/>
      <c r="K41" s="210"/>
      <c r="L41" s="212"/>
      <c r="M41" s="213"/>
      <c r="N41" s="210"/>
      <c r="O41" s="211"/>
      <c r="P41" s="210"/>
      <c r="Q41" s="212"/>
      <c r="R41" s="213"/>
      <c r="S41" s="210"/>
      <c r="T41" s="211"/>
      <c r="U41" s="210"/>
      <c r="V41" s="212"/>
      <c r="W41" s="213"/>
      <c r="X41" s="210"/>
      <c r="Y41" s="211"/>
      <c r="Z41" s="210"/>
      <c r="AA41" s="214"/>
      <c r="AB41" s="215"/>
      <c r="AC41" s="209"/>
      <c r="AD41" s="210"/>
      <c r="AE41" s="213"/>
      <c r="AF41" s="210"/>
      <c r="AG41" s="212"/>
      <c r="AH41" s="213"/>
      <c r="AI41" s="210"/>
      <c r="AJ41" s="211"/>
      <c r="AK41" s="210"/>
      <c r="AL41" s="212"/>
      <c r="AM41" s="213"/>
      <c r="AN41" s="210"/>
      <c r="AO41" s="211"/>
      <c r="AP41" s="210"/>
      <c r="AQ41" s="212"/>
      <c r="AR41" s="213"/>
      <c r="AS41" s="210"/>
      <c r="AT41" s="211"/>
      <c r="AU41" s="210"/>
      <c r="AV41" s="212"/>
      <c r="AW41" s="213"/>
      <c r="AX41" s="210"/>
      <c r="AY41" s="211"/>
      <c r="AZ41" s="210"/>
      <c r="BA41" s="212"/>
      <c r="BB41" s="213"/>
      <c r="BC41" s="210"/>
      <c r="BD41" s="210"/>
      <c r="BE41" s="210"/>
      <c r="BF41" s="213"/>
      <c r="BG41" s="216" t="str">
        <f t="shared" si="11"/>
        <v/>
      </c>
      <c r="BH41" s="217"/>
      <c r="BI41" s="218" t="str">
        <f t="shared" si="12"/>
        <v/>
      </c>
      <c r="BJ41" s="219"/>
      <c r="BK41" s="220"/>
      <c r="BL41" s="221"/>
      <c r="BM41" s="221"/>
      <c r="BN41" s="221"/>
      <c r="BO41" s="221"/>
      <c r="BP41" s="221"/>
      <c r="BQ41" s="221"/>
      <c r="BR41" s="221"/>
      <c r="BS41" s="222"/>
      <c r="BT41" s="217"/>
      <c r="BU41" s="223" t="str">
        <f t="shared" si="13"/>
        <v/>
      </c>
      <c r="BV41" s="224"/>
      <c r="BW41" s="225"/>
      <c r="BX41" s="249"/>
      <c r="BY41" s="255"/>
      <c r="BZ41" s="226"/>
      <c r="CA41" s="249"/>
      <c r="CB41" s="255"/>
      <c r="CC41" s="226"/>
      <c r="CD41" s="249"/>
      <c r="CE41" s="255"/>
      <c r="CF41" s="226"/>
      <c r="CG41" s="249"/>
      <c r="CH41" s="255"/>
      <c r="CI41" s="226"/>
      <c r="CJ41" s="249"/>
      <c r="CK41" s="255"/>
      <c r="CL41" s="226"/>
      <c r="CM41" s="249"/>
      <c r="CN41" s="255"/>
      <c r="CO41" s="226"/>
      <c r="CP41" s="249"/>
      <c r="CQ41" s="255"/>
      <c r="CR41" s="226"/>
      <c r="CS41" s="249"/>
      <c r="CT41" s="255"/>
      <c r="CU41" s="226"/>
      <c r="CV41" s="249"/>
      <c r="CW41" s="225"/>
      <c r="CX41" s="226"/>
      <c r="CY41" s="227"/>
    </row>
    <row r="42" spans="1:103" ht="13.5" customHeight="1">
      <c r="A42" s="83" t="str">
        <f t="shared" si="6"/>
        <v/>
      </c>
      <c r="B42" s="168" t="str">
        <f t="shared" si="7"/>
        <v/>
      </c>
      <c r="C42" s="151" t="str">
        <f t="shared" si="8"/>
        <v/>
      </c>
      <c r="D42" s="82" t="str">
        <f t="shared" si="9"/>
        <v/>
      </c>
      <c r="E42" s="188" t="str">
        <f>IF(ISERROR(SUM((B42/2),(C42/2),(D42/2))),IF(ISERROR(SUM((B42/2),(C42/2))),IF(ISERROR(SUM((B42/2),(D42/2))),IF(ISERROR(SUM((C42/2),(D42/2))),IF(ISERROR(B42/2),IF(ISERROR(C42/2),A42,C42),B42),SUM((C42*'Student List'!$D$34),(D42*'Student List'!$E$34))/'Student List'!$D$40),SUM((B42*'Student List'!$C$34),(D42*'Student List'!$E$34))/'Student List'!$E$40),SUM((B42*'Student List'!$C$34),(C42*'Student List'!$D$34))/'Student List'!$C$40),SUM((B42*'Student List'!$C$34),(C42*'Student List'!$D$34),(D42*'Student List'!$E$34))/'Student List'!$C$35)</f>
        <v/>
      </c>
      <c r="F42" s="84" t="str">
        <f t="shared" si="10"/>
        <v/>
      </c>
      <c r="G42" s="173" t="str">
        <f>IF(ISTEXT('Student List'!$C$19),('Student List'!$C$19),"")</f>
        <v/>
      </c>
      <c r="H42" s="85"/>
      <c r="I42" s="86"/>
      <c r="J42" s="87"/>
      <c r="K42" s="86"/>
      <c r="L42" s="88"/>
      <c r="M42" s="89"/>
      <c r="N42" s="86"/>
      <c r="O42" s="87"/>
      <c r="P42" s="86"/>
      <c r="Q42" s="88"/>
      <c r="R42" s="89"/>
      <c r="S42" s="86"/>
      <c r="T42" s="87"/>
      <c r="U42" s="86"/>
      <c r="V42" s="88"/>
      <c r="W42" s="89"/>
      <c r="X42" s="86"/>
      <c r="Y42" s="87"/>
      <c r="Z42" s="86"/>
      <c r="AA42" s="90"/>
      <c r="AB42" s="207"/>
      <c r="AC42" s="85"/>
      <c r="AD42" s="86"/>
      <c r="AE42" s="89"/>
      <c r="AF42" s="86"/>
      <c r="AG42" s="88"/>
      <c r="AH42" s="89"/>
      <c r="AI42" s="86"/>
      <c r="AJ42" s="87"/>
      <c r="AK42" s="86"/>
      <c r="AL42" s="88"/>
      <c r="AM42" s="89"/>
      <c r="AN42" s="86"/>
      <c r="AO42" s="87"/>
      <c r="AP42" s="86"/>
      <c r="AQ42" s="88"/>
      <c r="AR42" s="89"/>
      <c r="AS42" s="86"/>
      <c r="AT42" s="87"/>
      <c r="AU42" s="86"/>
      <c r="AV42" s="88"/>
      <c r="AW42" s="89"/>
      <c r="AX42" s="86"/>
      <c r="AY42" s="87"/>
      <c r="AZ42" s="86"/>
      <c r="BA42" s="88"/>
      <c r="BB42" s="89"/>
      <c r="BC42" s="86"/>
      <c r="BD42" s="86"/>
      <c r="BE42" s="86"/>
      <c r="BF42" s="89"/>
      <c r="BG42" s="91" t="str">
        <f t="shared" si="11"/>
        <v/>
      </c>
      <c r="BI42" s="92" t="str">
        <f t="shared" si="12"/>
        <v/>
      </c>
      <c r="BJ42" s="112"/>
      <c r="BK42" s="117"/>
      <c r="BL42" s="113"/>
      <c r="BM42" s="113"/>
      <c r="BN42" s="113"/>
      <c r="BO42" s="113"/>
      <c r="BP42" s="113"/>
      <c r="BQ42" s="113"/>
      <c r="BR42" s="113"/>
      <c r="BS42" s="114"/>
      <c r="BU42" s="171" t="str">
        <f t="shared" si="13"/>
        <v/>
      </c>
      <c r="BV42" s="161"/>
      <c r="BW42" s="162"/>
      <c r="BX42" s="250"/>
      <c r="BY42" s="256"/>
      <c r="BZ42" s="163"/>
      <c r="CA42" s="250"/>
      <c r="CB42" s="256"/>
      <c r="CC42" s="163"/>
      <c r="CD42" s="250"/>
      <c r="CE42" s="256"/>
      <c r="CF42" s="163"/>
      <c r="CG42" s="250"/>
      <c r="CH42" s="256"/>
      <c r="CI42" s="163"/>
      <c r="CJ42" s="250"/>
      <c r="CK42" s="256"/>
      <c r="CL42" s="163"/>
      <c r="CM42" s="250"/>
      <c r="CN42" s="256"/>
      <c r="CO42" s="163"/>
      <c r="CP42" s="250"/>
      <c r="CQ42" s="256"/>
      <c r="CR42" s="163"/>
      <c r="CS42" s="250"/>
      <c r="CT42" s="256"/>
      <c r="CU42" s="163"/>
      <c r="CV42" s="250"/>
      <c r="CW42" s="162"/>
      <c r="CX42" s="163"/>
      <c r="CY42" s="164"/>
    </row>
    <row r="43" spans="1:103" ht="13.5" customHeight="1">
      <c r="A43" s="83" t="str">
        <f t="shared" si="6"/>
        <v/>
      </c>
      <c r="B43" s="168" t="str">
        <f t="shared" si="7"/>
        <v/>
      </c>
      <c r="C43" s="151" t="str">
        <f t="shared" si="8"/>
        <v/>
      </c>
      <c r="D43" s="82" t="str">
        <f t="shared" si="9"/>
        <v/>
      </c>
      <c r="E43" s="188" t="str">
        <f>IF(ISERROR(SUM((B43/2),(C43/2),(D43/2))),IF(ISERROR(SUM((B43/2),(C43/2))),IF(ISERROR(SUM((B43/2),(D43/2))),IF(ISERROR(SUM((C43/2),(D43/2))),IF(ISERROR(B43/2),IF(ISERROR(C43/2),A43,C43),B43),SUM((C43*'Student List'!$D$34),(D43*'Student List'!$E$34))/'Student List'!$D$40),SUM((B43*'Student List'!$C$34),(D43*'Student List'!$E$34))/'Student List'!$E$40),SUM((B43*'Student List'!$C$34),(C43*'Student List'!$D$34))/'Student List'!$C$40),SUM((B43*'Student List'!$C$34),(C43*'Student List'!$D$34),(D43*'Student List'!$E$34))/'Student List'!$C$35)</f>
        <v/>
      </c>
      <c r="F43" s="84" t="str">
        <f t="shared" si="10"/>
        <v/>
      </c>
      <c r="G43" s="208" t="str">
        <f>IF(ISTEXT('Student List'!$C$20),('Student List'!$C$20),"")</f>
        <v/>
      </c>
      <c r="H43" s="209"/>
      <c r="I43" s="210"/>
      <c r="J43" s="211"/>
      <c r="K43" s="210"/>
      <c r="L43" s="212"/>
      <c r="M43" s="213"/>
      <c r="N43" s="210"/>
      <c r="O43" s="211"/>
      <c r="P43" s="210"/>
      <c r="Q43" s="212"/>
      <c r="R43" s="213"/>
      <c r="S43" s="210"/>
      <c r="T43" s="211"/>
      <c r="U43" s="210"/>
      <c r="V43" s="212"/>
      <c r="W43" s="213"/>
      <c r="X43" s="210"/>
      <c r="Y43" s="211"/>
      <c r="Z43" s="210"/>
      <c r="AA43" s="214"/>
      <c r="AB43" s="215"/>
      <c r="AC43" s="209"/>
      <c r="AD43" s="210"/>
      <c r="AE43" s="213"/>
      <c r="AF43" s="210"/>
      <c r="AG43" s="212"/>
      <c r="AH43" s="213"/>
      <c r="AI43" s="210"/>
      <c r="AJ43" s="211"/>
      <c r="AK43" s="210"/>
      <c r="AL43" s="212"/>
      <c r="AM43" s="213"/>
      <c r="AN43" s="210"/>
      <c r="AO43" s="211"/>
      <c r="AP43" s="210"/>
      <c r="AQ43" s="212"/>
      <c r="AR43" s="213"/>
      <c r="AS43" s="210"/>
      <c r="AT43" s="211"/>
      <c r="AU43" s="210"/>
      <c r="AV43" s="212"/>
      <c r="AW43" s="213"/>
      <c r="AX43" s="210"/>
      <c r="AY43" s="211"/>
      <c r="AZ43" s="210"/>
      <c r="BA43" s="212"/>
      <c r="BB43" s="213"/>
      <c r="BC43" s="210"/>
      <c r="BD43" s="210"/>
      <c r="BE43" s="210"/>
      <c r="BF43" s="213"/>
      <c r="BG43" s="216" t="str">
        <f t="shared" si="11"/>
        <v/>
      </c>
      <c r="BH43" s="217"/>
      <c r="BI43" s="218" t="str">
        <f t="shared" si="12"/>
        <v/>
      </c>
      <c r="BJ43" s="219"/>
      <c r="BK43" s="220"/>
      <c r="BL43" s="221"/>
      <c r="BM43" s="221"/>
      <c r="BN43" s="221"/>
      <c r="BO43" s="221"/>
      <c r="BP43" s="221"/>
      <c r="BQ43" s="221"/>
      <c r="BR43" s="221"/>
      <c r="BS43" s="222"/>
      <c r="BT43" s="217"/>
      <c r="BU43" s="223" t="str">
        <f t="shared" si="13"/>
        <v/>
      </c>
      <c r="BV43" s="224"/>
      <c r="BW43" s="225"/>
      <c r="BX43" s="249"/>
      <c r="BY43" s="255"/>
      <c r="BZ43" s="226"/>
      <c r="CA43" s="249"/>
      <c r="CB43" s="255"/>
      <c r="CC43" s="226"/>
      <c r="CD43" s="249"/>
      <c r="CE43" s="255"/>
      <c r="CF43" s="226"/>
      <c r="CG43" s="249"/>
      <c r="CH43" s="255"/>
      <c r="CI43" s="226"/>
      <c r="CJ43" s="249"/>
      <c r="CK43" s="255"/>
      <c r="CL43" s="226"/>
      <c r="CM43" s="249"/>
      <c r="CN43" s="255"/>
      <c r="CO43" s="226"/>
      <c r="CP43" s="249"/>
      <c r="CQ43" s="255"/>
      <c r="CR43" s="226"/>
      <c r="CS43" s="249"/>
      <c r="CT43" s="255"/>
      <c r="CU43" s="226"/>
      <c r="CV43" s="249"/>
      <c r="CW43" s="225"/>
      <c r="CX43" s="226"/>
      <c r="CY43" s="227"/>
    </row>
    <row r="44" spans="1:103" ht="13.5" customHeight="1">
      <c r="A44" s="83" t="str">
        <f t="shared" si="6"/>
        <v/>
      </c>
      <c r="B44" s="168" t="str">
        <f t="shared" si="7"/>
        <v/>
      </c>
      <c r="C44" s="151" t="str">
        <f t="shared" si="8"/>
        <v/>
      </c>
      <c r="D44" s="82" t="str">
        <f t="shared" si="9"/>
        <v/>
      </c>
      <c r="E44" s="188" t="str">
        <f>IF(ISERROR(SUM((B44/2),(C44/2),(D44/2))),IF(ISERROR(SUM((B44/2),(C44/2))),IF(ISERROR(SUM((B44/2),(D44/2))),IF(ISERROR(SUM((C44/2),(D44/2))),IF(ISERROR(B44/2),IF(ISERROR(C44/2),A44,C44),B44),SUM((C44*'Student List'!$D$34),(D44*'Student List'!$E$34))/'Student List'!$D$40),SUM((B44*'Student List'!$C$34),(D44*'Student List'!$E$34))/'Student List'!$E$40),SUM((B44*'Student List'!$C$34),(C44*'Student List'!$D$34))/'Student List'!$C$40),SUM((B44*'Student List'!$C$34),(C44*'Student List'!$D$34),(D44*'Student List'!$E$34))/'Student List'!$C$35)</f>
        <v/>
      </c>
      <c r="F44" s="84" t="str">
        <f t="shared" si="10"/>
        <v/>
      </c>
      <c r="G44" s="173" t="str">
        <f>IF(ISTEXT('Student List'!$C$21),('Student List'!$C$21),"")</f>
        <v/>
      </c>
      <c r="H44" s="85"/>
      <c r="I44" s="86"/>
      <c r="J44" s="87"/>
      <c r="K44" s="86"/>
      <c r="L44" s="88"/>
      <c r="M44" s="89"/>
      <c r="N44" s="86"/>
      <c r="O44" s="86"/>
      <c r="P44" s="228"/>
      <c r="Q44" s="148"/>
      <c r="R44" s="89"/>
      <c r="S44" s="86"/>
      <c r="T44" s="87"/>
      <c r="U44" s="86"/>
      <c r="V44" s="88"/>
      <c r="W44" s="89"/>
      <c r="X44" s="86"/>
      <c r="Y44" s="87"/>
      <c r="Z44" s="86"/>
      <c r="AA44" s="90"/>
      <c r="AB44" s="207"/>
      <c r="AC44" s="85"/>
      <c r="AD44" s="86"/>
      <c r="AE44" s="89"/>
      <c r="AF44" s="86"/>
      <c r="AG44" s="88"/>
      <c r="AH44" s="89"/>
      <c r="AI44" s="86"/>
      <c r="AJ44" s="87"/>
      <c r="AK44" s="86"/>
      <c r="AL44" s="88"/>
      <c r="AM44" s="89"/>
      <c r="AN44" s="86"/>
      <c r="AO44" s="87"/>
      <c r="AP44" s="86"/>
      <c r="AQ44" s="88"/>
      <c r="AR44" s="89"/>
      <c r="AS44" s="86"/>
      <c r="AT44" s="87"/>
      <c r="AU44" s="86"/>
      <c r="AV44" s="88"/>
      <c r="AW44" s="89"/>
      <c r="AX44" s="86"/>
      <c r="AY44" s="87"/>
      <c r="AZ44" s="86"/>
      <c r="BA44" s="88"/>
      <c r="BB44" s="89"/>
      <c r="BC44" s="86"/>
      <c r="BD44" s="86"/>
      <c r="BE44" s="86"/>
      <c r="BF44" s="89"/>
      <c r="BG44" s="91" t="str">
        <f t="shared" si="11"/>
        <v/>
      </c>
      <c r="BI44" s="92" t="str">
        <f t="shared" si="12"/>
        <v/>
      </c>
      <c r="BJ44" s="112"/>
      <c r="BK44" s="117"/>
      <c r="BL44" s="113"/>
      <c r="BM44" s="113"/>
      <c r="BN44" s="113"/>
      <c r="BO44" s="113"/>
      <c r="BP44" s="113"/>
      <c r="BQ44" s="113"/>
      <c r="BR44" s="113"/>
      <c r="BS44" s="114"/>
      <c r="BU44" s="171" t="str">
        <f t="shared" si="13"/>
        <v/>
      </c>
      <c r="BV44" s="161"/>
      <c r="BW44" s="162"/>
      <c r="BX44" s="250"/>
      <c r="BY44" s="256"/>
      <c r="BZ44" s="163"/>
      <c r="CA44" s="250"/>
      <c r="CB44" s="256"/>
      <c r="CC44" s="163"/>
      <c r="CD44" s="250"/>
      <c r="CE44" s="256"/>
      <c r="CF44" s="163"/>
      <c r="CG44" s="250"/>
      <c r="CH44" s="256"/>
      <c r="CI44" s="163"/>
      <c r="CJ44" s="250"/>
      <c r="CK44" s="256"/>
      <c r="CL44" s="163"/>
      <c r="CM44" s="250"/>
      <c r="CN44" s="256"/>
      <c r="CO44" s="163"/>
      <c r="CP44" s="250"/>
      <c r="CQ44" s="256"/>
      <c r="CR44" s="163"/>
      <c r="CS44" s="250"/>
      <c r="CT44" s="256"/>
      <c r="CU44" s="163"/>
      <c r="CV44" s="250"/>
      <c r="CW44" s="162"/>
      <c r="CX44" s="163"/>
      <c r="CY44" s="164"/>
    </row>
    <row r="45" spans="1:103" ht="13.5" customHeight="1">
      <c r="A45" s="83" t="str">
        <f t="shared" si="6"/>
        <v/>
      </c>
      <c r="B45" s="168" t="str">
        <f t="shared" si="7"/>
        <v/>
      </c>
      <c r="C45" s="151" t="str">
        <f t="shared" si="8"/>
        <v/>
      </c>
      <c r="D45" s="82" t="str">
        <f t="shared" si="9"/>
        <v/>
      </c>
      <c r="E45" s="188" t="str">
        <f>IF(ISERROR(SUM((B45/2),(C45/2),(D45/2))),IF(ISERROR(SUM((B45/2),(C45/2))),IF(ISERROR(SUM((B45/2),(D45/2))),IF(ISERROR(SUM((C45/2),(D45/2))),IF(ISERROR(B45/2),IF(ISERROR(C45/2),A45,C45),B45),SUM((C45*'Student List'!$D$34),(D45*'Student List'!$E$34))/'Student List'!$D$40),SUM((B45*'Student List'!$C$34),(D45*'Student List'!$E$34))/'Student List'!$E$40),SUM((B45*'Student List'!$C$34),(C45*'Student List'!$D$34))/'Student List'!$C$40),SUM((B45*'Student List'!$C$34),(C45*'Student List'!$D$34),(D45*'Student List'!$E$34))/'Student List'!$C$35)</f>
        <v/>
      </c>
      <c r="F45" s="84" t="str">
        <f t="shared" si="10"/>
        <v/>
      </c>
      <c r="G45" s="208" t="str">
        <f>IF(ISTEXT('Student List'!$C$22),('Student List'!$C$22),"")</f>
        <v/>
      </c>
      <c r="H45" s="209"/>
      <c r="I45" s="210"/>
      <c r="J45" s="211"/>
      <c r="K45" s="210"/>
      <c r="L45" s="212"/>
      <c r="M45" s="213"/>
      <c r="N45" s="210"/>
      <c r="O45" s="211"/>
      <c r="P45" s="210"/>
      <c r="Q45" s="212"/>
      <c r="R45" s="213"/>
      <c r="S45" s="210"/>
      <c r="T45" s="211"/>
      <c r="U45" s="210"/>
      <c r="V45" s="212"/>
      <c r="W45" s="213"/>
      <c r="X45" s="210"/>
      <c r="Y45" s="211"/>
      <c r="Z45" s="210"/>
      <c r="AA45" s="214"/>
      <c r="AB45" s="215"/>
      <c r="AC45" s="209"/>
      <c r="AD45" s="210"/>
      <c r="AE45" s="213"/>
      <c r="AF45" s="210"/>
      <c r="AG45" s="212"/>
      <c r="AH45" s="213"/>
      <c r="AI45" s="210"/>
      <c r="AJ45" s="211"/>
      <c r="AK45" s="210"/>
      <c r="AL45" s="212"/>
      <c r="AM45" s="213"/>
      <c r="AN45" s="210"/>
      <c r="AO45" s="211"/>
      <c r="AP45" s="210"/>
      <c r="AQ45" s="212"/>
      <c r="AR45" s="213"/>
      <c r="AS45" s="210"/>
      <c r="AT45" s="211"/>
      <c r="AU45" s="210"/>
      <c r="AV45" s="212"/>
      <c r="AW45" s="213"/>
      <c r="AX45" s="210"/>
      <c r="AY45" s="211"/>
      <c r="AZ45" s="210"/>
      <c r="BA45" s="212"/>
      <c r="BB45" s="213"/>
      <c r="BC45" s="210"/>
      <c r="BD45" s="210"/>
      <c r="BE45" s="210"/>
      <c r="BF45" s="213"/>
      <c r="BG45" s="216" t="str">
        <f t="shared" si="11"/>
        <v/>
      </c>
      <c r="BH45" s="217"/>
      <c r="BI45" s="218" t="str">
        <f t="shared" si="12"/>
        <v/>
      </c>
      <c r="BJ45" s="219"/>
      <c r="BK45" s="220"/>
      <c r="BL45" s="221"/>
      <c r="BM45" s="221"/>
      <c r="BN45" s="221"/>
      <c r="BO45" s="221"/>
      <c r="BP45" s="221"/>
      <c r="BQ45" s="221"/>
      <c r="BR45" s="221"/>
      <c r="BS45" s="222"/>
      <c r="BT45" s="217"/>
      <c r="BU45" s="223" t="str">
        <f t="shared" si="13"/>
        <v/>
      </c>
      <c r="BV45" s="224"/>
      <c r="BW45" s="225"/>
      <c r="BX45" s="249"/>
      <c r="BY45" s="255"/>
      <c r="BZ45" s="226"/>
      <c r="CA45" s="249"/>
      <c r="CB45" s="255"/>
      <c r="CC45" s="226"/>
      <c r="CD45" s="249"/>
      <c r="CE45" s="255"/>
      <c r="CF45" s="226"/>
      <c r="CG45" s="249"/>
      <c r="CH45" s="255"/>
      <c r="CI45" s="226"/>
      <c r="CJ45" s="249"/>
      <c r="CK45" s="255"/>
      <c r="CL45" s="226"/>
      <c r="CM45" s="249"/>
      <c r="CN45" s="255"/>
      <c r="CO45" s="226"/>
      <c r="CP45" s="249"/>
      <c r="CQ45" s="255"/>
      <c r="CR45" s="226"/>
      <c r="CS45" s="249"/>
      <c r="CT45" s="255"/>
      <c r="CU45" s="226"/>
      <c r="CV45" s="249"/>
      <c r="CW45" s="225"/>
      <c r="CX45" s="226"/>
      <c r="CY45" s="227"/>
    </row>
    <row r="46" spans="1:103" ht="13.5" customHeight="1">
      <c r="A46" s="83" t="str">
        <f t="shared" si="6"/>
        <v/>
      </c>
      <c r="B46" s="168" t="str">
        <f t="shared" si="7"/>
        <v/>
      </c>
      <c r="C46" s="151" t="str">
        <f t="shared" si="8"/>
        <v/>
      </c>
      <c r="D46" s="82" t="str">
        <f t="shared" si="9"/>
        <v/>
      </c>
      <c r="E46" s="188" t="str">
        <f>IF(ISERROR(SUM((B46/2),(C46/2),(D46/2))),IF(ISERROR(SUM((B46/2),(C46/2))),IF(ISERROR(SUM((B46/2),(D46/2))),IF(ISERROR(SUM((C46/2),(D46/2))),IF(ISERROR(B46/2),IF(ISERROR(C46/2),A46,C46),B46),SUM((C46*'Student List'!$D$34),(D46*'Student List'!$E$34))/'Student List'!$D$40),SUM((B46*'Student List'!$C$34),(D46*'Student List'!$E$34))/'Student List'!$E$40),SUM((B46*'Student List'!$C$34),(C46*'Student List'!$D$34))/'Student List'!$C$40),SUM((B46*'Student List'!$C$34),(C46*'Student List'!$D$34),(D46*'Student List'!$E$34))/'Student List'!$C$35)</f>
        <v/>
      </c>
      <c r="F46" s="84" t="str">
        <f t="shared" si="10"/>
        <v/>
      </c>
      <c r="G46" s="173" t="str">
        <f>IF(ISTEXT('Student List'!$C$23),('Student List'!$C$23),"")</f>
        <v/>
      </c>
      <c r="H46" s="85"/>
      <c r="I46" s="86"/>
      <c r="J46" s="87"/>
      <c r="K46" s="86"/>
      <c r="L46" s="88"/>
      <c r="M46" s="89"/>
      <c r="N46" s="86"/>
      <c r="O46" s="87"/>
      <c r="P46" s="86"/>
      <c r="Q46" s="88"/>
      <c r="R46" s="89"/>
      <c r="S46" s="86"/>
      <c r="T46" s="87"/>
      <c r="U46" s="86"/>
      <c r="V46" s="88"/>
      <c r="W46" s="89"/>
      <c r="X46" s="86"/>
      <c r="Y46" s="87"/>
      <c r="Z46" s="86"/>
      <c r="AA46" s="90"/>
      <c r="AB46" s="207"/>
      <c r="AC46" s="85"/>
      <c r="AD46" s="86"/>
      <c r="AE46" s="89"/>
      <c r="AF46" s="86"/>
      <c r="AG46" s="88"/>
      <c r="AH46" s="89"/>
      <c r="AI46" s="86"/>
      <c r="AJ46" s="87"/>
      <c r="AK46" s="86"/>
      <c r="AL46" s="88"/>
      <c r="AM46" s="89"/>
      <c r="AN46" s="86"/>
      <c r="AO46" s="87"/>
      <c r="AP46" s="86"/>
      <c r="AQ46" s="88"/>
      <c r="AR46" s="89"/>
      <c r="AS46" s="86"/>
      <c r="AT46" s="87"/>
      <c r="AU46" s="86"/>
      <c r="AV46" s="88"/>
      <c r="AW46" s="89"/>
      <c r="AX46" s="86"/>
      <c r="AY46" s="87"/>
      <c r="AZ46" s="86"/>
      <c r="BA46" s="88"/>
      <c r="BB46" s="89"/>
      <c r="BC46" s="86"/>
      <c r="BD46" s="86"/>
      <c r="BE46" s="86"/>
      <c r="BF46" s="89"/>
      <c r="BG46" s="91" t="str">
        <f t="shared" si="11"/>
        <v/>
      </c>
      <c r="BI46" s="92" t="str">
        <f t="shared" si="12"/>
        <v/>
      </c>
      <c r="BJ46" s="112"/>
      <c r="BK46" s="117"/>
      <c r="BL46" s="113"/>
      <c r="BM46" s="113"/>
      <c r="BN46" s="113"/>
      <c r="BO46" s="113"/>
      <c r="BP46" s="113"/>
      <c r="BQ46" s="113"/>
      <c r="BR46" s="113"/>
      <c r="BS46" s="114"/>
      <c r="BU46" s="171" t="str">
        <f t="shared" si="13"/>
        <v/>
      </c>
      <c r="BV46" s="161"/>
      <c r="BW46" s="162"/>
      <c r="BX46" s="250"/>
      <c r="BY46" s="256"/>
      <c r="BZ46" s="163"/>
      <c r="CA46" s="250"/>
      <c r="CB46" s="256"/>
      <c r="CC46" s="163"/>
      <c r="CD46" s="250"/>
      <c r="CE46" s="256"/>
      <c r="CF46" s="163"/>
      <c r="CG46" s="250"/>
      <c r="CH46" s="256"/>
      <c r="CI46" s="163"/>
      <c r="CJ46" s="250"/>
      <c r="CK46" s="256"/>
      <c r="CL46" s="163"/>
      <c r="CM46" s="250"/>
      <c r="CN46" s="256"/>
      <c r="CO46" s="163"/>
      <c r="CP46" s="250"/>
      <c r="CQ46" s="256"/>
      <c r="CR46" s="163"/>
      <c r="CS46" s="250"/>
      <c r="CT46" s="256"/>
      <c r="CU46" s="163"/>
      <c r="CV46" s="250"/>
      <c r="CW46" s="162"/>
      <c r="CX46" s="163"/>
      <c r="CY46" s="164"/>
    </row>
    <row r="47" spans="1:103" ht="13.5" customHeight="1">
      <c r="A47" s="83" t="str">
        <f t="shared" si="6"/>
        <v/>
      </c>
      <c r="B47" s="168" t="str">
        <f t="shared" si="7"/>
        <v/>
      </c>
      <c r="C47" s="151" t="str">
        <f t="shared" si="8"/>
        <v/>
      </c>
      <c r="D47" s="82" t="str">
        <f t="shared" si="9"/>
        <v/>
      </c>
      <c r="E47" s="188" t="str">
        <f>IF(ISERROR(SUM((B47/2),(C47/2),(D47/2))),IF(ISERROR(SUM((B47/2),(C47/2))),IF(ISERROR(SUM((B47/2),(D47/2))),IF(ISERROR(SUM((C47/2),(D47/2))),IF(ISERROR(B47/2),IF(ISERROR(C47/2),A47,C47),B47),SUM((C47*'Student List'!$D$34),(D47*'Student List'!$E$34))/'Student List'!$D$40),SUM((B47*'Student List'!$C$34),(D47*'Student List'!$E$34))/'Student List'!$E$40),SUM((B47*'Student List'!$C$34),(C47*'Student List'!$D$34))/'Student List'!$C$40),SUM((B47*'Student List'!$C$34),(C47*'Student List'!$D$34),(D47*'Student List'!$E$34))/'Student List'!$C$35)</f>
        <v/>
      </c>
      <c r="F47" s="84" t="str">
        <f t="shared" si="10"/>
        <v/>
      </c>
      <c r="G47" s="208" t="str">
        <f>IF(ISTEXT('Student List'!$C$24),('Student List'!$C$24),"")</f>
        <v/>
      </c>
      <c r="H47" s="209"/>
      <c r="I47" s="210"/>
      <c r="J47" s="211"/>
      <c r="K47" s="210"/>
      <c r="L47" s="212"/>
      <c r="M47" s="213"/>
      <c r="N47" s="210"/>
      <c r="O47" s="211"/>
      <c r="P47" s="210"/>
      <c r="Q47" s="212"/>
      <c r="R47" s="213"/>
      <c r="S47" s="210"/>
      <c r="T47" s="211"/>
      <c r="U47" s="210"/>
      <c r="V47" s="212"/>
      <c r="W47" s="213"/>
      <c r="X47" s="210"/>
      <c r="Y47" s="211"/>
      <c r="Z47" s="210"/>
      <c r="AA47" s="214"/>
      <c r="AB47" s="215"/>
      <c r="AC47" s="209"/>
      <c r="AD47" s="210"/>
      <c r="AE47" s="213"/>
      <c r="AF47" s="210"/>
      <c r="AG47" s="212"/>
      <c r="AH47" s="213"/>
      <c r="AI47" s="210"/>
      <c r="AJ47" s="211"/>
      <c r="AK47" s="210"/>
      <c r="AL47" s="212"/>
      <c r="AM47" s="213"/>
      <c r="AN47" s="210"/>
      <c r="AO47" s="211"/>
      <c r="AP47" s="210"/>
      <c r="AQ47" s="212"/>
      <c r="AR47" s="213"/>
      <c r="AS47" s="210"/>
      <c r="AT47" s="211"/>
      <c r="AU47" s="210"/>
      <c r="AV47" s="212"/>
      <c r="AW47" s="213"/>
      <c r="AX47" s="210"/>
      <c r="AY47" s="211"/>
      <c r="AZ47" s="210"/>
      <c r="BA47" s="212"/>
      <c r="BB47" s="213"/>
      <c r="BC47" s="210"/>
      <c r="BD47" s="210"/>
      <c r="BE47" s="210"/>
      <c r="BF47" s="213"/>
      <c r="BG47" s="216" t="str">
        <f t="shared" si="11"/>
        <v/>
      </c>
      <c r="BH47" s="217"/>
      <c r="BI47" s="218" t="str">
        <f t="shared" si="12"/>
        <v/>
      </c>
      <c r="BJ47" s="219"/>
      <c r="BK47" s="220"/>
      <c r="BL47" s="221"/>
      <c r="BM47" s="221"/>
      <c r="BN47" s="221"/>
      <c r="BO47" s="221"/>
      <c r="BP47" s="221"/>
      <c r="BQ47" s="221"/>
      <c r="BR47" s="221"/>
      <c r="BS47" s="222"/>
      <c r="BT47" s="217"/>
      <c r="BU47" s="223" t="str">
        <f t="shared" si="13"/>
        <v/>
      </c>
      <c r="BV47" s="224"/>
      <c r="BW47" s="225"/>
      <c r="BX47" s="249"/>
      <c r="BY47" s="255"/>
      <c r="BZ47" s="226"/>
      <c r="CA47" s="249"/>
      <c r="CB47" s="255"/>
      <c r="CC47" s="226"/>
      <c r="CD47" s="249"/>
      <c r="CE47" s="255"/>
      <c r="CF47" s="226"/>
      <c r="CG47" s="249"/>
      <c r="CH47" s="255"/>
      <c r="CI47" s="226"/>
      <c r="CJ47" s="249"/>
      <c r="CK47" s="255"/>
      <c r="CL47" s="226"/>
      <c r="CM47" s="249"/>
      <c r="CN47" s="255"/>
      <c r="CO47" s="226"/>
      <c r="CP47" s="249"/>
      <c r="CQ47" s="255"/>
      <c r="CR47" s="226"/>
      <c r="CS47" s="249"/>
      <c r="CT47" s="255"/>
      <c r="CU47" s="226"/>
      <c r="CV47" s="249"/>
      <c r="CW47" s="225"/>
      <c r="CX47" s="226"/>
      <c r="CY47" s="227"/>
    </row>
    <row r="48" spans="1:103" ht="13.5" customHeight="1">
      <c r="A48" s="83" t="str">
        <f t="shared" si="6"/>
        <v/>
      </c>
      <c r="B48" s="168" t="str">
        <f t="shared" si="7"/>
        <v/>
      </c>
      <c r="C48" s="151" t="str">
        <f t="shared" si="8"/>
        <v/>
      </c>
      <c r="D48" s="82" t="str">
        <f t="shared" si="9"/>
        <v/>
      </c>
      <c r="E48" s="188" t="str">
        <f>IF(ISERROR(SUM((B48/2),(C48/2),(D48/2))),IF(ISERROR(SUM((B48/2),(C48/2))),IF(ISERROR(SUM((B48/2),(D48/2))),IF(ISERROR(SUM((C48/2),(D48/2))),IF(ISERROR(B48/2),IF(ISERROR(C48/2),A48,C48),B48),SUM((C48*'Student List'!$D$34),(D48*'Student List'!$E$34))/'Student List'!$D$40),SUM((B48*'Student List'!$C$34),(D48*'Student List'!$E$34))/'Student List'!$E$40),SUM((B48*'Student List'!$C$34),(C48*'Student List'!$D$34))/'Student List'!$C$40),SUM((B48*'Student List'!$C$34),(C48*'Student List'!$D$34),(D48*'Student List'!$E$34))/'Student List'!$C$35)</f>
        <v/>
      </c>
      <c r="F48" s="84" t="str">
        <f t="shared" si="10"/>
        <v/>
      </c>
      <c r="G48" s="173" t="str">
        <f>IF(ISTEXT('Student List'!$C$25),('Student List'!$C$25),"")</f>
        <v/>
      </c>
      <c r="H48" s="85"/>
      <c r="I48" s="86"/>
      <c r="J48" s="87"/>
      <c r="K48" s="86"/>
      <c r="L48" s="88"/>
      <c r="M48" s="89"/>
      <c r="N48" s="86"/>
      <c r="O48" s="87"/>
      <c r="P48" s="86"/>
      <c r="Q48" s="88"/>
      <c r="R48" s="89"/>
      <c r="S48" s="86"/>
      <c r="T48" s="87"/>
      <c r="U48" s="86"/>
      <c r="V48" s="88"/>
      <c r="W48" s="89"/>
      <c r="X48" s="86"/>
      <c r="Y48" s="87"/>
      <c r="Z48" s="86"/>
      <c r="AA48" s="90"/>
      <c r="AB48" s="207"/>
      <c r="AC48" s="85"/>
      <c r="AD48" s="86"/>
      <c r="AE48" s="89"/>
      <c r="AF48" s="86"/>
      <c r="AG48" s="88"/>
      <c r="AH48" s="89"/>
      <c r="AI48" s="86"/>
      <c r="AJ48" s="87"/>
      <c r="AK48" s="86"/>
      <c r="AL48" s="88"/>
      <c r="AM48" s="89"/>
      <c r="AN48" s="86"/>
      <c r="AO48" s="87"/>
      <c r="AP48" s="86"/>
      <c r="AQ48" s="88"/>
      <c r="AR48" s="89"/>
      <c r="AS48" s="86"/>
      <c r="AT48" s="87"/>
      <c r="AU48" s="86"/>
      <c r="AV48" s="88"/>
      <c r="AW48" s="89"/>
      <c r="AX48" s="86"/>
      <c r="AY48" s="87"/>
      <c r="AZ48" s="86"/>
      <c r="BA48" s="88"/>
      <c r="BB48" s="89"/>
      <c r="BC48" s="86"/>
      <c r="BD48" s="86"/>
      <c r="BE48" s="86"/>
      <c r="BF48" s="89"/>
      <c r="BG48" s="91" t="str">
        <f t="shared" si="11"/>
        <v/>
      </c>
      <c r="BI48" s="92" t="str">
        <f t="shared" si="12"/>
        <v/>
      </c>
      <c r="BJ48" s="112"/>
      <c r="BK48" s="117"/>
      <c r="BL48" s="113"/>
      <c r="BM48" s="113"/>
      <c r="BN48" s="113"/>
      <c r="BO48" s="113"/>
      <c r="BP48" s="113"/>
      <c r="BQ48" s="113"/>
      <c r="BR48" s="113"/>
      <c r="BS48" s="114"/>
      <c r="BU48" s="171" t="str">
        <f t="shared" si="13"/>
        <v/>
      </c>
      <c r="BV48" s="161"/>
      <c r="BW48" s="162"/>
      <c r="BX48" s="250"/>
      <c r="BY48" s="256"/>
      <c r="BZ48" s="163"/>
      <c r="CA48" s="250"/>
      <c r="CB48" s="256"/>
      <c r="CC48" s="163"/>
      <c r="CD48" s="250"/>
      <c r="CE48" s="256"/>
      <c r="CF48" s="163"/>
      <c r="CG48" s="250"/>
      <c r="CH48" s="256"/>
      <c r="CI48" s="163"/>
      <c r="CJ48" s="250"/>
      <c r="CK48" s="256"/>
      <c r="CL48" s="163"/>
      <c r="CM48" s="250"/>
      <c r="CN48" s="256"/>
      <c r="CO48" s="163"/>
      <c r="CP48" s="250"/>
      <c r="CQ48" s="256"/>
      <c r="CR48" s="163"/>
      <c r="CS48" s="250"/>
      <c r="CT48" s="256"/>
      <c r="CU48" s="163"/>
      <c r="CV48" s="250"/>
      <c r="CW48" s="162"/>
      <c r="CX48" s="163"/>
      <c r="CY48" s="164"/>
    </row>
    <row r="49" spans="1:103" ht="13.5" customHeight="1">
      <c r="A49" s="83" t="str">
        <f t="shared" si="6"/>
        <v/>
      </c>
      <c r="B49" s="168" t="str">
        <f t="shared" si="7"/>
        <v/>
      </c>
      <c r="C49" s="151" t="str">
        <f t="shared" si="8"/>
        <v/>
      </c>
      <c r="D49" s="82" t="str">
        <f t="shared" si="9"/>
        <v/>
      </c>
      <c r="E49" s="188" t="str">
        <f>IF(ISERROR(SUM((B49/2),(C49/2),(D49/2))),IF(ISERROR(SUM((B49/2),(C49/2))),IF(ISERROR(SUM((B49/2),(D49/2))),IF(ISERROR(SUM((C49/2),(D49/2))),IF(ISERROR(B49/2),IF(ISERROR(C49/2),A49,C49),B49),SUM((C49*'Student List'!$D$34),(D49*'Student List'!$E$34))/'Student List'!$D$40),SUM((B49*'Student List'!$C$34),(D49*'Student List'!$E$34))/'Student List'!$E$40),SUM((B49*'Student List'!$C$34),(C49*'Student List'!$D$34))/'Student List'!$C$40),SUM((B49*'Student List'!$C$34),(C49*'Student List'!$D$34),(D49*'Student List'!$E$34))/'Student List'!$C$35)</f>
        <v/>
      </c>
      <c r="F49" s="84" t="str">
        <f t="shared" si="10"/>
        <v/>
      </c>
      <c r="G49" s="208" t="str">
        <f>IF(ISTEXT('Student List'!$C$26),('Student List'!$C$26),"")</f>
        <v/>
      </c>
      <c r="H49" s="209"/>
      <c r="I49" s="210"/>
      <c r="J49" s="211"/>
      <c r="K49" s="210"/>
      <c r="L49" s="212"/>
      <c r="M49" s="213"/>
      <c r="N49" s="210"/>
      <c r="O49" s="211"/>
      <c r="P49" s="210"/>
      <c r="Q49" s="212"/>
      <c r="R49" s="213"/>
      <c r="S49" s="210"/>
      <c r="T49" s="211"/>
      <c r="U49" s="210"/>
      <c r="V49" s="212"/>
      <c r="W49" s="213"/>
      <c r="X49" s="210"/>
      <c r="Y49" s="211"/>
      <c r="Z49" s="210"/>
      <c r="AA49" s="214"/>
      <c r="AB49" s="215"/>
      <c r="AC49" s="209"/>
      <c r="AD49" s="210"/>
      <c r="AE49" s="213"/>
      <c r="AF49" s="210"/>
      <c r="AG49" s="212"/>
      <c r="AH49" s="213"/>
      <c r="AI49" s="210"/>
      <c r="AJ49" s="211"/>
      <c r="AK49" s="210"/>
      <c r="AL49" s="212"/>
      <c r="AM49" s="213"/>
      <c r="AN49" s="210"/>
      <c r="AO49" s="211"/>
      <c r="AP49" s="210"/>
      <c r="AQ49" s="212"/>
      <c r="AR49" s="213"/>
      <c r="AS49" s="210"/>
      <c r="AT49" s="211"/>
      <c r="AU49" s="210"/>
      <c r="AV49" s="212"/>
      <c r="AW49" s="213"/>
      <c r="AX49" s="210"/>
      <c r="AY49" s="211"/>
      <c r="AZ49" s="210"/>
      <c r="BA49" s="212"/>
      <c r="BB49" s="213"/>
      <c r="BC49" s="210"/>
      <c r="BD49" s="210"/>
      <c r="BE49" s="210"/>
      <c r="BF49" s="213"/>
      <c r="BG49" s="216" t="str">
        <f t="shared" si="11"/>
        <v/>
      </c>
      <c r="BH49" s="217"/>
      <c r="BI49" s="218" t="str">
        <f t="shared" si="12"/>
        <v/>
      </c>
      <c r="BJ49" s="219"/>
      <c r="BK49" s="220"/>
      <c r="BL49" s="221"/>
      <c r="BM49" s="221"/>
      <c r="BN49" s="221"/>
      <c r="BO49" s="221"/>
      <c r="BP49" s="221"/>
      <c r="BQ49" s="221"/>
      <c r="BR49" s="221"/>
      <c r="BS49" s="222"/>
      <c r="BT49" s="217"/>
      <c r="BU49" s="223" t="str">
        <f t="shared" si="13"/>
        <v/>
      </c>
      <c r="BV49" s="224"/>
      <c r="BW49" s="225"/>
      <c r="BX49" s="249"/>
      <c r="BY49" s="255"/>
      <c r="BZ49" s="226"/>
      <c r="CA49" s="249"/>
      <c r="CB49" s="255"/>
      <c r="CC49" s="226"/>
      <c r="CD49" s="249"/>
      <c r="CE49" s="255"/>
      <c r="CF49" s="226"/>
      <c r="CG49" s="249"/>
      <c r="CH49" s="255"/>
      <c r="CI49" s="226"/>
      <c r="CJ49" s="249"/>
      <c r="CK49" s="255"/>
      <c r="CL49" s="226"/>
      <c r="CM49" s="249"/>
      <c r="CN49" s="255"/>
      <c r="CO49" s="226"/>
      <c r="CP49" s="249"/>
      <c r="CQ49" s="255"/>
      <c r="CR49" s="226"/>
      <c r="CS49" s="249"/>
      <c r="CT49" s="255"/>
      <c r="CU49" s="226"/>
      <c r="CV49" s="249"/>
      <c r="CW49" s="225"/>
      <c r="CX49" s="226"/>
      <c r="CY49" s="227"/>
    </row>
    <row r="50" spans="1:103" ht="13.5" customHeight="1">
      <c r="A50" s="83" t="str">
        <f t="shared" si="6"/>
        <v/>
      </c>
      <c r="B50" s="168" t="str">
        <f t="shared" si="7"/>
        <v/>
      </c>
      <c r="C50" s="151" t="str">
        <f t="shared" si="8"/>
        <v/>
      </c>
      <c r="D50" s="82" t="str">
        <f t="shared" si="9"/>
        <v/>
      </c>
      <c r="E50" s="188" t="str">
        <f>IF(ISERROR(SUM((B50/2),(C50/2),(D50/2))),IF(ISERROR(SUM((B50/2),(C50/2))),IF(ISERROR(SUM((B50/2),(D50/2))),IF(ISERROR(SUM((C50/2),(D50/2))),IF(ISERROR(B50/2),IF(ISERROR(C50/2),A50,C50),B50),SUM((C50*'Student List'!$D$34),(D50*'Student List'!$E$34))/'Student List'!$D$40),SUM((B50*'Student List'!$C$34),(D50*'Student List'!$E$34))/'Student List'!$E$40),SUM((B50*'Student List'!$C$34),(C50*'Student List'!$D$34))/'Student List'!$C$40),SUM((B50*'Student List'!$C$34),(C50*'Student List'!$D$34),(D50*'Student List'!$E$34))/'Student List'!$C$35)</f>
        <v/>
      </c>
      <c r="F50" s="84" t="str">
        <f t="shared" si="10"/>
        <v/>
      </c>
      <c r="G50" s="173" t="str">
        <f>IF(ISTEXT('Student List'!$C$27),('Student List'!$C$27),"")</f>
        <v/>
      </c>
      <c r="H50" s="85"/>
      <c r="I50" s="86"/>
      <c r="J50" s="87"/>
      <c r="K50" s="86"/>
      <c r="L50" s="88"/>
      <c r="M50" s="89"/>
      <c r="N50" s="86"/>
      <c r="O50" s="87"/>
      <c r="P50" s="86"/>
      <c r="Q50" s="88"/>
      <c r="R50" s="89"/>
      <c r="S50" s="86"/>
      <c r="T50" s="87"/>
      <c r="U50" s="86"/>
      <c r="V50" s="88"/>
      <c r="W50" s="89"/>
      <c r="X50" s="86"/>
      <c r="Y50" s="87"/>
      <c r="Z50" s="86"/>
      <c r="AA50" s="90"/>
      <c r="AB50" s="207"/>
      <c r="AC50" s="85"/>
      <c r="AD50" s="86"/>
      <c r="AE50" s="89"/>
      <c r="AF50" s="86"/>
      <c r="AG50" s="88"/>
      <c r="AH50" s="89"/>
      <c r="AI50" s="86"/>
      <c r="AJ50" s="87"/>
      <c r="AK50" s="86"/>
      <c r="AL50" s="88"/>
      <c r="AM50" s="89"/>
      <c r="AN50" s="86"/>
      <c r="AO50" s="87"/>
      <c r="AP50" s="86"/>
      <c r="AQ50" s="88"/>
      <c r="AR50" s="89"/>
      <c r="AS50" s="86"/>
      <c r="AT50" s="87"/>
      <c r="AU50" s="86"/>
      <c r="AV50" s="88"/>
      <c r="AW50" s="89"/>
      <c r="AX50" s="86"/>
      <c r="AY50" s="87"/>
      <c r="AZ50" s="86"/>
      <c r="BA50" s="88"/>
      <c r="BB50" s="89"/>
      <c r="BC50" s="86"/>
      <c r="BD50" s="86"/>
      <c r="BE50" s="86"/>
      <c r="BF50" s="89"/>
      <c r="BG50" s="91" t="str">
        <f t="shared" si="11"/>
        <v/>
      </c>
      <c r="BI50" s="95" t="str">
        <f t="shared" si="12"/>
        <v/>
      </c>
      <c r="BJ50" s="117"/>
      <c r="BK50" s="117"/>
      <c r="BL50" s="113"/>
      <c r="BM50" s="113"/>
      <c r="BN50" s="113"/>
      <c r="BO50" s="113"/>
      <c r="BP50" s="113"/>
      <c r="BQ50" s="113"/>
      <c r="BR50" s="113"/>
      <c r="BS50" s="114"/>
      <c r="BU50" s="171" t="str">
        <f t="shared" si="13"/>
        <v/>
      </c>
      <c r="BV50" s="161"/>
      <c r="BW50" s="162"/>
      <c r="BX50" s="250"/>
      <c r="BY50" s="256"/>
      <c r="BZ50" s="163"/>
      <c r="CA50" s="250"/>
      <c r="CB50" s="256"/>
      <c r="CC50" s="163"/>
      <c r="CD50" s="250"/>
      <c r="CE50" s="256"/>
      <c r="CF50" s="163"/>
      <c r="CG50" s="250"/>
      <c r="CH50" s="256"/>
      <c r="CI50" s="163"/>
      <c r="CJ50" s="250"/>
      <c r="CK50" s="256"/>
      <c r="CL50" s="163"/>
      <c r="CM50" s="250"/>
      <c r="CN50" s="256"/>
      <c r="CO50" s="163"/>
      <c r="CP50" s="250"/>
      <c r="CQ50" s="256"/>
      <c r="CR50" s="163"/>
      <c r="CS50" s="250"/>
      <c r="CT50" s="256"/>
      <c r="CU50" s="163"/>
      <c r="CV50" s="250"/>
      <c r="CW50" s="162"/>
      <c r="CX50" s="163"/>
      <c r="CY50" s="164"/>
    </row>
    <row r="51" spans="1:103" ht="13.5" customHeight="1">
      <c r="A51" s="83" t="str">
        <f t="shared" si="6"/>
        <v/>
      </c>
      <c r="B51" s="168" t="str">
        <f t="shared" si="7"/>
        <v/>
      </c>
      <c r="C51" s="151" t="str">
        <f t="shared" si="8"/>
        <v/>
      </c>
      <c r="D51" s="82" t="str">
        <f t="shared" si="9"/>
        <v/>
      </c>
      <c r="E51" s="188" t="str">
        <f>IF(ISERROR(SUM((B51/2),(C51/2),(D51/2))),IF(ISERROR(SUM((B51/2),(C51/2))),IF(ISERROR(SUM((B51/2),(D51/2))),IF(ISERROR(SUM((C51/2),(D51/2))),IF(ISERROR(B51/2),IF(ISERROR(C51/2),A51,C51),B51),SUM((C51*'Student List'!$D$34),(D51*'Student List'!$E$34))/'Student List'!$D$40),SUM((B51*'Student List'!$C$34),(D51*'Student List'!$E$34))/'Student List'!$E$40),SUM((B51*'Student List'!$C$34),(C51*'Student List'!$D$34))/'Student List'!$C$40),SUM((B51*'Student List'!$C$34),(C51*'Student List'!$D$34),(D51*'Student List'!$E$34))/'Student List'!$C$35)</f>
        <v/>
      </c>
      <c r="F51" s="84" t="str">
        <f t="shared" si="10"/>
        <v/>
      </c>
      <c r="G51" s="208" t="str">
        <f>IF(ISTEXT('Student List'!$C$28),('Student List'!$C$28),"")</f>
        <v/>
      </c>
      <c r="H51" s="209"/>
      <c r="I51" s="210"/>
      <c r="J51" s="211"/>
      <c r="K51" s="210"/>
      <c r="L51" s="212"/>
      <c r="M51" s="213"/>
      <c r="N51" s="210"/>
      <c r="O51" s="211"/>
      <c r="P51" s="210"/>
      <c r="Q51" s="212"/>
      <c r="R51" s="213"/>
      <c r="S51" s="210"/>
      <c r="T51" s="211"/>
      <c r="U51" s="210"/>
      <c r="V51" s="212"/>
      <c r="W51" s="213"/>
      <c r="X51" s="210"/>
      <c r="Y51" s="211"/>
      <c r="Z51" s="210"/>
      <c r="AA51" s="214"/>
      <c r="AB51" s="215"/>
      <c r="AC51" s="209"/>
      <c r="AD51" s="210"/>
      <c r="AE51" s="213"/>
      <c r="AF51" s="210"/>
      <c r="AG51" s="212"/>
      <c r="AH51" s="213"/>
      <c r="AI51" s="210"/>
      <c r="AJ51" s="211"/>
      <c r="AK51" s="210"/>
      <c r="AL51" s="212"/>
      <c r="AM51" s="213"/>
      <c r="AN51" s="210"/>
      <c r="AO51" s="211"/>
      <c r="AP51" s="210"/>
      <c r="AQ51" s="212"/>
      <c r="AR51" s="213"/>
      <c r="AS51" s="210"/>
      <c r="AT51" s="211"/>
      <c r="AU51" s="210"/>
      <c r="AV51" s="212"/>
      <c r="AW51" s="213"/>
      <c r="AX51" s="210"/>
      <c r="AY51" s="211"/>
      <c r="AZ51" s="210"/>
      <c r="BA51" s="212"/>
      <c r="BB51" s="213"/>
      <c r="BC51" s="210"/>
      <c r="BD51" s="210"/>
      <c r="BE51" s="210"/>
      <c r="BF51" s="213"/>
      <c r="BG51" s="216" t="str">
        <f t="shared" si="11"/>
        <v/>
      </c>
      <c r="BH51" s="217"/>
      <c r="BI51" s="218" t="str">
        <f t="shared" si="12"/>
        <v/>
      </c>
      <c r="BJ51" s="219"/>
      <c r="BK51" s="220"/>
      <c r="BL51" s="221"/>
      <c r="BM51" s="221"/>
      <c r="BN51" s="221"/>
      <c r="BO51" s="221"/>
      <c r="BP51" s="221"/>
      <c r="BQ51" s="221"/>
      <c r="BR51" s="221"/>
      <c r="BS51" s="222"/>
      <c r="BT51" s="217"/>
      <c r="BU51" s="223" t="str">
        <f t="shared" si="13"/>
        <v/>
      </c>
      <c r="BV51" s="224"/>
      <c r="BW51" s="225"/>
      <c r="BX51" s="249"/>
      <c r="BY51" s="255"/>
      <c r="BZ51" s="226"/>
      <c r="CA51" s="249"/>
      <c r="CB51" s="255"/>
      <c r="CC51" s="226"/>
      <c r="CD51" s="249"/>
      <c r="CE51" s="255"/>
      <c r="CF51" s="226"/>
      <c r="CG51" s="249"/>
      <c r="CH51" s="255"/>
      <c r="CI51" s="226"/>
      <c r="CJ51" s="249"/>
      <c r="CK51" s="255"/>
      <c r="CL51" s="226"/>
      <c r="CM51" s="249"/>
      <c r="CN51" s="255"/>
      <c r="CO51" s="226"/>
      <c r="CP51" s="249"/>
      <c r="CQ51" s="255"/>
      <c r="CR51" s="226"/>
      <c r="CS51" s="249"/>
      <c r="CT51" s="255"/>
      <c r="CU51" s="226"/>
      <c r="CV51" s="249"/>
      <c r="CW51" s="225"/>
      <c r="CX51" s="226"/>
      <c r="CY51" s="227"/>
    </row>
    <row r="52" spans="1:103" ht="13.5" customHeight="1">
      <c r="A52" s="83" t="str">
        <f t="shared" si="6"/>
        <v/>
      </c>
      <c r="B52" s="168" t="str">
        <f t="shared" si="7"/>
        <v/>
      </c>
      <c r="C52" s="151" t="str">
        <f t="shared" si="8"/>
        <v/>
      </c>
      <c r="D52" s="82" t="str">
        <f t="shared" si="9"/>
        <v/>
      </c>
      <c r="E52" s="188" t="str">
        <f>IF(ISERROR(SUM((B52/2),(C52/2),(D52/2))),IF(ISERROR(SUM((B52/2),(C52/2))),IF(ISERROR(SUM((B52/2),(D52/2))),IF(ISERROR(SUM((C52/2),(D52/2))),IF(ISERROR(B52/2),IF(ISERROR(C52/2),A52,C52),B52),SUM((C52*'Student List'!$D$34),(D52*'Student List'!$E$34))/'Student List'!$D$40),SUM((B52*'Student List'!$C$34),(D52*'Student List'!$E$34))/'Student List'!$E$40),SUM((B52*'Student List'!$C$34),(C52*'Student List'!$D$34))/'Student List'!$C$40),SUM((B52*'Student List'!$C$34),(C52*'Student List'!$D$34),(D52*'Student List'!$E$34))/'Student List'!$C$35)</f>
        <v/>
      </c>
      <c r="F52" s="84" t="str">
        <f t="shared" si="10"/>
        <v/>
      </c>
      <c r="G52" s="173" t="str">
        <f>IF(ISTEXT('Student List'!$C$29),('Student List'!$C$29),"")</f>
        <v/>
      </c>
      <c r="H52" s="85"/>
      <c r="I52" s="86"/>
      <c r="J52" s="87"/>
      <c r="K52" s="86"/>
      <c r="L52" s="88"/>
      <c r="M52" s="89"/>
      <c r="N52" s="86"/>
      <c r="O52" s="87"/>
      <c r="P52" s="86"/>
      <c r="Q52" s="88"/>
      <c r="R52" s="89"/>
      <c r="S52" s="86"/>
      <c r="T52" s="87"/>
      <c r="U52" s="86"/>
      <c r="V52" s="88"/>
      <c r="W52" s="89"/>
      <c r="X52" s="86"/>
      <c r="Y52" s="87"/>
      <c r="Z52" s="86"/>
      <c r="AA52" s="90"/>
      <c r="AB52" s="207"/>
      <c r="AC52" s="85"/>
      <c r="AD52" s="86"/>
      <c r="AE52" s="89"/>
      <c r="AF52" s="86"/>
      <c r="AG52" s="88"/>
      <c r="AH52" s="89"/>
      <c r="AI52" s="86"/>
      <c r="AJ52" s="87"/>
      <c r="AK52" s="86"/>
      <c r="AL52" s="88"/>
      <c r="AM52" s="89"/>
      <c r="AN52" s="86"/>
      <c r="AO52" s="87"/>
      <c r="AP52" s="86"/>
      <c r="AQ52" s="88"/>
      <c r="AR52" s="89"/>
      <c r="AS52" s="86"/>
      <c r="AT52" s="87"/>
      <c r="AU52" s="86"/>
      <c r="AV52" s="88"/>
      <c r="AW52" s="89"/>
      <c r="AX52" s="86"/>
      <c r="AY52" s="87"/>
      <c r="AZ52" s="86"/>
      <c r="BA52" s="88"/>
      <c r="BB52" s="89"/>
      <c r="BC52" s="86"/>
      <c r="BD52" s="86"/>
      <c r="BE52" s="86"/>
      <c r="BF52" s="89"/>
      <c r="BG52" s="91" t="str">
        <f t="shared" si="11"/>
        <v/>
      </c>
      <c r="BI52" s="96" t="str">
        <f t="shared" si="12"/>
        <v/>
      </c>
      <c r="BJ52" s="115"/>
      <c r="BK52" s="113"/>
      <c r="BL52" s="113"/>
      <c r="BM52" s="113"/>
      <c r="BN52" s="113"/>
      <c r="BO52" s="113"/>
      <c r="BP52" s="113"/>
      <c r="BQ52" s="113"/>
      <c r="BR52" s="113"/>
      <c r="BS52" s="116"/>
      <c r="BU52" s="171" t="str">
        <f t="shared" si="13"/>
        <v/>
      </c>
      <c r="BV52" s="165"/>
      <c r="BW52" s="163"/>
      <c r="BX52" s="250"/>
      <c r="BY52" s="256"/>
      <c r="BZ52" s="163"/>
      <c r="CA52" s="250"/>
      <c r="CB52" s="256"/>
      <c r="CC52" s="163"/>
      <c r="CD52" s="250"/>
      <c r="CE52" s="256"/>
      <c r="CF52" s="163"/>
      <c r="CG52" s="250"/>
      <c r="CH52" s="256"/>
      <c r="CI52" s="163"/>
      <c r="CJ52" s="250"/>
      <c r="CK52" s="256"/>
      <c r="CL52" s="163"/>
      <c r="CM52" s="250"/>
      <c r="CN52" s="256"/>
      <c r="CO52" s="163"/>
      <c r="CP52" s="250"/>
      <c r="CQ52" s="256"/>
      <c r="CR52" s="163"/>
      <c r="CS52" s="250"/>
      <c r="CT52" s="256"/>
      <c r="CU52" s="163"/>
      <c r="CV52" s="250"/>
      <c r="CW52" s="162"/>
      <c r="CX52" s="163"/>
      <c r="CY52" s="166"/>
    </row>
    <row r="53" spans="1:103" ht="13.5" customHeight="1" thickBot="1">
      <c r="A53" s="83" t="str">
        <f t="shared" si="6"/>
        <v/>
      </c>
      <c r="B53" s="169" t="str">
        <f t="shared" si="7"/>
        <v/>
      </c>
      <c r="C53" s="152" t="str">
        <f t="shared" si="8"/>
        <v/>
      </c>
      <c r="D53" s="97" t="str">
        <f t="shared" si="9"/>
        <v/>
      </c>
      <c r="E53" s="274" t="str">
        <f>IF(ISERROR(SUM((B53/2),(C53/2),(D53/2))),IF(ISERROR(SUM((B53/2),(C53/2))),IF(ISERROR(SUM((B53/2),(D53/2))),IF(ISERROR(SUM((C53/2),(D53/2))),IF(ISERROR(B53/2),IF(ISERROR(C53/2),A53,C53),B53),SUM((C53*'Student List'!$D$34),(D53*'Student List'!$E$34))/'Student List'!$D$40),SUM((B53*'Student List'!$C$34),(D53*'Student List'!$E$34))/'Student List'!$E$40),SUM((B53*'Student List'!$C$34),(C53*'Student List'!$D$34))/'Student List'!$C$40),SUM((B53*'Student List'!$C$34),(C53*'Student List'!$D$34),(D53*'Student List'!$E$34))/'Student List'!$C$35)</f>
        <v/>
      </c>
      <c r="F53" s="98" t="str">
        <f t="shared" si="10"/>
        <v/>
      </c>
      <c r="G53" s="229" t="str">
        <f>IF(ISTEXT('Student List'!$C$30),('Student List'!$C$30),"")</f>
        <v/>
      </c>
      <c r="H53" s="230"/>
      <c r="I53" s="231"/>
      <c r="J53" s="232"/>
      <c r="K53" s="231"/>
      <c r="L53" s="233"/>
      <c r="M53" s="234"/>
      <c r="N53" s="231"/>
      <c r="O53" s="232"/>
      <c r="P53" s="231"/>
      <c r="Q53" s="233"/>
      <c r="R53" s="234"/>
      <c r="S53" s="231"/>
      <c r="T53" s="232"/>
      <c r="U53" s="231"/>
      <c r="V53" s="233"/>
      <c r="W53" s="234"/>
      <c r="X53" s="231"/>
      <c r="Y53" s="232"/>
      <c r="Z53" s="231"/>
      <c r="AA53" s="235"/>
      <c r="AB53" s="215"/>
      <c r="AC53" s="230"/>
      <c r="AD53" s="231"/>
      <c r="AE53" s="234"/>
      <c r="AF53" s="231"/>
      <c r="AG53" s="233"/>
      <c r="AH53" s="234"/>
      <c r="AI53" s="231"/>
      <c r="AJ53" s="232"/>
      <c r="AK53" s="231"/>
      <c r="AL53" s="233"/>
      <c r="AM53" s="234"/>
      <c r="AN53" s="231"/>
      <c r="AO53" s="232"/>
      <c r="AP53" s="231"/>
      <c r="AQ53" s="233"/>
      <c r="AR53" s="234"/>
      <c r="AS53" s="231"/>
      <c r="AT53" s="232"/>
      <c r="AU53" s="231"/>
      <c r="AV53" s="233"/>
      <c r="AW53" s="234"/>
      <c r="AX53" s="231"/>
      <c r="AY53" s="232"/>
      <c r="AZ53" s="231"/>
      <c r="BA53" s="233"/>
      <c r="BB53" s="234"/>
      <c r="BC53" s="231"/>
      <c r="BD53" s="231"/>
      <c r="BE53" s="231"/>
      <c r="BF53" s="234"/>
      <c r="BG53" s="236" t="str">
        <f t="shared" si="11"/>
        <v/>
      </c>
      <c r="BH53" s="217"/>
      <c r="BI53" s="237" t="str">
        <f t="shared" si="12"/>
        <v/>
      </c>
      <c r="BJ53" s="238"/>
      <c r="BK53" s="239"/>
      <c r="BL53" s="240"/>
      <c r="BM53" s="240"/>
      <c r="BN53" s="240"/>
      <c r="BO53" s="240"/>
      <c r="BP53" s="240"/>
      <c r="BQ53" s="240"/>
      <c r="BR53" s="240"/>
      <c r="BS53" s="241"/>
      <c r="BT53" s="217"/>
      <c r="BU53" s="242" t="str">
        <f t="shared" si="13"/>
        <v/>
      </c>
      <c r="BV53" s="243"/>
      <c r="BW53" s="244"/>
      <c r="BX53" s="251"/>
      <c r="BY53" s="257"/>
      <c r="BZ53" s="245"/>
      <c r="CA53" s="251"/>
      <c r="CB53" s="257"/>
      <c r="CC53" s="245"/>
      <c r="CD53" s="251"/>
      <c r="CE53" s="257"/>
      <c r="CF53" s="245"/>
      <c r="CG53" s="251"/>
      <c r="CH53" s="257"/>
      <c r="CI53" s="245"/>
      <c r="CJ53" s="251"/>
      <c r="CK53" s="257"/>
      <c r="CL53" s="245"/>
      <c r="CM53" s="251"/>
      <c r="CN53" s="257"/>
      <c r="CO53" s="245"/>
      <c r="CP53" s="251"/>
      <c r="CQ53" s="257"/>
      <c r="CR53" s="245"/>
      <c r="CS53" s="251"/>
      <c r="CT53" s="257"/>
      <c r="CU53" s="245"/>
      <c r="CV53" s="251"/>
      <c r="CW53" s="244"/>
      <c r="CX53" s="245"/>
      <c r="CY53" s="246"/>
    </row>
    <row r="54" spans="1:103" ht="13.5" customHeight="1" thickBot="1">
      <c r="N54" s="51"/>
      <c r="O54" s="51"/>
      <c r="R54" s="51"/>
      <c r="S54" s="51"/>
      <c r="T54" s="51"/>
      <c r="W54" s="51"/>
      <c r="X54" s="51"/>
      <c r="Y54" s="51"/>
      <c r="AE54" s="51"/>
      <c r="AH54" s="51"/>
      <c r="AI54" s="51"/>
      <c r="AJ54" s="51"/>
      <c r="AM54" s="51"/>
      <c r="AN54" s="51"/>
      <c r="AO54" s="51"/>
      <c r="AR54" s="51"/>
      <c r="AS54" s="51"/>
      <c r="AT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</row>
    <row r="55" spans="1:103" ht="28.5" customHeight="1" thickTop="1" thickBot="1">
      <c r="B55" s="364" t="str">
        <f>IF(ISTEXT('Student List'!I10),'Student List'!I10,"")</f>
        <v>Language</v>
      </c>
      <c r="C55" s="365"/>
      <c r="D55" s="365"/>
      <c r="E55" s="366"/>
      <c r="F55" s="367" t="str">
        <f>$F$28</f>
        <v>School Name Here</v>
      </c>
      <c r="G55" s="368"/>
      <c r="H55" s="368"/>
      <c r="I55" s="368"/>
      <c r="J55" s="369"/>
      <c r="K55" s="17" t="s">
        <v>115</v>
      </c>
      <c r="L55" s="18"/>
      <c r="M55" s="19"/>
      <c r="N55" s="19"/>
      <c r="O55" s="19"/>
      <c r="P55" s="20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2"/>
      <c r="AC55" s="24" t="str">
        <f>B55</f>
        <v>Language</v>
      </c>
      <c r="AD55" s="25"/>
      <c r="AE55" s="25"/>
      <c r="AF55" s="26"/>
      <c r="AG55" s="25"/>
      <c r="AH55" s="27"/>
      <c r="AI55" s="27"/>
      <c r="AJ55" s="27"/>
      <c r="AK55" s="27"/>
      <c r="AL55" s="28"/>
      <c r="AM55" s="17" t="s">
        <v>115</v>
      </c>
      <c r="AN55" s="19"/>
      <c r="AO55" s="19"/>
      <c r="AP55" s="19"/>
      <c r="AQ55" s="19"/>
      <c r="AR55" s="20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9"/>
      <c r="BI55" s="30" t="str">
        <f>B55</f>
        <v>Language</v>
      </c>
      <c r="BJ55" s="31"/>
      <c r="BK55" s="32"/>
      <c r="BL55" s="33" t="s">
        <v>115</v>
      </c>
      <c r="BM55" s="34"/>
      <c r="BN55" s="34"/>
      <c r="BO55" s="34"/>
      <c r="BP55" s="34"/>
      <c r="BQ55" s="35"/>
      <c r="BR55" s="35"/>
      <c r="BS55" s="36"/>
      <c r="BU55" s="30" t="str">
        <f>B55</f>
        <v>Language</v>
      </c>
      <c r="BV55" s="31"/>
      <c r="BW55" s="32"/>
      <c r="BX55" s="33" t="s">
        <v>115</v>
      </c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5"/>
      <c r="CY55" s="36"/>
    </row>
    <row r="56" spans="1:103" ht="13.5" customHeight="1" thickTop="1" thickBot="1">
      <c r="B56" s="37"/>
      <c r="C56" s="37"/>
      <c r="D56" s="38"/>
      <c r="E56" s="38"/>
      <c r="F56" s="38"/>
      <c r="G56" s="38"/>
      <c r="H56" s="39" t="s">
        <v>7</v>
      </c>
      <c r="I56" s="40"/>
      <c r="J56" s="40"/>
      <c r="K56" s="40"/>
      <c r="L56" s="41"/>
      <c r="M56" s="40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3"/>
      <c r="AC56" s="39" t="s">
        <v>7</v>
      </c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4"/>
      <c r="BI56" s="45"/>
      <c r="BJ56" s="46" t="s">
        <v>8</v>
      </c>
      <c r="BK56" s="40"/>
      <c r="BL56" s="40"/>
      <c r="BM56" s="40"/>
      <c r="BN56" s="40"/>
      <c r="BO56" s="40"/>
      <c r="BP56" s="40"/>
      <c r="BQ56" s="40"/>
      <c r="BR56" s="40"/>
      <c r="BS56" s="47"/>
      <c r="BU56" s="45"/>
      <c r="BV56" s="155" t="s">
        <v>59</v>
      </c>
      <c r="BW56" s="156"/>
      <c r="BX56" s="156"/>
      <c r="BY56" s="156"/>
      <c r="BZ56" s="156"/>
      <c r="CA56" s="156"/>
      <c r="CB56" s="156"/>
      <c r="CC56" s="156"/>
      <c r="CD56" s="156"/>
      <c r="CE56" s="156"/>
      <c r="CF56" s="156"/>
      <c r="CG56" s="156"/>
      <c r="CH56" s="156"/>
      <c r="CI56" s="156"/>
      <c r="CJ56" s="156"/>
      <c r="CK56" s="156"/>
      <c r="CL56" s="156"/>
      <c r="CM56" s="156"/>
      <c r="CN56" s="156"/>
      <c r="CO56" s="156"/>
      <c r="CP56" s="156"/>
      <c r="CQ56" s="156"/>
      <c r="CR56" s="156"/>
      <c r="CS56" s="156"/>
      <c r="CT56" s="156"/>
      <c r="CU56" s="156"/>
      <c r="CV56" s="156"/>
      <c r="CW56" s="156"/>
      <c r="CX56" s="156"/>
      <c r="CY56" s="157"/>
    </row>
    <row r="57" spans="1:103" ht="13.5" customHeight="1">
      <c r="B57" s="153" t="s">
        <v>58</v>
      </c>
      <c r="C57" s="149" t="s">
        <v>9</v>
      </c>
      <c r="D57" s="48" t="s">
        <v>10</v>
      </c>
      <c r="E57" s="49" t="s">
        <v>60</v>
      </c>
      <c r="F57" s="50"/>
      <c r="G57" s="51"/>
      <c r="H57" s="362" t="s">
        <v>11</v>
      </c>
      <c r="I57" s="355"/>
      <c r="J57" s="355"/>
      <c r="K57" s="355"/>
      <c r="L57" s="360"/>
      <c r="M57" s="354" t="s">
        <v>12</v>
      </c>
      <c r="N57" s="355"/>
      <c r="O57" s="355"/>
      <c r="P57" s="355"/>
      <c r="Q57" s="360"/>
      <c r="R57" s="354" t="s">
        <v>13</v>
      </c>
      <c r="S57" s="355"/>
      <c r="T57" s="355"/>
      <c r="U57" s="355"/>
      <c r="V57" s="360"/>
      <c r="W57" s="354" t="s">
        <v>14</v>
      </c>
      <c r="X57" s="355"/>
      <c r="Y57" s="355"/>
      <c r="Z57" s="355"/>
      <c r="AA57" s="356"/>
      <c r="AC57" s="362" t="s">
        <v>15</v>
      </c>
      <c r="AD57" s="355"/>
      <c r="AE57" s="355"/>
      <c r="AF57" s="355"/>
      <c r="AG57" s="360"/>
      <c r="AH57" s="354" t="s">
        <v>16</v>
      </c>
      <c r="AI57" s="355"/>
      <c r="AJ57" s="355"/>
      <c r="AK57" s="355"/>
      <c r="AL57" s="360"/>
      <c r="AM57" s="354" t="s">
        <v>17</v>
      </c>
      <c r="AN57" s="355"/>
      <c r="AO57" s="355"/>
      <c r="AP57" s="355"/>
      <c r="AQ57" s="360"/>
      <c r="AR57" s="354" t="s">
        <v>18</v>
      </c>
      <c r="AS57" s="355"/>
      <c r="AT57" s="355"/>
      <c r="AU57" s="355"/>
      <c r="AV57" s="360"/>
      <c r="AW57" s="354" t="s">
        <v>19</v>
      </c>
      <c r="AX57" s="355"/>
      <c r="AY57" s="355"/>
      <c r="AZ57" s="355"/>
      <c r="BA57" s="356"/>
      <c r="BB57" s="354" t="s">
        <v>120</v>
      </c>
      <c r="BC57" s="355"/>
      <c r="BD57" s="355"/>
      <c r="BE57" s="355"/>
      <c r="BF57" s="356"/>
      <c r="BG57" s="52"/>
      <c r="BI57" s="53"/>
      <c r="BJ57" s="54"/>
      <c r="BK57" s="54"/>
      <c r="BL57" s="54"/>
      <c r="BM57" s="54"/>
      <c r="BN57" s="54"/>
      <c r="BO57" s="54"/>
      <c r="BP57" s="54"/>
      <c r="BQ57" s="54"/>
      <c r="BR57" s="54"/>
      <c r="BS57" s="55"/>
      <c r="BU57" s="53"/>
      <c r="BV57" s="344" t="s">
        <v>11</v>
      </c>
      <c r="BW57" s="345"/>
      <c r="BX57" s="346"/>
      <c r="BY57" s="344" t="s">
        <v>12</v>
      </c>
      <c r="BZ57" s="345"/>
      <c r="CA57" s="346"/>
      <c r="CB57" s="344" t="s">
        <v>13</v>
      </c>
      <c r="CC57" s="345"/>
      <c r="CD57" s="346"/>
      <c r="CE57" s="344" t="s">
        <v>14</v>
      </c>
      <c r="CF57" s="345"/>
      <c r="CG57" s="346"/>
      <c r="CH57" s="344" t="s">
        <v>15</v>
      </c>
      <c r="CI57" s="345"/>
      <c r="CJ57" s="346"/>
      <c r="CK57" s="344" t="s">
        <v>16</v>
      </c>
      <c r="CL57" s="345"/>
      <c r="CM57" s="346"/>
      <c r="CN57" s="344" t="s">
        <v>17</v>
      </c>
      <c r="CO57" s="345"/>
      <c r="CP57" s="346"/>
      <c r="CQ57" s="344" t="s">
        <v>18</v>
      </c>
      <c r="CR57" s="345"/>
      <c r="CS57" s="346"/>
      <c r="CT57" s="344" t="s">
        <v>19</v>
      </c>
      <c r="CU57" s="345"/>
      <c r="CV57" s="346"/>
      <c r="CW57" s="350" t="s">
        <v>120</v>
      </c>
      <c r="CX57" s="345"/>
      <c r="CY57" s="351"/>
    </row>
    <row r="58" spans="1:103" ht="13.5" customHeight="1" thickBot="1">
      <c r="B58" s="154" t="s">
        <v>24</v>
      </c>
      <c r="C58" s="283" t="s">
        <v>24</v>
      </c>
      <c r="D58" s="59" t="s">
        <v>24</v>
      </c>
      <c r="E58" s="60" t="s">
        <v>24</v>
      </c>
      <c r="F58" s="61" t="s">
        <v>25</v>
      </c>
      <c r="G58" s="62" t="s">
        <v>26</v>
      </c>
      <c r="H58" s="363"/>
      <c r="I58" s="358"/>
      <c r="J58" s="358"/>
      <c r="K58" s="358"/>
      <c r="L58" s="361"/>
      <c r="M58" s="357"/>
      <c r="N58" s="358"/>
      <c r="O58" s="358"/>
      <c r="P58" s="358"/>
      <c r="Q58" s="361"/>
      <c r="R58" s="357"/>
      <c r="S58" s="358"/>
      <c r="T58" s="358"/>
      <c r="U58" s="358"/>
      <c r="V58" s="361"/>
      <c r="W58" s="357"/>
      <c r="X58" s="358"/>
      <c r="Y58" s="358"/>
      <c r="Z58" s="358"/>
      <c r="AA58" s="359"/>
      <c r="AC58" s="363"/>
      <c r="AD58" s="358"/>
      <c r="AE58" s="358"/>
      <c r="AF58" s="358"/>
      <c r="AG58" s="361"/>
      <c r="AH58" s="357"/>
      <c r="AI58" s="358"/>
      <c r="AJ58" s="358"/>
      <c r="AK58" s="358"/>
      <c r="AL58" s="361"/>
      <c r="AM58" s="357"/>
      <c r="AN58" s="358"/>
      <c r="AO58" s="358"/>
      <c r="AP58" s="358"/>
      <c r="AQ58" s="361"/>
      <c r="AR58" s="357"/>
      <c r="AS58" s="358"/>
      <c r="AT58" s="358"/>
      <c r="AU58" s="358"/>
      <c r="AV58" s="361"/>
      <c r="AW58" s="357"/>
      <c r="AX58" s="358"/>
      <c r="AY58" s="358"/>
      <c r="AZ58" s="358"/>
      <c r="BA58" s="359"/>
      <c r="BB58" s="357"/>
      <c r="BC58" s="358"/>
      <c r="BD58" s="358"/>
      <c r="BE58" s="358"/>
      <c r="BF58" s="359"/>
      <c r="BG58" s="63" t="s">
        <v>26</v>
      </c>
      <c r="BI58" s="64" t="s">
        <v>26</v>
      </c>
      <c r="BJ58" s="65">
        <v>1</v>
      </c>
      <c r="BK58" s="66">
        <v>2</v>
      </c>
      <c r="BL58" s="65">
        <v>3</v>
      </c>
      <c r="BM58" s="66">
        <v>4</v>
      </c>
      <c r="BN58" s="65">
        <v>5</v>
      </c>
      <c r="BO58" s="66">
        <v>6</v>
      </c>
      <c r="BP58" s="65">
        <v>7</v>
      </c>
      <c r="BQ58" s="66">
        <v>8</v>
      </c>
      <c r="BR58" s="66">
        <v>9</v>
      </c>
      <c r="BS58" s="67">
        <v>10</v>
      </c>
      <c r="BU58" s="64" t="s">
        <v>26</v>
      </c>
      <c r="BV58" s="347"/>
      <c r="BW58" s="348"/>
      <c r="BX58" s="349"/>
      <c r="BY58" s="347"/>
      <c r="BZ58" s="348"/>
      <c r="CA58" s="349"/>
      <c r="CB58" s="347"/>
      <c r="CC58" s="348"/>
      <c r="CD58" s="349"/>
      <c r="CE58" s="347"/>
      <c r="CF58" s="348"/>
      <c r="CG58" s="349"/>
      <c r="CH58" s="347"/>
      <c r="CI58" s="348"/>
      <c r="CJ58" s="349"/>
      <c r="CK58" s="347"/>
      <c r="CL58" s="348"/>
      <c r="CM58" s="349"/>
      <c r="CN58" s="347"/>
      <c r="CO58" s="348"/>
      <c r="CP58" s="349"/>
      <c r="CQ58" s="347"/>
      <c r="CR58" s="348"/>
      <c r="CS58" s="349"/>
      <c r="CT58" s="347"/>
      <c r="CU58" s="348"/>
      <c r="CV58" s="349"/>
      <c r="CW58" s="352"/>
      <c r="CX58" s="348"/>
      <c r="CY58" s="353"/>
    </row>
    <row r="59" spans="1:103" ht="13.5" customHeight="1">
      <c r="A59" s="83" t="str">
        <f t="shared" ref="A59:A80" si="14">IF(ISERROR(D59/2),"",D59)</f>
        <v/>
      </c>
      <c r="B59" s="167" t="str">
        <f t="shared" ref="B59:B80" si="15">IF(SUM(BV59:CY59),AVERAGE(BV59:CY59),"")</f>
        <v/>
      </c>
      <c r="C59" s="150" t="str">
        <f t="shared" ref="C59:C80" si="16">IF(SUM(H59:BF59),AVERAGE(H59:BF59),"")</f>
        <v/>
      </c>
      <c r="D59" s="70" t="str">
        <f t="shared" ref="D59:D80" si="17">IF(SUM(BJ59:BS59),AVERAGE(BJ59:BS59),"")</f>
        <v/>
      </c>
      <c r="E59" s="187" t="str">
        <f>IF(ISERROR(SUM((B59/2),(C59/2),(D59/2))),IF(ISERROR(SUM((B59/2),(C59/2))),IF(ISERROR(SUM((B59/2),(D59/2))),IF(ISERROR(SUM((C59/2),(D59/2))),IF(ISERROR(B59/2),IF(ISERROR(C59/2),A59,C59),B59),SUM((C59*'Student List'!$D$34),(D59*'Student List'!$E$34))/'Student List'!$D$40),SUM((B59*'Student List'!$C$34),(D59*'Student List'!$E$34))/'Student List'!$E$40),SUM((B59*'Student List'!$C$34),(C59*'Student List'!$D$34))/'Student List'!$C$40),SUM((B59*'Student List'!$C$34),(C59*'Student List'!$D$34),(D59*'Student List'!$E$34))/'Student List'!$C$35)</f>
        <v/>
      </c>
      <c r="F59" s="84" t="str">
        <f t="shared" ref="F59:F80" si="18">IF(ISERROR(IF(E59,HLOOKUP(E59,$B$354:$N$355,2),"")),"",(IF(E59,HLOOKUP(E59,$B$354:$N$355,2),"")))</f>
        <v/>
      </c>
      <c r="G59" s="172" t="str">
        <f>IF(ISTEXT('Student List'!$C$9),('Student List'!$C$9),"")</f>
        <v/>
      </c>
      <c r="H59" s="71"/>
      <c r="I59" s="72"/>
      <c r="J59" s="73"/>
      <c r="K59" s="72"/>
      <c r="L59" s="74"/>
      <c r="M59" s="75"/>
      <c r="N59" s="72"/>
      <c r="O59" s="73"/>
      <c r="P59" s="72"/>
      <c r="Q59" s="74"/>
      <c r="R59" s="75"/>
      <c r="S59" s="72"/>
      <c r="T59" s="73"/>
      <c r="U59" s="72"/>
      <c r="V59" s="74"/>
      <c r="W59" s="75"/>
      <c r="X59" s="72"/>
      <c r="Y59" s="73"/>
      <c r="Z59" s="72"/>
      <c r="AA59" s="76"/>
      <c r="AB59" s="207"/>
      <c r="AC59" s="71"/>
      <c r="AD59" s="72"/>
      <c r="AE59" s="75"/>
      <c r="AF59" s="72"/>
      <c r="AG59" s="74"/>
      <c r="AH59" s="75"/>
      <c r="AI59" s="72"/>
      <c r="AJ59" s="73"/>
      <c r="AK59" s="72"/>
      <c r="AL59" s="74"/>
      <c r="AM59" s="75"/>
      <c r="AN59" s="72"/>
      <c r="AO59" s="73"/>
      <c r="AP59" s="72"/>
      <c r="AQ59" s="77"/>
      <c r="AR59" s="75"/>
      <c r="AS59" s="72"/>
      <c r="AT59" s="73"/>
      <c r="AU59" s="72"/>
      <c r="AV59" s="74"/>
      <c r="AW59" s="75"/>
      <c r="AX59" s="72"/>
      <c r="AY59" s="73"/>
      <c r="AZ59" s="72"/>
      <c r="BA59" s="74"/>
      <c r="BB59" s="75"/>
      <c r="BC59" s="72"/>
      <c r="BD59" s="72"/>
      <c r="BE59" s="72"/>
      <c r="BF59" s="75"/>
      <c r="BG59" s="78" t="str">
        <f t="shared" ref="BG59:BG80" si="19">G59</f>
        <v/>
      </c>
      <c r="BI59" s="79" t="str">
        <f t="shared" ref="BI59:BI80" si="20">G59</f>
        <v/>
      </c>
      <c r="BJ59" s="109"/>
      <c r="BK59" s="110"/>
      <c r="BL59" s="110"/>
      <c r="BM59" s="110"/>
      <c r="BN59" s="110"/>
      <c r="BO59" s="110"/>
      <c r="BP59" s="110"/>
      <c r="BQ59" s="110"/>
      <c r="BR59" s="110"/>
      <c r="BS59" s="111"/>
      <c r="BU59" s="170" t="str">
        <f t="shared" ref="BU59:BU80" si="21">G59</f>
        <v/>
      </c>
      <c r="BV59" s="158"/>
      <c r="BW59" s="159"/>
      <c r="BX59" s="248"/>
      <c r="BY59" s="252"/>
      <c r="BZ59" s="253"/>
      <c r="CA59" s="254"/>
      <c r="CB59" s="252"/>
      <c r="CC59" s="253"/>
      <c r="CD59" s="254"/>
      <c r="CE59" s="252"/>
      <c r="CF59" s="253"/>
      <c r="CG59" s="254"/>
      <c r="CH59" s="252"/>
      <c r="CI59" s="253"/>
      <c r="CJ59" s="254"/>
      <c r="CK59" s="252"/>
      <c r="CL59" s="253"/>
      <c r="CM59" s="254"/>
      <c r="CN59" s="252"/>
      <c r="CO59" s="253"/>
      <c r="CP59" s="254"/>
      <c r="CQ59" s="252"/>
      <c r="CR59" s="253"/>
      <c r="CS59" s="254"/>
      <c r="CT59" s="252"/>
      <c r="CU59" s="253"/>
      <c r="CV59" s="254"/>
      <c r="CW59" s="247"/>
      <c r="CX59" s="159"/>
      <c r="CY59" s="160"/>
    </row>
    <row r="60" spans="1:103" ht="13.5" customHeight="1">
      <c r="A60" s="83" t="str">
        <f t="shared" si="14"/>
        <v/>
      </c>
      <c r="B60" s="168" t="str">
        <f t="shared" si="15"/>
        <v/>
      </c>
      <c r="C60" s="151" t="str">
        <f t="shared" si="16"/>
        <v/>
      </c>
      <c r="D60" s="82" t="str">
        <f t="shared" si="17"/>
        <v/>
      </c>
      <c r="E60" s="188" t="str">
        <f>IF(ISERROR(SUM((B60/2),(C60/2),(D60/2))),IF(ISERROR(SUM((B60/2),(C60/2))),IF(ISERROR(SUM((B60/2),(D60/2))),IF(ISERROR(SUM((C60/2),(D60/2))),IF(ISERROR(B60/2),IF(ISERROR(C60/2),A60,C60),B60),SUM((C60*'Student List'!$D$34),(D60*'Student List'!$E$34))/'Student List'!$D$40),SUM((B60*'Student List'!$C$34),(D60*'Student List'!$E$34))/'Student List'!$E$40),SUM((B60*'Student List'!$C$34),(C60*'Student List'!$D$34))/'Student List'!$C$40),SUM((B60*'Student List'!$C$34),(C60*'Student List'!$D$34),(D60*'Student List'!$E$34))/'Student List'!$C$35)</f>
        <v/>
      </c>
      <c r="F60" s="84" t="str">
        <f t="shared" si="18"/>
        <v/>
      </c>
      <c r="G60" s="208" t="str">
        <f>IF(ISTEXT('Student List'!$C$10),('Student List'!$C$10),"")</f>
        <v/>
      </c>
      <c r="H60" s="209"/>
      <c r="I60" s="210"/>
      <c r="J60" s="211"/>
      <c r="K60" s="210"/>
      <c r="L60" s="212"/>
      <c r="M60" s="213"/>
      <c r="N60" s="210"/>
      <c r="O60" s="211"/>
      <c r="P60" s="210"/>
      <c r="Q60" s="212"/>
      <c r="R60" s="213"/>
      <c r="S60" s="210"/>
      <c r="T60" s="211"/>
      <c r="U60" s="210"/>
      <c r="V60" s="212"/>
      <c r="W60" s="213"/>
      <c r="X60" s="210"/>
      <c r="Y60" s="211"/>
      <c r="Z60" s="210"/>
      <c r="AA60" s="214"/>
      <c r="AB60" s="215"/>
      <c r="AC60" s="209"/>
      <c r="AD60" s="210"/>
      <c r="AE60" s="213"/>
      <c r="AF60" s="210"/>
      <c r="AG60" s="212"/>
      <c r="AH60" s="213"/>
      <c r="AI60" s="210"/>
      <c r="AJ60" s="211"/>
      <c r="AK60" s="210"/>
      <c r="AL60" s="212"/>
      <c r="AM60" s="213"/>
      <c r="AN60" s="210"/>
      <c r="AO60" s="211"/>
      <c r="AP60" s="210"/>
      <c r="AQ60" s="212"/>
      <c r="AR60" s="213"/>
      <c r="AS60" s="210"/>
      <c r="AT60" s="211"/>
      <c r="AU60" s="210"/>
      <c r="AV60" s="212"/>
      <c r="AW60" s="213"/>
      <c r="AX60" s="210"/>
      <c r="AY60" s="211"/>
      <c r="AZ60" s="210"/>
      <c r="BA60" s="212"/>
      <c r="BB60" s="213"/>
      <c r="BC60" s="210"/>
      <c r="BD60" s="210"/>
      <c r="BE60" s="210"/>
      <c r="BF60" s="213"/>
      <c r="BG60" s="216" t="str">
        <f t="shared" si="19"/>
        <v/>
      </c>
      <c r="BH60" s="217"/>
      <c r="BI60" s="218" t="str">
        <f t="shared" si="20"/>
        <v/>
      </c>
      <c r="BJ60" s="219"/>
      <c r="BK60" s="220"/>
      <c r="BL60" s="221"/>
      <c r="BM60" s="221"/>
      <c r="BN60" s="221"/>
      <c r="BO60" s="221"/>
      <c r="BP60" s="221"/>
      <c r="BQ60" s="221"/>
      <c r="BR60" s="221"/>
      <c r="BS60" s="222"/>
      <c r="BT60" s="217"/>
      <c r="BU60" s="223" t="str">
        <f t="shared" si="21"/>
        <v/>
      </c>
      <c r="BV60" s="224"/>
      <c r="BW60" s="225"/>
      <c r="BX60" s="249"/>
      <c r="BY60" s="255"/>
      <c r="BZ60" s="226"/>
      <c r="CA60" s="249"/>
      <c r="CB60" s="255"/>
      <c r="CC60" s="226"/>
      <c r="CD60" s="249"/>
      <c r="CE60" s="255"/>
      <c r="CF60" s="226"/>
      <c r="CG60" s="249"/>
      <c r="CH60" s="255"/>
      <c r="CI60" s="226"/>
      <c r="CJ60" s="249"/>
      <c r="CK60" s="255"/>
      <c r="CL60" s="226"/>
      <c r="CM60" s="249"/>
      <c r="CN60" s="255"/>
      <c r="CO60" s="226"/>
      <c r="CP60" s="249"/>
      <c r="CQ60" s="255"/>
      <c r="CR60" s="226"/>
      <c r="CS60" s="249"/>
      <c r="CT60" s="255"/>
      <c r="CU60" s="226"/>
      <c r="CV60" s="249"/>
      <c r="CW60" s="225"/>
      <c r="CX60" s="226"/>
      <c r="CY60" s="227"/>
    </row>
    <row r="61" spans="1:103" ht="13.5" customHeight="1">
      <c r="A61" s="83" t="str">
        <f t="shared" si="14"/>
        <v/>
      </c>
      <c r="B61" s="168" t="str">
        <f t="shared" si="15"/>
        <v/>
      </c>
      <c r="C61" s="151" t="str">
        <f t="shared" si="16"/>
        <v/>
      </c>
      <c r="D61" s="82" t="str">
        <f t="shared" si="17"/>
        <v/>
      </c>
      <c r="E61" s="188" t="str">
        <f>IF(ISERROR(SUM((B61/2),(C61/2),(D61/2))),IF(ISERROR(SUM((B61/2),(C61/2))),IF(ISERROR(SUM((B61/2),(D61/2))),IF(ISERROR(SUM((C61/2),(D61/2))),IF(ISERROR(B61/2),IF(ISERROR(C61/2),A61,C61),B61),SUM((C61*'Student List'!$D$34),(D61*'Student List'!$E$34))/'Student List'!$D$40),SUM((B61*'Student List'!$C$34),(D61*'Student List'!$E$34))/'Student List'!$E$40),SUM((B61*'Student List'!$C$34),(C61*'Student List'!$D$34))/'Student List'!$C$40),SUM((B61*'Student List'!$C$34),(C61*'Student List'!$D$34),(D61*'Student List'!$E$34))/'Student List'!$C$35)</f>
        <v/>
      </c>
      <c r="F61" s="84" t="str">
        <f t="shared" si="18"/>
        <v/>
      </c>
      <c r="G61" s="173" t="str">
        <f>IF(ISTEXT('Student List'!$C$11),('Student List'!$C$11),"")</f>
        <v/>
      </c>
      <c r="H61" s="85"/>
      <c r="I61" s="86"/>
      <c r="J61" s="87"/>
      <c r="K61" s="86"/>
      <c r="L61" s="88"/>
      <c r="M61" s="89"/>
      <c r="N61" s="86"/>
      <c r="O61" s="87"/>
      <c r="P61" s="86"/>
      <c r="Q61" s="88"/>
      <c r="R61" s="89"/>
      <c r="S61" s="86"/>
      <c r="T61" s="87"/>
      <c r="U61" s="86"/>
      <c r="V61" s="88"/>
      <c r="W61" s="89"/>
      <c r="X61" s="86"/>
      <c r="Y61" s="87"/>
      <c r="Z61" s="86"/>
      <c r="AA61" s="90"/>
      <c r="AB61" s="207"/>
      <c r="AC61" s="85"/>
      <c r="AD61" s="86"/>
      <c r="AE61" s="89"/>
      <c r="AF61" s="86"/>
      <c r="AG61" s="88"/>
      <c r="AH61" s="89"/>
      <c r="AI61" s="86"/>
      <c r="AJ61" s="87"/>
      <c r="AK61" s="86"/>
      <c r="AL61" s="88"/>
      <c r="AM61" s="89"/>
      <c r="AN61" s="86"/>
      <c r="AO61" s="87"/>
      <c r="AP61" s="86"/>
      <c r="AQ61" s="88"/>
      <c r="AR61" s="89"/>
      <c r="AS61" s="86"/>
      <c r="AT61" s="87"/>
      <c r="AU61" s="86"/>
      <c r="AV61" s="88"/>
      <c r="AW61" s="89"/>
      <c r="AX61" s="86"/>
      <c r="AY61" s="87"/>
      <c r="AZ61" s="86"/>
      <c r="BA61" s="88"/>
      <c r="BB61" s="89"/>
      <c r="BC61" s="86"/>
      <c r="BD61" s="86"/>
      <c r="BE61" s="86"/>
      <c r="BF61" s="89"/>
      <c r="BG61" s="91" t="str">
        <f t="shared" si="19"/>
        <v/>
      </c>
      <c r="BI61" s="92" t="str">
        <f t="shared" si="20"/>
        <v/>
      </c>
      <c r="BJ61" s="112"/>
      <c r="BK61" s="117"/>
      <c r="BL61" s="113"/>
      <c r="BM61" s="113"/>
      <c r="BN61" s="113"/>
      <c r="BO61" s="113"/>
      <c r="BP61" s="113"/>
      <c r="BQ61" s="113"/>
      <c r="BR61" s="113"/>
      <c r="BS61" s="114"/>
      <c r="BU61" s="171" t="str">
        <f t="shared" si="21"/>
        <v/>
      </c>
      <c r="BV61" s="161"/>
      <c r="BW61" s="162"/>
      <c r="BX61" s="250"/>
      <c r="BY61" s="256"/>
      <c r="BZ61" s="163"/>
      <c r="CA61" s="250"/>
      <c r="CB61" s="256"/>
      <c r="CC61" s="163"/>
      <c r="CD61" s="250"/>
      <c r="CE61" s="256"/>
      <c r="CF61" s="163"/>
      <c r="CG61" s="250"/>
      <c r="CH61" s="256"/>
      <c r="CI61" s="163"/>
      <c r="CJ61" s="250"/>
      <c r="CK61" s="256"/>
      <c r="CL61" s="163"/>
      <c r="CM61" s="250"/>
      <c r="CN61" s="256"/>
      <c r="CO61" s="163"/>
      <c r="CP61" s="250"/>
      <c r="CQ61" s="256"/>
      <c r="CR61" s="163"/>
      <c r="CS61" s="250"/>
      <c r="CT61" s="256"/>
      <c r="CU61" s="163"/>
      <c r="CV61" s="250"/>
      <c r="CW61" s="162"/>
      <c r="CX61" s="163"/>
      <c r="CY61" s="164"/>
    </row>
    <row r="62" spans="1:103" ht="13.5" customHeight="1">
      <c r="A62" s="83" t="str">
        <f t="shared" si="14"/>
        <v/>
      </c>
      <c r="B62" s="168" t="str">
        <f t="shared" si="15"/>
        <v/>
      </c>
      <c r="C62" s="151" t="str">
        <f t="shared" si="16"/>
        <v/>
      </c>
      <c r="D62" s="82" t="str">
        <f t="shared" si="17"/>
        <v/>
      </c>
      <c r="E62" s="188" t="str">
        <f>IF(ISERROR(SUM((B62/2),(C62/2),(D62/2))),IF(ISERROR(SUM((B62/2),(C62/2))),IF(ISERROR(SUM((B62/2),(D62/2))),IF(ISERROR(SUM((C62/2),(D62/2))),IF(ISERROR(B62/2),IF(ISERROR(C62/2),A62,C62),B62),SUM((C62*'Student List'!$D$34),(D62*'Student List'!$E$34))/'Student List'!$D$40),SUM((B62*'Student List'!$C$34),(D62*'Student List'!$E$34))/'Student List'!$E$40),SUM((B62*'Student List'!$C$34),(C62*'Student List'!$D$34))/'Student List'!$C$40),SUM((B62*'Student List'!$C$34),(C62*'Student List'!$D$34),(D62*'Student List'!$E$34))/'Student List'!$C$35)</f>
        <v/>
      </c>
      <c r="F62" s="84" t="str">
        <f t="shared" si="18"/>
        <v/>
      </c>
      <c r="G62" s="208" t="str">
        <f>IF(ISTEXT('Student List'!$C$12),('Student List'!$C$12),"")</f>
        <v/>
      </c>
      <c r="H62" s="209"/>
      <c r="I62" s="210"/>
      <c r="J62" s="211"/>
      <c r="K62" s="210"/>
      <c r="L62" s="212"/>
      <c r="M62" s="213"/>
      <c r="N62" s="210"/>
      <c r="O62" s="211"/>
      <c r="P62" s="210"/>
      <c r="Q62" s="212"/>
      <c r="R62" s="213"/>
      <c r="S62" s="210"/>
      <c r="T62" s="211"/>
      <c r="U62" s="210"/>
      <c r="V62" s="212"/>
      <c r="W62" s="213"/>
      <c r="X62" s="210"/>
      <c r="Y62" s="211"/>
      <c r="Z62" s="210"/>
      <c r="AA62" s="214"/>
      <c r="AB62" s="215"/>
      <c r="AC62" s="209"/>
      <c r="AD62" s="210"/>
      <c r="AE62" s="213"/>
      <c r="AF62" s="210"/>
      <c r="AG62" s="212"/>
      <c r="AH62" s="213"/>
      <c r="AI62" s="210"/>
      <c r="AJ62" s="211"/>
      <c r="AK62" s="210"/>
      <c r="AL62" s="212"/>
      <c r="AM62" s="213"/>
      <c r="AN62" s="210"/>
      <c r="AO62" s="211"/>
      <c r="AP62" s="210"/>
      <c r="AQ62" s="212"/>
      <c r="AR62" s="213"/>
      <c r="AS62" s="210"/>
      <c r="AT62" s="211"/>
      <c r="AU62" s="210"/>
      <c r="AV62" s="212"/>
      <c r="AW62" s="213"/>
      <c r="AX62" s="210"/>
      <c r="AY62" s="211"/>
      <c r="AZ62" s="210"/>
      <c r="BA62" s="212"/>
      <c r="BB62" s="213"/>
      <c r="BC62" s="210"/>
      <c r="BD62" s="210"/>
      <c r="BE62" s="210"/>
      <c r="BF62" s="213"/>
      <c r="BG62" s="216" t="str">
        <f t="shared" si="19"/>
        <v/>
      </c>
      <c r="BH62" s="217"/>
      <c r="BI62" s="218" t="str">
        <f t="shared" si="20"/>
        <v/>
      </c>
      <c r="BJ62" s="219"/>
      <c r="BK62" s="220"/>
      <c r="BL62" s="221"/>
      <c r="BM62" s="221"/>
      <c r="BN62" s="221"/>
      <c r="BO62" s="221"/>
      <c r="BP62" s="221"/>
      <c r="BQ62" s="221"/>
      <c r="BR62" s="221"/>
      <c r="BS62" s="222"/>
      <c r="BT62" s="217"/>
      <c r="BU62" s="223" t="str">
        <f t="shared" si="21"/>
        <v/>
      </c>
      <c r="BV62" s="224"/>
      <c r="BW62" s="225"/>
      <c r="BX62" s="249"/>
      <c r="BY62" s="255"/>
      <c r="BZ62" s="226"/>
      <c r="CA62" s="249"/>
      <c r="CB62" s="255"/>
      <c r="CC62" s="226"/>
      <c r="CD62" s="249"/>
      <c r="CE62" s="255"/>
      <c r="CF62" s="226"/>
      <c r="CG62" s="249"/>
      <c r="CH62" s="255"/>
      <c r="CI62" s="226"/>
      <c r="CJ62" s="249"/>
      <c r="CK62" s="255"/>
      <c r="CL62" s="226"/>
      <c r="CM62" s="249"/>
      <c r="CN62" s="255"/>
      <c r="CO62" s="226"/>
      <c r="CP62" s="249"/>
      <c r="CQ62" s="255"/>
      <c r="CR62" s="226"/>
      <c r="CS62" s="249"/>
      <c r="CT62" s="255"/>
      <c r="CU62" s="226"/>
      <c r="CV62" s="249"/>
      <c r="CW62" s="225"/>
      <c r="CX62" s="226"/>
      <c r="CY62" s="227"/>
    </row>
    <row r="63" spans="1:103" ht="13.5" customHeight="1">
      <c r="A63" s="83" t="str">
        <f t="shared" si="14"/>
        <v/>
      </c>
      <c r="B63" s="168" t="str">
        <f t="shared" si="15"/>
        <v/>
      </c>
      <c r="C63" s="151" t="str">
        <f t="shared" si="16"/>
        <v/>
      </c>
      <c r="D63" s="82" t="str">
        <f t="shared" si="17"/>
        <v/>
      </c>
      <c r="E63" s="188" t="str">
        <f>IF(ISERROR(SUM((B63/2),(C63/2),(D63/2))),IF(ISERROR(SUM((B63/2),(C63/2))),IF(ISERROR(SUM((B63/2),(D63/2))),IF(ISERROR(SUM((C63/2),(D63/2))),IF(ISERROR(B63/2),IF(ISERROR(C63/2),A63,C63),B63),SUM((C63*'Student List'!$D$34),(D63*'Student List'!$E$34))/'Student List'!$D$40),SUM((B63*'Student List'!$C$34),(D63*'Student List'!$E$34))/'Student List'!$E$40),SUM((B63*'Student List'!$C$34),(C63*'Student List'!$D$34))/'Student List'!$C$40),SUM((B63*'Student List'!$C$34),(C63*'Student List'!$D$34),(D63*'Student List'!$E$34))/'Student List'!$C$35)</f>
        <v/>
      </c>
      <c r="F63" s="84" t="str">
        <f t="shared" si="18"/>
        <v/>
      </c>
      <c r="G63" s="173" t="str">
        <f>IF(ISTEXT('Student List'!$C$13),('Student List'!$C$13),"")</f>
        <v/>
      </c>
      <c r="H63" s="85"/>
      <c r="I63" s="86"/>
      <c r="J63" s="87"/>
      <c r="K63" s="86"/>
      <c r="L63" s="88"/>
      <c r="M63" s="89"/>
      <c r="N63" s="86"/>
      <c r="O63" s="87"/>
      <c r="P63" s="86"/>
      <c r="Q63" s="88"/>
      <c r="R63" s="89"/>
      <c r="S63" s="86"/>
      <c r="T63" s="87"/>
      <c r="U63" s="86"/>
      <c r="V63" s="88"/>
      <c r="W63" s="89"/>
      <c r="X63" s="86"/>
      <c r="Y63" s="87"/>
      <c r="Z63" s="86"/>
      <c r="AA63" s="90"/>
      <c r="AB63" s="207"/>
      <c r="AC63" s="85"/>
      <c r="AD63" s="86"/>
      <c r="AE63" s="89"/>
      <c r="AF63" s="86"/>
      <c r="AG63" s="88"/>
      <c r="AH63" s="89"/>
      <c r="AI63" s="86"/>
      <c r="AJ63" s="87"/>
      <c r="AK63" s="86"/>
      <c r="AL63" s="88"/>
      <c r="AM63" s="89"/>
      <c r="AN63" s="86"/>
      <c r="AO63" s="87"/>
      <c r="AP63" s="86"/>
      <c r="AQ63" s="88"/>
      <c r="AR63" s="89"/>
      <c r="AS63" s="86"/>
      <c r="AT63" s="87"/>
      <c r="AU63" s="86"/>
      <c r="AV63" s="88"/>
      <c r="AW63" s="89"/>
      <c r="AX63" s="86"/>
      <c r="AY63" s="87"/>
      <c r="AZ63" s="86"/>
      <c r="BA63" s="88"/>
      <c r="BB63" s="89"/>
      <c r="BC63" s="86"/>
      <c r="BD63" s="86"/>
      <c r="BE63" s="86"/>
      <c r="BF63" s="89"/>
      <c r="BG63" s="91" t="str">
        <f t="shared" si="19"/>
        <v/>
      </c>
      <c r="BI63" s="92" t="str">
        <f t="shared" si="20"/>
        <v/>
      </c>
      <c r="BJ63" s="112"/>
      <c r="BK63" s="117"/>
      <c r="BL63" s="113"/>
      <c r="BM63" s="113"/>
      <c r="BN63" s="113"/>
      <c r="BO63" s="113"/>
      <c r="BP63" s="113"/>
      <c r="BQ63" s="113"/>
      <c r="BR63" s="113"/>
      <c r="BS63" s="114"/>
      <c r="BU63" s="171" t="str">
        <f t="shared" si="21"/>
        <v/>
      </c>
      <c r="BV63" s="161"/>
      <c r="BW63" s="162"/>
      <c r="BX63" s="250"/>
      <c r="BY63" s="256"/>
      <c r="BZ63" s="163"/>
      <c r="CA63" s="250"/>
      <c r="CB63" s="256"/>
      <c r="CC63" s="163"/>
      <c r="CD63" s="250"/>
      <c r="CE63" s="256"/>
      <c r="CF63" s="163"/>
      <c r="CG63" s="250"/>
      <c r="CH63" s="256"/>
      <c r="CI63" s="163"/>
      <c r="CJ63" s="250"/>
      <c r="CK63" s="256"/>
      <c r="CL63" s="163"/>
      <c r="CM63" s="250"/>
      <c r="CN63" s="256"/>
      <c r="CO63" s="163"/>
      <c r="CP63" s="250"/>
      <c r="CQ63" s="256"/>
      <c r="CR63" s="163"/>
      <c r="CS63" s="250"/>
      <c r="CT63" s="256"/>
      <c r="CU63" s="163"/>
      <c r="CV63" s="250"/>
      <c r="CW63" s="162"/>
      <c r="CX63" s="163"/>
      <c r="CY63" s="164"/>
    </row>
    <row r="64" spans="1:103" ht="13.5" customHeight="1">
      <c r="A64" s="83" t="str">
        <f t="shared" si="14"/>
        <v/>
      </c>
      <c r="B64" s="168" t="str">
        <f t="shared" si="15"/>
        <v/>
      </c>
      <c r="C64" s="151" t="str">
        <f t="shared" si="16"/>
        <v/>
      </c>
      <c r="D64" s="82" t="str">
        <f t="shared" si="17"/>
        <v/>
      </c>
      <c r="E64" s="188" t="str">
        <f>IF(ISERROR(SUM((B64/2),(C64/2),(D64/2))),IF(ISERROR(SUM((B64/2),(C64/2))),IF(ISERROR(SUM((B64/2),(D64/2))),IF(ISERROR(SUM((C64/2),(D64/2))),IF(ISERROR(B64/2),IF(ISERROR(C64/2),A64,C64),B64),SUM((C64*'Student List'!$D$34),(D64*'Student List'!$E$34))/'Student List'!$D$40),SUM((B64*'Student List'!$C$34),(D64*'Student List'!$E$34))/'Student List'!$E$40),SUM((B64*'Student List'!$C$34),(C64*'Student List'!$D$34))/'Student List'!$C$40),SUM((B64*'Student List'!$C$34),(C64*'Student List'!$D$34),(D64*'Student List'!$E$34))/'Student List'!$C$35)</f>
        <v/>
      </c>
      <c r="F64" s="84" t="str">
        <f t="shared" si="18"/>
        <v/>
      </c>
      <c r="G64" s="208" t="str">
        <f>IF(ISTEXT('Student List'!$C$14),('Student List'!$C$14),"")</f>
        <v/>
      </c>
      <c r="H64" s="209"/>
      <c r="I64" s="210"/>
      <c r="J64" s="211"/>
      <c r="K64" s="210"/>
      <c r="L64" s="212"/>
      <c r="M64" s="213"/>
      <c r="N64" s="210"/>
      <c r="O64" s="211"/>
      <c r="P64" s="210"/>
      <c r="Q64" s="212"/>
      <c r="R64" s="213"/>
      <c r="S64" s="210"/>
      <c r="T64" s="211"/>
      <c r="U64" s="210"/>
      <c r="V64" s="212"/>
      <c r="W64" s="213"/>
      <c r="X64" s="210"/>
      <c r="Y64" s="211"/>
      <c r="Z64" s="210"/>
      <c r="AA64" s="214"/>
      <c r="AB64" s="215"/>
      <c r="AC64" s="209"/>
      <c r="AD64" s="210"/>
      <c r="AE64" s="213"/>
      <c r="AF64" s="210"/>
      <c r="AG64" s="212"/>
      <c r="AH64" s="213"/>
      <c r="AI64" s="210"/>
      <c r="AJ64" s="211"/>
      <c r="AK64" s="210"/>
      <c r="AL64" s="212"/>
      <c r="AM64" s="213"/>
      <c r="AN64" s="210"/>
      <c r="AO64" s="211"/>
      <c r="AP64" s="210"/>
      <c r="AQ64" s="212"/>
      <c r="AR64" s="213"/>
      <c r="AS64" s="210"/>
      <c r="AT64" s="211"/>
      <c r="AU64" s="210"/>
      <c r="AV64" s="212"/>
      <c r="AW64" s="213"/>
      <c r="AX64" s="210"/>
      <c r="AY64" s="211"/>
      <c r="AZ64" s="210"/>
      <c r="BA64" s="212"/>
      <c r="BB64" s="213"/>
      <c r="BC64" s="210"/>
      <c r="BD64" s="210"/>
      <c r="BE64" s="210"/>
      <c r="BF64" s="213"/>
      <c r="BG64" s="216" t="str">
        <f t="shared" si="19"/>
        <v/>
      </c>
      <c r="BH64" s="217"/>
      <c r="BI64" s="218" t="str">
        <f t="shared" si="20"/>
        <v/>
      </c>
      <c r="BJ64" s="219"/>
      <c r="BK64" s="220"/>
      <c r="BL64" s="221"/>
      <c r="BM64" s="221"/>
      <c r="BN64" s="221"/>
      <c r="BO64" s="221"/>
      <c r="BP64" s="221"/>
      <c r="BQ64" s="221"/>
      <c r="BR64" s="221"/>
      <c r="BS64" s="222"/>
      <c r="BT64" s="217"/>
      <c r="BU64" s="223" t="str">
        <f t="shared" si="21"/>
        <v/>
      </c>
      <c r="BV64" s="224"/>
      <c r="BW64" s="225"/>
      <c r="BX64" s="249"/>
      <c r="BY64" s="255"/>
      <c r="BZ64" s="226"/>
      <c r="CA64" s="249"/>
      <c r="CB64" s="255"/>
      <c r="CC64" s="226"/>
      <c r="CD64" s="249"/>
      <c r="CE64" s="255"/>
      <c r="CF64" s="226"/>
      <c r="CG64" s="249"/>
      <c r="CH64" s="255"/>
      <c r="CI64" s="226"/>
      <c r="CJ64" s="249"/>
      <c r="CK64" s="255"/>
      <c r="CL64" s="226"/>
      <c r="CM64" s="249"/>
      <c r="CN64" s="255"/>
      <c r="CO64" s="226"/>
      <c r="CP64" s="249"/>
      <c r="CQ64" s="255"/>
      <c r="CR64" s="226"/>
      <c r="CS64" s="249"/>
      <c r="CT64" s="255"/>
      <c r="CU64" s="226"/>
      <c r="CV64" s="249"/>
      <c r="CW64" s="225"/>
      <c r="CX64" s="226"/>
      <c r="CY64" s="227"/>
    </row>
    <row r="65" spans="1:103" ht="13.5" customHeight="1">
      <c r="A65" s="83" t="str">
        <f t="shared" si="14"/>
        <v/>
      </c>
      <c r="B65" s="168" t="str">
        <f t="shared" si="15"/>
        <v/>
      </c>
      <c r="C65" s="151" t="str">
        <f t="shared" si="16"/>
        <v/>
      </c>
      <c r="D65" s="82" t="str">
        <f t="shared" si="17"/>
        <v/>
      </c>
      <c r="E65" s="188" t="str">
        <f>IF(ISERROR(SUM((B65/2),(C65/2),(D65/2))),IF(ISERROR(SUM((B65/2),(C65/2))),IF(ISERROR(SUM((B65/2),(D65/2))),IF(ISERROR(SUM((C65/2),(D65/2))),IF(ISERROR(B65/2),IF(ISERROR(C65/2),A65,C65),B65),SUM((C65*'Student List'!$D$34),(D65*'Student List'!$E$34))/'Student List'!$D$40),SUM((B65*'Student List'!$C$34),(D65*'Student List'!$E$34))/'Student List'!$E$40),SUM((B65*'Student List'!$C$34),(C65*'Student List'!$D$34))/'Student List'!$C$40),SUM((B65*'Student List'!$C$34),(C65*'Student List'!$D$34),(D65*'Student List'!$E$34))/'Student List'!$C$35)</f>
        <v/>
      </c>
      <c r="F65" s="84" t="str">
        <f t="shared" si="18"/>
        <v/>
      </c>
      <c r="G65" s="173" t="str">
        <f>IF(ISTEXT('Student List'!$C$15),('Student List'!$C$15),"")</f>
        <v/>
      </c>
      <c r="H65" s="85"/>
      <c r="I65" s="86"/>
      <c r="J65" s="87"/>
      <c r="K65" s="86"/>
      <c r="L65" s="88"/>
      <c r="M65" s="89"/>
      <c r="N65" s="86"/>
      <c r="O65" s="87"/>
      <c r="P65" s="86"/>
      <c r="Q65" s="88"/>
      <c r="R65" s="89"/>
      <c r="S65" s="86"/>
      <c r="T65" s="87"/>
      <c r="U65" s="86"/>
      <c r="V65" s="88"/>
      <c r="W65" s="89"/>
      <c r="X65" s="86"/>
      <c r="Y65" s="87"/>
      <c r="Z65" s="86"/>
      <c r="AA65" s="90"/>
      <c r="AB65" s="207"/>
      <c r="AC65" s="85"/>
      <c r="AD65" s="86"/>
      <c r="AE65" s="89"/>
      <c r="AF65" s="86"/>
      <c r="AG65" s="88"/>
      <c r="AH65" s="89"/>
      <c r="AI65" s="86"/>
      <c r="AJ65" s="87"/>
      <c r="AK65" s="86"/>
      <c r="AL65" s="88"/>
      <c r="AM65" s="89"/>
      <c r="AN65" s="86"/>
      <c r="AO65" s="87"/>
      <c r="AP65" s="86"/>
      <c r="AQ65" s="88"/>
      <c r="AR65" s="89"/>
      <c r="AS65" s="86"/>
      <c r="AT65" s="87"/>
      <c r="AU65" s="86"/>
      <c r="AV65" s="88"/>
      <c r="AW65" s="89"/>
      <c r="AX65" s="86"/>
      <c r="AY65" s="87"/>
      <c r="AZ65" s="86"/>
      <c r="BA65" s="88"/>
      <c r="BB65" s="89"/>
      <c r="BC65" s="86"/>
      <c r="BD65" s="86"/>
      <c r="BE65" s="86"/>
      <c r="BF65" s="89"/>
      <c r="BG65" s="91" t="str">
        <f t="shared" si="19"/>
        <v/>
      </c>
      <c r="BI65" s="92" t="str">
        <f t="shared" si="20"/>
        <v/>
      </c>
      <c r="BJ65" s="112"/>
      <c r="BK65" s="117"/>
      <c r="BL65" s="113"/>
      <c r="BM65" s="113"/>
      <c r="BN65" s="113"/>
      <c r="BO65" s="113"/>
      <c r="BP65" s="113"/>
      <c r="BQ65" s="113"/>
      <c r="BR65" s="113"/>
      <c r="BS65" s="114"/>
      <c r="BU65" s="171" t="str">
        <f t="shared" si="21"/>
        <v/>
      </c>
      <c r="BV65" s="161"/>
      <c r="BW65" s="162"/>
      <c r="BX65" s="250"/>
      <c r="BY65" s="256"/>
      <c r="BZ65" s="163"/>
      <c r="CA65" s="250"/>
      <c r="CB65" s="256"/>
      <c r="CC65" s="163"/>
      <c r="CD65" s="250"/>
      <c r="CE65" s="256"/>
      <c r="CF65" s="163"/>
      <c r="CG65" s="250"/>
      <c r="CH65" s="256"/>
      <c r="CI65" s="163"/>
      <c r="CJ65" s="250"/>
      <c r="CK65" s="256"/>
      <c r="CL65" s="163"/>
      <c r="CM65" s="250"/>
      <c r="CN65" s="256"/>
      <c r="CO65" s="163"/>
      <c r="CP65" s="250"/>
      <c r="CQ65" s="256"/>
      <c r="CR65" s="163"/>
      <c r="CS65" s="250"/>
      <c r="CT65" s="256"/>
      <c r="CU65" s="163"/>
      <c r="CV65" s="250"/>
      <c r="CW65" s="162"/>
      <c r="CX65" s="163"/>
      <c r="CY65" s="164"/>
    </row>
    <row r="66" spans="1:103" ht="13.5" customHeight="1">
      <c r="A66" s="83" t="str">
        <f t="shared" si="14"/>
        <v/>
      </c>
      <c r="B66" s="168" t="str">
        <f t="shared" si="15"/>
        <v/>
      </c>
      <c r="C66" s="151" t="str">
        <f t="shared" si="16"/>
        <v/>
      </c>
      <c r="D66" s="82" t="str">
        <f t="shared" si="17"/>
        <v/>
      </c>
      <c r="E66" s="188" t="str">
        <f>IF(ISERROR(SUM((B66/2),(C66/2),(D66/2))),IF(ISERROR(SUM((B66/2),(C66/2))),IF(ISERROR(SUM((B66/2),(D66/2))),IF(ISERROR(SUM((C66/2),(D66/2))),IF(ISERROR(B66/2),IF(ISERROR(C66/2),A66,C66),B66),SUM((C66*'Student List'!$D$34),(D66*'Student List'!$E$34))/'Student List'!$D$40),SUM((B66*'Student List'!$C$34),(D66*'Student List'!$E$34))/'Student List'!$E$40),SUM((B66*'Student List'!$C$34),(C66*'Student List'!$D$34))/'Student List'!$C$40),SUM((B66*'Student List'!$C$34),(C66*'Student List'!$D$34),(D66*'Student List'!$E$34))/'Student List'!$C$35)</f>
        <v/>
      </c>
      <c r="F66" s="84" t="str">
        <f t="shared" si="18"/>
        <v/>
      </c>
      <c r="G66" s="208" t="str">
        <f>IF(ISTEXT('Student List'!$C$16),('Student List'!$C$16),"")</f>
        <v/>
      </c>
      <c r="H66" s="209"/>
      <c r="I66" s="210"/>
      <c r="J66" s="211"/>
      <c r="K66" s="210"/>
      <c r="L66" s="212"/>
      <c r="M66" s="213"/>
      <c r="N66" s="210"/>
      <c r="O66" s="211"/>
      <c r="P66" s="210"/>
      <c r="Q66" s="212"/>
      <c r="R66" s="213"/>
      <c r="S66" s="210"/>
      <c r="T66" s="211"/>
      <c r="U66" s="210"/>
      <c r="V66" s="212"/>
      <c r="W66" s="213"/>
      <c r="X66" s="210"/>
      <c r="Y66" s="211"/>
      <c r="Z66" s="210"/>
      <c r="AA66" s="214"/>
      <c r="AB66" s="215"/>
      <c r="AC66" s="209"/>
      <c r="AD66" s="210"/>
      <c r="AE66" s="213"/>
      <c r="AF66" s="210"/>
      <c r="AG66" s="212"/>
      <c r="AH66" s="213"/>
      <c r="AI66" s="210"/>
      <c r="AJ66" s="211"/>
      <c r="AK66" s="210"/>
      <c r="AL66" s="212"/>
      <c r="AM66" s="213"/>
      <c r="AN66" s="210"/>
      <c r="AO66" s="211"/>
      <c r="AP66" s="210"/>
      <c r="AQ66" s="212"/>
      <c r="AR66" s="213"/>
      <c r="AS66" s="210"/>
      <c r="AT66" s="211"/>
      <c r="AU66" s="210"/>
      <c r="AV66" s="212"/>
      <c r="AW66" s="213"/>
      <c r="AX66" s="210"/>
      <c r="AY66" s="211"/>
      <c r="AZ66" s="210"/>
      <c r="BA66" s="212"/>
      <c r="BB66" s="213"/>
      <c r="BC66" s="210"/>
      <c r="BD66" s="210"/>
      <c r="BE66" s="210"/>
      <c r="BF66" s="213"/>
      <c r="BG66" s="216" t="str">
        <f t="shared" si="19"/>
        <v/>
      </c>
      <c r="BH66" s="217"/>
      <c r="BI66" s="218" t="str">
        <f t="shared" si="20"/>
        <v/>
      </c>
      <c r="BJ66" s="219"/>
      <c r="BK66" s="220"/>
      <c r="BL66" s="221"/>
      <c r="BM66" s="221"/>
      <c r="BN66" s="221"/>
      <c r="BO66" s="221"/>
      <c r="BP66" s="221"/>
      <c r="BQ66" s="221"/>
      <c r="BR66" s="221"/>
      <c r="BS66" s="222"/>
      <c r="BT66" s="217"/>
      <c r="BU66" s="223" t="str">
        <f t="shared" si="21"/>
        <v/>
      </c>
      <c r="BV66" s="224"/>
      <c r="BW66" s="225"/>
      <c r="BX66" s="249"/>
      <c r="BY66" s="255"/>
      <c r="BZ66" s="226"/>
      <c r="CA66" s="249"/>
      <c r="CB66" s="255"/>
      <c r="CC66" s="226"/>
      <c r="CD66" s="249"/>
      <c r="CE66" s="255"/>
      <c r="CF66" s="226"/>
      <c r="CG66" s="249"/>
      <c r="CH66" s="255"/>
      <c r="CI66" s="226"/>
      <c r="CJ66" s="249"/>
      <c r="CK66" s="255"/>
      <c r="CL66" s="226"/>
      <c r="CM66" s="249"/>
      <c r="CN66" s="255"/>
      <c r="CO66" s="226"/>
      <c r="CP66" s="249"/>
      <c r="CQ66" s="255"/>
      <c r="CR66" s="226"/>
      <c r="CS66" s="249"/>
      <c r="CT66" s="255"/>
      <c r="CU66" s="226"/>
      <c r="CV66" s="249"/>
      <c r="CW66" s="225"/>
      <c r="CX66" s="226"/>
      <c r="CY66" s="227"/>
    </row>
    <row r="67" spans="1:103" ht="13.5" customHeight="1">
      <c r="A67" s="83" t="str">
        <f t="shared" si="14"/>
        <v/>
      </c>
      <c r="B67" s="168" t="str">
        <f t="shared" si="15"/>
        <v/>
      </c>
      <c r="C67" s="151" t="str">
        <f t="shared" si="16"/>
        <v/>
      </c>
      <c r="D67" s="82" t="str">
        <f t="shared" si="17"/>
        <v/>
      </c>
      <c r="E67" s="188" t="str">
        <f>IF(ISERROR(SUM((B67/2),(C67/2),(D67/2))),IF(ISERROR(SUM((B67/2),(C67/2))),IF(ISERROR(SUM((B67/2),(D67/2))),IF(ISERROR(SUM((C67/2),(D67/2))),IF(ISERROR(B67/2),IF(ISERROR(C67/2),A67,C67),B67),SUM((C67*'Student List'!$D$34),(D67*'Student List'!$E$34))/'Student List'!$D$40),SUM((B67*'Student List'!$C$34),(D67*'Student List'!$E$34))/'Student List'!$E$40),SUM((B67*'Student List'!$C$34),(C67*'Student List'!$D$34))/'Student List'!$C$40),SUM((B67*'Student List'!$C$34),(C67*'Student List'!$D$34),(D67*'Student List'!$E$34))/'Student List'!$C$35)</f>
        <v/>
      </c>
      <c r="F67" s="84" t="str">
        <f t="shared" si="18"/>
        <v/>
      </c>
      <c r="G67" s="173" t="str">
        <f>IF(ISTEXT('Student List'!$C$17),('Student List'!$C$17),"")</f>
        <v/>
      </c>
      <c r="H67" s="85"/>
      <c r="I67" s="86"/>
      <c r="J67" s="87"/>
      <c r="K67" s="86"/>
      <c r="L67" s="88"/>
      <c r="M67" s="89"/>
      <c r="N67" s="86"/>
      <c r="O67" s="87"/>
      <c r="P67" s="86"/>
      <c r="Q67" s="88"/>
      <c r="R67" s="89"/>
      <c r="S67" s="86"/>
      <c r="T67" s="87"/>
      <c r="U67" s="86"/>
      <c r="V67" s="88"/>
      <c r="W67" s="89"/>
      <c r="X67" s="86"/>
      <c r="Y67" s="87"/>
      <c r="Z67" s="86"/>
      <c r="AA67" s="90"/>
      <c r="AB67" s="207"/>
      <c r="AC67" s="85"/>
      <c r="AD67" s="86"/>
      <c r="AE67" s="89"/>
      <c r="AF67" s="86"/>
      <c r="AG67" s="88"/>
      <c r="AH67" s="89"/>
      <c r="AI67" s="86"/>
      <c r="AJ67" s="87"/>
      <c r="AK67" s="86"/>
      <c r="AL67" s="88"/>
      <c r="AM67" s="89"/>
      <c r="AN67" s="86"/>
      <c r="AO67" s="87"/>
      <c r="AP67" s="86"/>
      <c r="AQ67" s="88"/>
      <c r="AR67" s="89"/>
      <c r="AS67" s="86"/>
      <c r="AT67" s="87"/>
      <c r="AU67" s="86"/>
      <c r="AV67" s="88"/>
      <c r="AW67" s="89"/>
      <c r="AX67" s="86"/>
      <c r="AY67" s="87"/>
      <c r="AZ67" s="86"/>
      <c r="BA67" s="88"/>
      <c r="BB67" s="89"/>
      <c r="BC67" s="86"/>
      <c r="BD67" s="86"/>
      <c r="BE67" s="86"/>
      <c r="BF67" s="89"/>
      <c r="BG67" s="91" t="str">
        <f t="shared" si="19"/>
        <v/>
      </c>
      <c r="BI67" s="92" t="str">
        <f t="shared" si="20"/>
        <v/>
      </c>
      <c r="BJ67" s="112"/>
      <c r="BK67" s="117"/>
      <c r="BL67" s="113"/>
      <c r="BM67" s="113"/>
      <c r="BN67" s="113"/>
      <c r="BO67" s="113"/>
      <c r="BP67" s="113"/>
      <c r="BQ67" s="113"/>
      <c r="BR67" s="113"/>
      <c r="BS67" s="114"/>
      <c r="BU67" s="171" t="str">
        <f t="shared" si="21"/>
        <v/>
      </c>
      <c r="BV67" s="161"/>
      <c r="BW67" s="162"/>
      <c r="BX67" s="250"/>
      <c r="BY67" s="256"/>
      <c r="BZ67" s="163"/>
      <c r="CA67" s="250"/>
      <c r="CB67" s="256"/>
      <c r="CC67" s="163"/>
      <c r="CD67" s="250"/>
      <c r="CE67" s="256"/>
      <c r="CF67" s="163"/>
      <c r="CG67" s="250"/>
      <c r="CH67" s="256"/>
      <c r="CI67" s="163"/>
      <c r="CJ67" s="250"/>
      <c r="CK67" s="256"/>
      <c r="CL67" s="163"/>
      <c r="CM67" s="250"/>
      <c r="CN67" s="256"/>
      <c r="CO67" s="163"/>
      <c r="CP67" s="250"/>
      <c r="CQ67" s="256"/>
      <c r="CR67" s="163"/>
      <c r="CS67" s="250"/>
      <c r="CT67" s="256"/>
      <c r="CU67" s="163"/>
      <c r="CV67" s="250"/>
      <c r="CW67" s="162"/>
      <c r="CX67" s="163"/>
      <c r="CY67" s="164"/>
    </row>
    <row r="68" spans="1:103" ht="13.5" customHeight="1">
      <c r="A68" s="83" t="str">
        <f t="shared" si="14"/>
        <v/>
      </c>
      <c r="B68" s="168" t="str">
        <f t="shared" si="15"/>
        <v/>
      </c>
      <c r="C68" s="151" t="str">
        <f t="shared" si="16"/>
        <v/>
      </c>
      <c r="D68" s="82" t="str">
        <f t="shared" si="17"/>
        <v/>
      </c>
      <c r="E68" s="188" t="str">
        <f>IF(ISERROR(SUM((B68/2),(C68/2),(D68/2))),IF(ISERROR(SUM((B68/2),(C68/2))),IF(ISERROR(SUM((B68/2),(D68/2))),IF(ISERROR(SUM((C68/2),(D68/2))),IF(ISERROR(B68/2),IF(ISERROR(C68/2),A68,C68),B68),SUM((C68*'Student List'!$D$34),(D68*'Student List'!$E$34))/'Student List'!$D$40),SUM((B68*'Student List'!$C$34),(D68*'Student List'!$E$34))/'Student List'!$E$40),SUM((B68*'Student List'!$C$34),(C68*'Student List'!$D$34))/'Student List'!$C$40),SUM((B68*'Student List'!$C$34),(C68*'Student List'!$D$34),(D68*'Student List'!$E$34))/'Student List'!$C$35)</f>
        <v/>
      </c>
      <c r="F68" s="84" t="str">
        <f t="shared" si="18"/>
        <v/>
      </c>
      <c r="G68" s="208" t="str">
        <f>IF(ISTEXT('Student List'!$C$18),('Student List'!$C$18),"")</f>
        <v/>
      </c>
      <c r="H68" s="209"/>
      <c r="I68" s="210"/>
      <c r="J68" s="211"/>
      <c r="K68" s="210"/>
      <c r="L68" s="212"/>
      <c r="M68" s="213"/>
      <c r="N68" s="210"/>
      <c r="O68" s="211"/>
      <c r="P68" s="210"/>
      <c r="Q68" s="212"/>
      <c r="R68" s="213"/>
      <c r="S68" s="210"/>
      <c r="T68" s="211"/>
      <c r="U68" s="210"/>
      <c r="V68" s="212"/>
      <c r="W68" s="213"/>
      <c r="X68" s="210"/>
      <c r="Y68" s="211"/>
      <c r="Z68" s="210"/>
      <c r="AA68" s="214"/>
      <c r="AB68" s="215"/>
      <c r="AC68" s="209"/>
      <c r="AD68" s="210"/>
      <c r="AE68" s="213"/>
      <c r="AF68" s="210"/>
      <c r="AG68" s="212"/>
      <c r="AH68" s="213"/>
      <c r="AI68" s="210"/>
      <c r="AJ68" s="211"/>
      <c r="AK68" s="210"/>
      <c r="AL68" s="212"/>
      <c r="AM68" s="213"/>
      <c r="AN68" s="210"/>
      <c r="AO68" s="211"/>
      <c r="AP68" s="210"/>
      <c r="AQ68" s="212"/>
      <c r="AR68" s="213"/>
      <c r="AS68" s="210"/>
      <c r="AT68" s="211"/>
      <c r="AU68" s="210"/>
      <c r="AV68" s="212"/>
      <c r="AW68" s="213"/>
      <c r="AX68" s="210"/>
      <c r="AY68" s="211"/>
      <c r="AZ68" s="210"/>
      <c r="BA68" s="212"/>
      <c r="BB68" s="213"/>
      <c r="BC68" s="210"/>
      <c r="BD68" s="210"/>
      <c r="BE68" s="210"/>
      <c r="BF68" s="213"/>
      <c r="BG68" s="216" t="str">
        <f t="shared" si="19"/>
        <v/>
      </c>
      <c r="BH68" s="217"/>
      <c r="BI68" s="218" t="str">
        <f t="shared" si="20"/>
        <v/>
      </c>
      <c r="BJ68" s="219"/>
      <c r="BK68" s="220"/>
      <c r="BL68" s="221"/>
      <c r="BM68" s="221"/>
      <c r="BN68" s="221"/>
      <c r="BO68" s="221"/>
      <c r="BP68" s="221"/>
      <c r="BQ68" s="221"/>
      <c r="BR68" s="221"/>
      <c r="BS68" s="222"/>
      <c r="BT68" s="217"/>
      <c r="BU68" s="223" t="str">
        <f t="shared" si="21"/>
        <v/>
      </c>
      <c r="BV68" s="224"/>
      <c r="BW68" s="225"/>
      <c r="BX68" s="249"/>
      <c r="BY68" s="255"/>
      <c r="BZ68" s="226"/>
      <c r="CA68" s="249"/>
      <c r="CB68" s="255"/>
      <c r="CC68" s="226"/>
      <c r="CD68" s="249"/>
      <c r="CE68" s="255"/>
      <c r="CF68" s="226"/>
      <c r="CG68" s="249"/>
      <c r="CH68" s="255"/>
      <c r="CI68" s="226"/>
      <c r="CJ68" s="249"/>
      <c r="CK68" s="255"/>
      <c r="CL68" s="226"/>
      <c r="CM68" s="249"/>
      <c r="CN68" s="255"/>
      <c r="CO68" s="226"/>
      <c r="CP68" s="249"/>
      <c r="CQ68" s="255"/>
      <c r="CR68" s="226"/>
      <c r="CS68" s="249"/>
      <c r="CT68" s="255"/>
      <c r="CU68" s="226"/>
      <c r="CV68" s="249"/>
      <c r="CW68" s="225"/>
      <c r="CX68" s="226"/>
      <c r="CY68" s="227"/>
    </row>
    <row r="69" spans="1:103" ht="13.5" customHeight="1">
      <c r="A69" s="83" t="str">
        <f t="shared" si="14"/>
        <v/>
      </c>
      <c r="B69" s="168" t="str">
        <f t="shared" si="15"/>
        <v/>
      </c>
      <c r="C69" s="151" t="str">
        <f t="shared" si="16"/>
        <v/>
      </c>
      <c r="D69" s="82" t="str">
        <f t="shared" si="17"/>
        <v/>
      </c>
      <c r="E69" s="188" t="str">
        <f>IF(ISERROR(SUM((B69/2),(C69/2),(D69/2))),IF(ISERROR(SUM((B69/2),(C69/2))),IF(ISERROR(SUM((B69/2),(D69/2))),IF(ISERROR(SUM((C69/2),(D69/2))),IF(ISERROR(B69/2),IF(ISERROR(C69/2),A69,C69),B69),SUM((C69*'Student List'!$D$34),(D69*'Student List'!$E$34))/'Student List'!$D$40),SUM((B69*'Student List'!$C$34),(D69*'Student List'!$E$34))/'Student List'!$E$40),SUM((B69*'Student List'!$C$34),(C69*'Student List'!$D$34))/'Student List'!$C$40),SUM((B69*'Student List'!$C$34),(C69*'Student List'!$D$34),(D69*'Student List'!$E$34))/'Student List'!$C$35)</f>
        <v/>
      </c>
      <c r="F69" s="84" t="str">
        <f t="shared" si="18"/>
        <v/>
      </c>
      <c r="G69" s="173" t="str">
        <f>IF(ISTEXT('Student List'!$C$19),('Student List'!$C$19),"")</f>
        <v/>
      </c>
      <c r="H69" s="85"/>
      <c r="I69" s="86"/>
      <c r="J69" s="87"/>
      <c r="K69" s="86"/>
      <c r="L69" s="88"/>
      <c r="M69" s="89"/>
      <c r="N69" s="86"/>
      <c r="O69" s="87"/>
      <c r="P69" s="86"/>
      <c r="Q69" s="88"/>
      <c r="R69" s="89"/>
      <c r="S69" s="86"/>
      <c r="T69" s="87"/>
      <c r="U69" s="86"/>
      <c r="V69" s="88"/>
      <c r="W69" s="89"/>
      <c r="X69" s="86"/>
      <c r="Y69" s="87"/>
      <c r="Z69" s="86"/>
      <c r="AA69" s="90"/>
      <c r="AB69" s="207"/>
      <c r="AC69" s="85"/>
      <c r="AD69" s="86"/>
      <c r="AE69" s="89"/>
      <c r="AF69" s="86"/>
      <c r="AG69" s="88"/>
      <c r="AH69" s="89"/>
      <c r="AI69" s="86"/>
      <c r="AJ69" s="87"/>
      <c r="AK69" s="86"/>
      <c r="AL69" s="88"/>
      <c r="AM69" s="89"/>
      <c r="AN69" s="86"/>
      <c r="AO69" s="87"/>
      <c r="AP69" s="86"/>
      <c r="AQ69" s="88"/>
      <c r="AR69" s="89"/>
      <c r="AS69" s="86"/>
      <c r="AT69" s="87"/>
      <c r="AU69" s="86"/>
      <c r="AV69" s="88"/>
      <c r="AW69" s="89"/>
      <c r="AX69" s="86"/>
      <c r="AY69" s="87"/>
      <c r="AZ69" s="86"/>
      <c r="BA69" s="88"/>
      <c r="BB69" s="89"/>
      <c r="BC69" s="86"/>
      <c r="BD69" s="86"/>
      <c r="BE69" s="86"/>
      <c r="BF69" s="89"/>
      <c r="BG69" s="91" t="str">
        <f t="shared" si="19"/>
        <v/>
      </c>
      <c r="BI69" s="92" t="str">
        <f t="shared" si="20"/>
        <v/>
      </c>
      <c r="BJ69" s="112"/>
      <c r="BK69" s="117"/>
      <c r="BL69" s="113"/>
      <c r="BM69" s="113"/>
      <c r="BN69" s="113"/>
      <c r="BO69" s="113"/>
      <c r="BP69" s="113"/>
      <c r="BQ69" s="113"/>
      <c r="BR69" s="113"/>
      <c r="BS69" s="114"/>
      <c r="BU69" s="171" t="str">
        <f t="shared" si="21"/>
        <v/>
      </c>
      <c r="BV69" s="161"/>
      <c r="BW69" s="162"/>
      <c r="BX69" s="250"/>
      <c r="BY69" s="256"/>
      <c r="BZ69" s="163"/>
      <c r="CA69" s="250"/>
      <c r="CB69" s="256"/>
      <c r="CC69" s="163"/>
      <c r="CD69" s="250"/>
      <c r="CE69" s="256"/>
      <c r="CF69" s="163"/>
      <c r="CG69" s="250"/>
      <c r="CH69" s="256"/>
      <c r="CI69" s="163"/>
      <c r="CJ69" s="250"/>
      <c r="CK69" s="256"/>
      <c r="CL69" s="163"/>
      <c r="CM69" s="250"/>
      <c r="CN69" s="256"/>
      <c r="CO69" s="163"/>
      <c r="CP69" s="250"/>
      <c r="CQ69" s="256"/>
      <c r="CR69" s="163"/>
      <c r="CS69" s="250"/>
      <c r="CT69" s="256"/>
      <c r="CU69" s="163"/>
      <c r="CV69" s="250"/>
      <c r="CW69" s="162"/>
      <c r="CX69" s="163"/>
      <c r="CY69" s="164"/>
    </row>
    <row r="70" spans="1:103" ht="13.5" customHeight="1">
      <c r="A70" s="83" t="str">
        <f t="shared" si="14"/>
        <v/>
      </c>
      <c r="B70" s="168" t="str">
        <f t="shared" si="15"/>
        <v/>
      </c>
      <c r="C70" s="151" t="str">
        <f t="shared" si="16"/>
        <v/>
      </c>
      <c r="D70" s="82" t="str">
        <f t="shared" si="17"/>
        <v/>
      </c>
      <c r="E70" s="188" t="str">
        <f>IF(ISERROR(SUM((B70/2),(C70/2),(D70/2))),IF(ISERROR(SUM((B70/2),(C70/2))),IF(ISERROR(SUM((B70/2),(D70/2))),IF(ISERROR(SUM((C70/2),(D70/2))),IF(ISERROR(B70/2),IF(ISERROR(C70/2),A70,C70),B70),SUM((C70*'Student List'!$D$34),(D70*'Student List'!$E$34))/'Student List'!$D$40),SUM((B70*'Student List'!$C$34),(D70*'Student List'!$E$34))/'Student List'!$E$40),SUM((B70*'Student List'!$C$34),(C70*'Student List'!$D$34))/'Student List'!$C$40),SUM((B70*'Student List'!$C$34),(C70*'Student List'!$D$34),(D70*'Student List'!$E$34))/'Student List'!$C$35)</f>
        <v/>
      </c>
      <c r="F70" s="84" t="str">
        <f t="shared" si="18"/>
        <v/>
      </c>
      <c r="G70" s="208" t="str">
        <f>IF(ISTEXT('Student List'!$C$20),('Student List'!$C$20),"")</f>
        <v/>
      </c>
      <c r="H70" s="209"/>
      <c r="I70" s="210"/>
      <c r="J70" s="211"/>
      <c r="K70" s="210"/>
      <c r="L70" s="212"/>
      <c r="M70" s="213"/>
      <c r="N70" s="210"/>
      <c r="O70" s="211"/>
      <c r="P70" s="210"/>
      <c r="Q70" s="212"/>
      <c r="R70" s="213"/>
      <c r="S70" s="210"/>
      <c r="T70" s="211"/>
      <c r="U70" s="210"/>
      <c r="V70" s="212"/>
      <c r="W70" s="213"/>
      <c r="X70" s="210"/>
      <c r="Y70" s="211"/>
      <c r="Z70" s="210"/>
      <c r="AA70" s="214"/>
      <c r="AB70" s="215"/>
      <c r="AC70" s="209"/>
      <c r="AD70" s="210"/>
      <c r="AE70" s="213"/>
      <c r="AF70" s="210"/>
      <c r="AG70" s="212"/>
      <c r="AH70" s="213"/>
      <c r="AI70" s="210"/>
      <c r="AJ70" s="211"/>
      <c r="AK70" s="210"/>
      <c r="AL70" s="212"/>
      <c r="AM70" s="213"/>
      <c r="AN70" s="210"/>
      <c r="AO70" s="211"/>
      <c r="AP70" s="210"/>
      <c r="AQ70" s="212"/>
      <c r="AR70" s="213"/>
      <c r="AS70" s="210"/>
      <c r="AT70" s="211"/>
      <c r="AU70" s="210"/>
      <c r="AV70" s="212"/>
      <c r="AW70" s="213"/>
      <c r="AX70" s="210"/>
      <c r="AY70" s="211"/>
      <c r="AZ70" s="210"/>
      <c r="BA70" s="212"/>
      <c r="BB70" s="213"/>
      <c r="BC70" s="210"/>
      <c r="BD70" s="210"/>
      <c r="BE70" s="210"/>
      <c r="BF70" s="213"/>
      <c r="BG70" s="216" t="str">
        <f t="shared" si="19"/>
        <v/>
      </c>
      <c r="BH70" s="217"/>
      <c r="BI70" s="218" t="str">
        <f t="shared" si="20"/>
        <v/>
      </c>
      <c r="BJ70" s="219"/>
      <c r="BK70" s="220"/>
      <c r="BL70" s="221"/>
      <c r="BM70" s="221"/>
      <c r="BN70" s="221"/>
      <c r="BO70" s="221"/>
      <c r="BP70" s="221"/>
      <c r="BQ70" s="221"/>
      <c r="BR70" s="221"/>
      <c r="BS70" s="222"/>
      <c r="BT70" s="217"/>
      <c r="BU70" s="223" t="str">
        <f t="shared" si="21"/>
        <v/>
      </c>
      <c r="BV70" s="224"/>
      <c r="BW70" s="225"/>
      <c r="BX70" s="249"/>
      <c r="BY70" s="255"/>
      <c r="BZ70" s="226"/>
      <c r="CA70" s="249"/>
      <c r="CB70" s="255"/>
      <c r="CC70" s="226"/>
      <c r="CD70" s="249"/>
      <c r="CE70" s="255"/>
      <c r="CF70" s="226"/>
      <c r="CG70" s="249"/>
      <c r="CH70" s="255"/>
      <c r="CI70" s="226"/>
      <c r="CJ70" s="249"/>
      <c r="CK70" s="255"/>
      <c r="CL70" s="226"/>
      <c r="CM70" s="249"/>
      <c r="CN70" s="255"/>
      <c r="CO70" s="226"/>
      <c r="CP70" s="249"/>
      <c r="CQ70" s="255"/>
      <c r="CR70" s="226"/>
      <c r="CS70" s="249"/>
      <c r="CT70" s="255"/>
      <c r="CU70" s="226"/>
      <c r="CV70" s="249"/>
      <c r="CW70" s="225"/>
      <c r="CX70" s="226"/>
      <c r="CY70" s="227"/>
    </row>
    <row r="71" spans="1:103" ht="13.5" customHeight="1">
      <c r="A71" s="83" t="str">
        <f t="shared" si="14"/>
        <v/>
      </c>
      <c r="B71" s="168" t="str">
        <f t="shared" si="15"/>
        <v/>
      </c>
      <c r="C71" s="151" t="str">
        <f t="shared" si="16"/>
        <v/>
      </c>
      <c r="D71" s="82" t="str">
        <f t="shared" si="17"/>
        <v/>
      </c>
      <c r="E71" s="188" t="str">
        <f>IF(ISERROR(SUM((B71/2),(C71/2),(D71/2))),IF(ISERROR(SUM((B71/2),(C71/2))),IF(ISERROR(SUM((B71/2),(D71/2))),IF(ISERROR(SUM((C71/2),(D71/2))),IF(ISERROR(B71/2),IF(ISERROR(C71/2),A71,C71),B71),SUM((C71*'Student List'!$D$34),(D71*'Student List'!$E$34))/'Student List'!$D$40),SUM((B71*'Student List'!$C$34),(D71*'Student List'!$E$34))/'Student List'!$E$40),SUM((B71*'Student List'!$C$34),(C71*'Student List'!$D$34))/'Student List'!$C$40),SUM((B71*'Student List'!$C$34),(C71*'Student List'!$D$34),(D71*'Student List'!$E$34))/'Student List'!$C$35)</f>
        <v/>
      </c>
      <c r="F71" s="84" t="str">
        <f t="shared" si="18"/>
        <v/>
      </c>
      <c r="G71" s="173" t="str">
        <f>IF(ISTEXT('Student List'!$C$21),('Student List'!$C$21),"")</f>
        <v/>
      </c>
      <c r="H71" s="85"/>
      <c r="I71" s="86"/>
      <c r="J71" s="87"/>
      <c r="K71" s="86"/>
      <c r="L71" s="88"/>
      <c r="M71" s="89"/>
      <c r="N71" s="86"/>
      <c r="O71" s="86"/>
      <c r="P71" s="228"/>
      <c r="Q71" s="148"/>
      <c r="R71" s="89"/>
      <c r="S71" s="86"/>
      <c r="T71" s="87"/>
      <c r="U71" s="86"/>
      <c r="V71" s="88"/>
      <c r="W71" s="89"/>
      <c r="X71" s="86"/>
      <c r="Y71" s="87"/>
      <c r="Z71" s="86"/>
      <c r="AA71" s="90"/>
      <c r="AB71" s="207"/>
      <c r="AC71" s="85"/>
      <c r="AD71" s="86"/>
      <c r="AE71" s="89"/>
      <c r="AF71" s="86"/>
      <c r="AG71" s="88"/>
      <c r="AH71" s="89"/>
      <c r="AI71" s="86"/>
      <c r="AJ71" s="87"/>
      <c r="AK71" s="86"/>
      <c r="AL71" s="88"/>
      <c r="AM71" s="89"/>
      <c r="AN71" s="86"/>
      <c r="AO71" s="87"/>
      <c r="AP71" s="86"/>
      <c r="AQ71" s="88"/>
      <c r="AR71" s="89"/>
      <c r="AS71" s="86"/>
      <c r="AT71" s="87"/>
      <c r="AU71" s="86"/>
      <c r="AV71" s="88"/>
      <c r="AW71" s="89"/>
      <c r="AX71" s="86"/>
      <c r="AY71" s="87"/>
      <c r="AZ71" s="86"/>
      <c r="BA71" s="88"/>
      <c r="BB71" s="89"/>
      <c r="BC71" s="86"/>
      <c r="BD71" s="86"/>
      <c r="BE71" s="86"/>
      <c r="BF71" s="89"/>
      <c r="BG71" s="91" t="str">
        <f t="shared" si="19"/>
        <v/>
      </c>
      <c r="BI71" s="92" t="str">
        <f t="shared" si="20"/>
        <v/>
      </c>
      <c r="BJ71" s="112"/>
      <c r="BK71" s="117"/>
      <c r="BL71" s="113"/>
      <c r="BM71" s="113"/>
      <c r="BN71" s="113"/>
      <c r="BO71" s="113"/>
      <c r="BP71" s="113"/>
      <c r="BQ71" s="113"/>
      <c r="BR71" s="113"/>
      <c r="BS71" s="114"/>
      <c r="BU71" s="171" t="str">
        <f t="shared" si="21"/>
        <v/>
      </c>
      <c r="BV71" s="161"/>
      <c r="BW71" s="162"/>
      <c r="BX71" s="250"/>
      <c r="BY71" s="256"/>
      <c r="BZ71" s="163"/>
      <c r="CA71" s="250"/>
      <c r="CB71" s="256"/>
      <c r="CC71" s="163"/>
      <c r="CD71" s="250"/>
      <c r="CE71" s="256"/>
      <c r="CF71" s="163"/>
      <c r="CG71" s="250"/>
      <c r="CH71" s="256"/>
      <c r="CI71" s="163"/>
      <c r="CJ71" s="250"/>
      <c r="CK71" s="256"/>
      <c r="CL71" s="163"/>
      <c r="CM71" s="250"/>
      <c r="CN71" s="256"/>
      <c r="CO71" s="163"/>
      <c r="CP71" s="250"/>
      <c r="CQ71" s="256"/>
      <c r="CR71" s="163"/>
      <c r="CS71" s="250"/>
      <c r="CT71" s="256"/>
      <c r="CU71" s="163"/>
      <c r="CV71" s="250"/>
      <c r="CW71" s="162"/>
      <c r="CX71" s="163"/>
      <c r="CY71" s="164"/>
    </row>
    <row r="72" spans="1:103" ht="13.5" customHeight="1">
      <c r="A72" s="83" t="str">
        <f t="shared" si="14"/>
        <v/>
      </c>
      <c r="B72" s="168" t="str">
        <f t="shared" si="15"/>
        <v/>
      </c>
      <c r="C72" s="151" t="str">
        <f t="shared" si="16"/>
        <v/>
      </c>
      <c r="D72" s="82" t="str">
        <f t="shared" si="17"/>
        <v/>
      </c>
      <c r="E72" s="188" t="str">
        <f>IF(ISERROR(SUM((B72/2),(C72/2),(D72/2))),IF(ISERROR(SUM((B72/2),(C72/2))),IF(ISERROR(SUM((B72/2),(D72/2))),IF(ISERROR(SUM((C72/2),(D72/2))),IF(ISERROR(B72/2),IF(ISERROR(C72/2),A72,C72),B72),SUM((C72*'Student List'!$D$34),(D72*'Student List'!$E$34))/'Student List'!$D$40),SUM((B72*'Student List'!$C$34),(D72*'Student List'!$E$34))/'Student List'!$E$40),SUM((B72*'Student List'!$C$34),(C72*'Student List'!$D$34))/'Student List'!$C$40),SUM((B72*'Student List'!$C$34),(C72*'Student List'!$D$34),(D72*'Student List'!$E$34))/'Student List'!$C$35)</f>
        <v/>
      </c>
      <c r="F72" s="84" t="str">
        <f t="shared" si="18"/>
        <v/>
      </c>
      <c r="G72" s="208" t="str">
        <f>IF(ISTEXT('Student List'!$C$22),('Student List'!$C$22),"")</f>
        <v/>
      </c>
      <c r="H72" s="209"/>
      <c r="I72" s="210"/>
      <c r="J72" s="211"/>
      <c r="K72" s="210"/>
      <c r="L72" s="212"/>
      <c r="M72" s="213"/>
      <c r="N72" s="210"/>
      <c r="O72" s="211"/>
      <c r="P72" s="210"/>
      <c r="Q72" s="212"/>
      <c r="R72" s="213"/>
      <c r="S72" s="210"/>
      <c r="T72" s="211"/>
      <c r="U72" s="210"/>
      <c r="V72" s="212"/>
      <c r="W72" s="213"/>
      <c r="X72" s="210"/>
      <c r="Y72" s="211"/>
      <c r="Z72" s="210"/>
      <c r="AA72" s="214"/>
      <c r="AB72" s="215"/>
      <c r="AC72" s="209"/>
      <c r="AD72" s="210"/>
      <c r="AE72" s="213"/>
      <c r="AF72" s="210"/>
      <c r="AG72" s="212"/>
      <c r="AH72" s="213"/>
      <c r="AI72" s="210"/>
      <c r="AJ72" s="211"/>
      <c r="AK72" s="210"/>
      <c r="AL72" s="212"/>
      <c r="AM72" s="213"/>
      <c r="AN72" s="210"/>
      <c r="AO72" s="211"/>
      <c r="AP72" s="210"/>
      <c r="AQ72" s="212"/>
      <c r="AR72" s="213"/>
      <c r="AS72" s="210"/>
      <c r="AT72" s="211"/>
      <c r="AU72" s="210"/>
      <c r="AV72" s="212"/>
      <c r="AW72" s="213"/>
      <c r="AX72" s="210"/>
      <c r="AY72" s="211"/>
      <c r="AZ72" s="210"/>
      <c r="BA72" s="212"/>
      <c r="BB72" s="213"/>
      <c r="BC72" s="210"/>
      <c r="BD72" s="210"/>
      <c r="BE72" s="210"/>
      <c r="BF72" s="213"/>
      <c r="BG72" s="216" t="str">
        <f t="shared" si="19"/>
        <v/>
      </c>
      <c r="BH72" s="217"/>
      <c r="BI72" s="218" t="str">
        <f t="shared" si="20"/>
        <v/>
      </c>
      <c r="BJ72" s="219"/>
      <c r="BK72" s="220"/>
      <c r="BL72" s="221"/>
      <c r="BM72" s="221"/>
      <c r="BN72" s="221"/>
      <c r="BO72" s="221"/>
      <c r="BP72" s="221"/>
      <c r="BQ72" s="221"/>
      <c r="BR72" s="221"/>
      <c r="BS72" s="222"/>
      <c r="BT72" s="217"/>
      <c r="BU72" s="223" t="str">
        <f t="shared" si="21"/>
        <v/>
      </c>
      <c r="BV72" s="224"/>
      <c r="BW72" s="225"/>
      <c r="BX72" s="249"/>
      <c r="BY72" s="255"/>
      <c r="BZ72" s="226"/>
      <c r="CA72" s="249"/>
      <c r="CB72" s="255"/>
      <c r="CC72" s="226"/>
      <c r="CD72" s="249"/>
      <c r="CE72" s="255"/>
      <c r="CF72" s="226"/>
      <c r="CG72" s="249"/>
      <c r="CH72" s="255"/>
      <c r="CI72" s="226"/>
      <c r="CJ72" s="249"/>
      <c r="CK72" s="255"/>
      <c r="CL72" s="226"/>
      <c r="CM72" s="249"/>
      <c r="CN72" s="255"/>
      <c r="CO72" s="226"/>
      <c r="CP72" s="249"/>
      <c r="CQ72" s="255"/>
      <c r="CR72" s="226"/>
      <c r="CS72" s="249"/>
      <c r="CT72" s="255"/>
      <c r="CU72" s="226"/>
      <c r="CV72" s="249"/>
      <c r="CW72" s="225"/>
      <c r="CX72" s="226"/>
      <c r="CY72" s="227"/>
    </row>
    <row r="73" spans="1:103" ht="13.5" customHeight="1">
      <c r="A73" s="83" t="str">
        <f t="shared" si="14"/>
        <v/>
      </c>
      <c r="B73" s="168" t="str">
        <f t="shared" si="15"/>
        <v/>
      </c>
      <c r="C73" s="151" t="str">
        <f t="shared" si="16"/>
        <v/>
      </c>
      <c r="D73" s="82" t="str">
        <f t="shared" si="17"/>
        <v/>
      </c>
      <c r="E73" s="188" t="str">
        <f>IF(ISERROR(SUM((B73/2),(C73/2),(D73/2))),IF(ISERROR(SUM((B73/2),(C73/2))),IF(ISERROR(SUM((B73/2),(D73/2))),IF(ISERROR(SUM((C73/2),(D73/2))),IF(ISERROR(B73/2),IF(ISERROR(C73/2),A73,C73),B73),SUM((C73*'Student List'!$D$34),(D73*'Student List'!$E$34))/'Student List'!$D$40),SUM((B73*'Student List'!$C$34),(D73*'Student List'!$E$34))/'Student List'!$E$40),SUM((B73*'Student List'!$C$34),(C73*'Student List'!$D$34))/'Student List'!$C$40),SUM((B73*'Student List'!$C$34),(C73*'Student List'!$D$34),(D73*'Student List'!$E$34))/'Student List'!$C$35)</f>
        <v/>
      </c>
      <c r="F73" s="84" t="str">
        <f t="shared" si="18"/>
        <v/>
      </c>
      <c r="G73" s="173" t="str">
        <f>IF(ISTEXT('Student List'!$C$23),('Student List'!$C$23),"")</f>
        <v/>
      </c>
      <c r="H73" s="85"/>
      <c r="I73" s="86"/>
      <c r="J73" s="87"/>
      <c r="K73" s="86"/>
      <c r="L73" s="88"/>
      <c r="M73" s="89"/>
      <c r="N73" s="86"/>
      <c r="O73" s="87"/>
      <c r="P73" s="86"/>
      <c r="Q73" s="88"/>
      <c r="R73" s="89"/>
      <c r="S73" s="86"/>
      <c r="T73" s="87"/>
      <c r="U73" s="86"/>
      <c r="V73" s="88"/>
      <c r="W73" s="89"/>
      <c r="X73" s="86"/>
      <c r="Y73" s="87"/>
      <c r="Z73" s="86"/>
      <c r="AA73" s="90"/>
      <c r="AB73" s="207"/>
      <c r="AC73" s="85"/>
      <c r="AD73" s="86"/>
      <c r="AE73" s="89"/>
      <c r="AF73" s="86"/>
      <c r="AG73" s="88"/>
      <c r="AH73" s="89"/>
      <c r="AI73" s="86"/>
      <c r="AJ73" s="87"/>
      <c r="AK73" s="86"/>
      <c r="AL73" s="88"/>
      <c r="AM73" s="89"/>
      <c r="AN73" s="86"/>
      <c r="AO73" s="87"/>
      <c r="AP73" s="86"/>
      <c r="AQ73" s="88"/>
      <c r="AR73" s="89"/>
      <c r="AS73" s="86"/>
      <c r="AT73" s="87"/>
      <c r="AU73" s="86"/>
      <c r="AV73" s="88"/>
      <c r="AW73" s="89"/>
      <c r="AX73" s="86"/>
      <c r="AY73" s="87"/>
      <c r="AZ73" s="86"/>
      <c r="BA73" s="88"/>
      <c r="BB73" s="89"/>
      <c r="BC73" s="86"/>
      <c r="BD73" s="86"/>
      <c r="BE73" s="86"/>
      <c r="BF73" s="89"/>
      <c r="BG73" s="91" t="str">
        <f t="shared" si="19"/>
        <v/>
      </c>
      <c r="BI73" s="92" t="str">
        <f t="shared" si="20"/>
        <v/>
      </c>
      <c r="BJ73" s="112"/>
      <c r="BK73" s="117"/>
      <c r="BL73" s="113"/>
      <c r="BM73" s="113"/>
      <c r="BN73" s="113"/>
      <c r="BO73" s="113"/>
      <c r="BP73" s="113"/>
      <c r="BQ73" s="113"/>
      <c r="BR73" s="113"/>
      <c r="BS73" s="114"/>
      <c r="BU73" s="171" t="str">
        <f t="shared" si="21"/>
        <v/>
      </c>
      <c r="BV73" s="161"/>
      <c r="BW73" s="162"/>
      <c r="BX73" s="250"/>
      <c r="BY73" s="256"/>
      <c r="BZ73" s="163"/>
      <c r="CA73" s="250"/>
      <c r="CB73" s="256"/>
      <c r="CC73" s="163"/>
      <c r="CD73" s="250"/>
      <c r="CE73" s="256"/>
      <c r="CF73" s="163"/>
      <c r="CG73" s="250"/>
      <c r="CH73" s="256"/>
      <c r="CI73" s="163"/>
      <c r="CJ73" s="250"/>
      <c r="CK73" s="256"/>
      <c r="CL73" s="163"/>
      <c r="CM73" s="250"/>
      <c r="CN73" s="256"/>
      <c r="CO73" s="163"/>
      <c r="CP73" s="250"/>
      <c r="CQ73" s="256"/>
      <c r="CR73" s="163"/>
      <c r="CS73" s="250"/>
      <c r="CT73" s="256"/>
      <c r="CU73" s="163"/>
      <c r="CV73" s="250"/>
      <c r="CW73" s="162"/>
      <c r="CX73" s="163"/>
      <c r="CY73" s="164"/>
    </row>
    <row r="74" spans="1:103" ht="13.5" customHeight="1">
      <c r="A74" s="83" t="str">
        <f t="shared" si="14"/>
        <v/>
      </c>
      <c r="B74" s="168" t="str">
        <f t="shared" si="15"/>
        <v/>
      </c>
      <c r="C74" s="151" t="str">
        <f t="shared" si="16"/>
        <v/>
      </c>
      <c r="D74" s="82" t="str">
        <f t="shared" si="17"/>
        <v/>
      </c>
      <c r="E74" s="188" t="str">
        <f>IF(ISERROR(SUM((B74/2),(C74/2),(D74/2))),IF(ISERROR(SUM((B74/2),(C74/2))),IF(ISERROR(SUM((B74/2),(D74/2))),IF(ISERROR(SUM((C74/2),(D74/2))),IF(ISERROR(B74/2),IF(ISERROR(C74/2),A74,C74),B74),SUM((C74*'Student List'!$D$34),(D74*'Student List'!$E$34))/'Student List'!$D$40),SUM((B74*'Student List'!$C$34),(D74*'Student List'!$E$34))/'Student List'!$E$40),SUM((B74*'Student List'!$C$34),(C74*'Student List'!$D$34))/'Student List'!$C$40),SUM((B74*'Student List'!$C$34),(C74*'Student List'!$D$34),(D74*'Student List'!$E$34))/'Student List'!$C$35)</f>
        <v/>
      </c>
      <c r="F74" s="84" t="str">
        <f t="shared" si="18"/>
        <v/>
      </c>
      <c r="G74" s="208" t="str">
        <f>IF(ISTEXT('Student List'!$C$24),('Student List'!$C$24),"")</f>
        <v/>
      </c>
      <c r="H74" s="209"/>
      <c r="I74" s="210"/>
      <c r="J74" s="211"/>
      <c r="K74" s="210"/>
      <c r="L74" s="212"/>
      <c r="M74" s="213"/>
      <c r="N74" s="210"/>
      <c r="O74" s="211"/>
      <c r="P74" s="210"/>
      <c r="Q74" s="212"/>
      <c r="R74" s="213"/>
      <c r="S74" s="210"/>
      <c r="T74" s="211"/>
      <c r="U74" s="210"/>
      <c r="V74" s="212"/>
      <c r="W74" s="213"/>
      <c r="X74" s="210"/>
      <c r="Y74" s="211"/>
      <c r="Z74" s="210"/>
      <c r="AA74" s="214"/>
      <c r="AB74" s="215"/>
      <c r="AC74" s="209"/>
      <c r="AD74" s="210"/>
      <c r="AE74" s="213"/>
      <c r="AF74" s="210"/>
      <c r="AG74" s="212"/>
      <c r="AH74" s="213"/>
      <c r="AI74" s="210"/>
      <c r="AJ74" s="211"/>
      <c r="AK74" s="210"/>
      <c r="AL74" s="212"/>
      <c r="AM74" s="213"/>
      <c r="AN74" s="210"/>
      <c r="AO74" s="211"/>
      <c r="AP74" s="210"/>
      <c r="AQ74" s="212"/>
      <c r="AR74" s="213"/>
      <c r="AS74" s="210"/>
      <c r="AT74" s="211"/>
      <c r="AU74" s="210"/>
      <c r="AV74" s="212"/>
      <c r="AW74" s="213"/>
      <c r="AX74" s="210"/>
      <c r="AY74" s="211"/>
      <c r="AZ74" s="210"/>
      <c r="BA74" s="212"/>
      <c r="BB74" s="213"/>
      <c r="BC74" s="210"/>
      <c r="BD74" s="210"/>
      <c r="BE74" s="210"/>
      <c r="BF74" s="213"/>
      <c r="BG74" s="216" t="str">
        <f t="shared" si="19"/>
        <v/>
      </c>
      <c r="BH74" s="217"/>
      <c r="BI74" s="218" t="str">
        <f t="shared" si="20"/>
        <v/>
      </c>
      <c r="BJ74" s="219"/>
      <c r="BK74" s="220"/>
      <c r="BL74" s="221"/>
      <c r="BM74" s="221"/>
      <c r="BN74" s="221"/>
      <c r="BO74" s="221"/>
      <c r="BP74" s="221"/>
      <c r="BQ74" s="221"/>
      <c r="BR74" s="221"/>
      <c r="BS74" s="222"/>
      <c r="BT74" s="217"/>
      <c r="BU74" s="223" t="str">
        <f t="shared" si="21"/>
        <v/>
      </c>
      <c r="BV74" s="224"/>
      <c r="BW74" s="225"/>
      <c r="BX74" s="249"/>
      <c r="BY74" s="255"/>
      <c r="BZ74" s="226"/>
      <c r="CA74" s="249"/>
      <c r="CB74" s="255"/>
      <c r="CC74" s="226"/>
      <c r="CD74" s="249"/>
      <c r="CE74" s="255"/>
      <c r="CF74" s="226"/>
      <c r="CG74" s="249"/>
      <c r="CH74" s="255"/>
      <c r="CI74" s="226"/>
      <c r="CJ74" s="249"/>
      <c r="CK74" s="255"/>
      <c r="CL74" s="226"/>
      <c r="CM74" s="249"/>
      <c r="CN74" s="255"/>
      <c r="CO74" s="226"/>
      <c r="CP74" s="249"/>
      <c r="CQ74" s="255"/>
      <c r="CR74" s="226"/>
      <c r="CS74" s="249"/>
      <c r="CT74" s="255"/>
      <c r="CU74" s="226"/>
      <c r="CV74" s="249"/>
      <c r="CW74" s="225"/>
      <c r="CX74" s="226"/>
      <c r="CY74" s="227"/>
    </row>
    <row r="75" spans="1:103" ht="13.5" customHeight="1">
      <c r="A75" s="83" t="str">
        <f t="shared" si="14"/>
        <v/>
      </c>
      <c r="B75" s="168" t="str">
        <f t="shared" si="15"/>
        <v/>
      </c>
      <c r="C75" s="151" t="str">
        <f t="shared" si="16"/>
        <v/>
      </c>
      <c r="D75" s="82" t="str">
        <f t="shared" si="17"/>
        <v/>
      </c>
      <c r="E75" s="188" t="str">
        <f>IF(ISERROR(SUM((B75/2),(C75/2),(D75/2))),IF(ISERROR(SUM((B75/2),(C75/2))),IF(ISERROR(SUM((B75/2),(D75/2))),IF(ISERROR(SUM((C75/2),(D75/2))),IF(ISERROR(B75/2),IF(ISERROR(C75/2),A75,C75),B75),SUM((C75*'Student List'!$D$34),(D75*'Student List'!$E$34))/'Student List'!$D$40),SUM((B75*'Student List'!$C$34),(D75*'Student List'!$E$34))/'Student List'!$E$40),SUM((B75*'Student List'!$C$34),(C75*'Student List'!$D$34))/'Student List'!$C$40),SUM((B75*'Student List'!$C$34),(C75*'Student List'!$D$34),(D75*'Student List'!$E$34))/'Student List'!$C$35)</f>
        <v/>
      </c>
      <c r="F75" s="84" t="str">
        <f t="shared" si="18"/>
        <v/>
      </c>
      <c r="G75" s="173" t="str">
        <f>IF(ISTEXT('Student List'!$C$25),('Student List'!$C$25),"")</f>
        <v/>
      </c>
      <c r="H75" s="85"/>
      <c r="I75" s="86"/>
      <c r="J75" s="87"/>
      <c r="K75" s="86"/>
      <c r="L75" s="88"/>
      <c r="M75" s="89"/>
      <c r="N75" s="86"/>
      <c r="O75" s="87"/>
      <c r="P75" s="86"/>
      <c r="Q75" s="88"/>
      <c r="R75" s="89"/>
      <c r="S75" s="86"/>
      <c r="T75" s="87"/>
      <c r="U75" s="86"/>
      <c r="V75" s="88"/>
      <c r="W75" s="89"/>
      <c r="X75" s="86"/>
      <c r="Y75" s="87"/>
      <c r="Z75" s="86"/>
      <c r="AA75" s="90"/>
      <c r="AB75" s="207"/>
      <c r="AC75" s="85"/>
      <c r="AD75" s="86"/>
      <c r="AE75" s="89"/>
      <c r="AF75" s="86"/>
      <c r="AG75" s="88"/>
      <c r="AH75" s="89"/>
      <c r="AI75" s="86"/>
      <c r="AJ75" s="87"/>
      <c r="AK75" s="86"/>
      <c r="AL75" s="88"/>
      <c r="AM75" s="89"/>
      <c r="AN75" s="86"/>
      <c r="AO75" s="87"/>
      <c r="AP75" s="86"/>
      <c r="AQ75" s="88"/>
      <c r="AR75" s="89"/>
      <c r="AS75" s="86"/>
      <c r="AT75" s="87"/>
      <c r="AU75" s="86"/>
      <c r="AV75" s="88"/>
      <c r="AW75" s="89"/>
      <c r="AX75" s="86"/>
      <c r="AY75" s="87"/>
      <c r="AZ75" s="86"/>
      <c r="BA75" s="88"/>
      <c r="BB75" s="89"/>
      <c r="BC75" s="86"/>
      <c r="BD75" s="86"/>
      <c r="BE75" s="86"/>
      <c r="BF75" s="89"/>
      <c r="BG75" s="91" t="str">
        <f t="shared" si="19"/>
        <v/>
      </c>
      <c r="BI75" s="92" t="str">
        <f t="shared" si="20"/>
        <v/>
      </c>
      <c r="BJ75" s="112"/>
      <c r="BK75" s="117"/>
      <c r="BL75" s="113"/>
      <c r="BM75" s="113"/>
      <c r="BN75" s="113"/>
      <c r="BO75" s="113"/>
      <c r="BP75" s="113"/>
      <c r="BQ75" s="113"/>
      <c r="BR75" s="113"/>
      <c r="BS75" s="114"/>
      <c r="BU75" s="171" t="str">
        <f t="shared" si="21"/>
        <v/>
      </c>
      <c r="BV75" s="161"/>
      <c r="BW75" s="162"/>
      <c r="BX75" s="250"/>
      <c r="BY75" s="256"/>
      <c r="BZ75" s="163"/>
      <c r="CA75" s="250"/>
      <c r="CB75" s="256"/>
      <c r="CC75" s="163"/>
      <c r="CD75" s="250"/>
      <c r="CE75" s="256"/>
      <c r="CF75" s="163"/>
      <c r="CG75" s="250"/>
      <c r="CH75" s="256"/>
      <c r="CI75" s="163"/>
      <c r="CJ75" s="250"/>
      <c r="CK75" s="256"/>
      <c r="CL75" s="163"/>
      <c r="CM75" s="250"/>
      <c r="CN75" s="256"/>
      <c r="CO75" s="163"/>
      <c r="CP75" s="250"/>
      <c r="CQ75" s="256"/>
      <c r="CR75" s="163"/>
      <c r="CS75" s="250"/>
      <c r="CT75" s="256"/>
      <c r="CU75" s="163"/>
      <c r="CV75" s="250"/>
      <c r="CW75" s="162"/>
      <c r="CX75" s="163"/>
      <c r="CY75" s="164"/>
    </row>
    <row r="76" spans="1:103" ht="13.5" customHeight="1">
      <c r="A76" s="83" t="str">
        <f t="shared" si="14"/>
        <v/>
      </c>
      <c r="B76" s="168" t="str">
        <f t="shared" si="15"/>
        <v/>
      </c>
      <c r="C76" s="151" t="str">
        <f t="shared" si="16"/>
        <v/>
      </c>
      <c r="D76" s="82" t="str">
        <f t="shared" si="17"/>
        <v/>
      </c>
      <c r="E76" s="188" t="str">
        <f>IF(ISERROR(SUM((B76/2),(C76/2),(D76/2))),IF(ISERROR(SUM((B76/2),(C76/2))),IF(ISERROR(SUM((B76/2),(D76/2))),IF(ISERROR(SUM((C76/2),(D76/2))),IF(ISERROR(B76/2),IF(ISERROR(C76/2),A76,C76),B76),SUM((C76*'Student List'!$D$34),(D76*'Student List'!$E$34))/'Student List'!$D$40),SUM((B76*'Student List'!$C$34),(D76*'Student List'!$E$34))/'Student List'!$E$40),SUM((B76*'Student List'!$C$34),(C76*'Student List'!$D$34))/'Student List'!$C$40),SUM((B76*'Student List'!$C$34),(C76*'Student List'!$D$34),(D76*'Student List'!$E$34))/'Student List'!$C$35)</f>
        <v/>
      </c>
      <c r="F76" s="84" t="str">
        <f t="shared" si="18"/>
        <v/>
      </c>
      <c r="G76" s="208" t="str">
        <f>IF(ISTEXT('Student List'!$C$26),('Student List'!$C$26),"")</f>
        <v/>
      </c>
      <c r="H76" s="209"/>
      <c r="I76" s="210"/>
      <c r="J76" s="211"/>
      <c r="K76" s="210"/>
      <c r="L76" s="212"/>
      <c r="M76" s="213"/>
      <c r="N76" s="210"/>
      <c r="O76" s="211"/>
      <c r="P76" s="210"/>
      <c r="Q76" s="212"/>
      <c r="R76" s="213"/>
      <c r="S76" s="210"/>
      <c r="T76" s="211"/>
      <c r="U76" s="210"/>
      <c r="V76" s="212"/>
      <c r="W76" s="213"/>
      <c r="X76" s="210"/>
      <c r="Y76" s="211"/>
      <c r="Z76" s="210"/>
      <c r="AA76" s="214"/>
      <c r="AB76" s="215"/>
      <c r="AC76" s="209"/>
      <c r="AD76" s="210"/>
      <c r="AE76" s="213"/>
      <c r="AF76" s="210"/>
      <c r="AG76" s="212"/>
      <c r="AH76" s="213"/>
      <c r="AI76" s="210"/>
      <c r="AJ76" s="211"/>
      <c r="AK76" s="210"/>
      <c r="AL76" s="212"/>
      <c r="AM76" s="213"/>
      <c r="AN76" s="210"/>
      <c r="AO76" s="211"/>
      <c r="AP76" s="210"/>
      <c r="AQ76" s="212"/>
      <c r="AR76" s="213"/>
      <c r="AS76" s="210"/>
      <c r="AT76" s="211"/>
      <c r="AU76" s="210"/>
      <c r="AV76" s="212"/>
      <c r="AW76" s="213"/>
      <c r="AX76" s="210"/>
      <c r="AY76" s="211"/>
      <c r="AZ76" s="210"/>
      <c r="BA76" s="212"/>
      <c r="BB76" s="213"/>
      <c r="BC76" s="210"/>
      <c r="BD76" s="210"/>
      <c r="BE76" s="210"/>
      <c r="BF76" s="213"/>
      <c r="BG76" s="216" t="str">
        <f t="shared" si="19"/>
        <v/>
      </c>
      <c r="BH76" s="217"/>
      <c r="BI76" s="218" t="str">
        <f t="shared" si="20"/>
        <v/>
      </c>
      <c r="BJ76" s="219"/>
      <c r="BK76" s="220"/>
      <c r="BL76" s="221"/>
      <c r="BM76" s="221"/>
      <c r="BN76" s="221"/>
      <c r="BO76" s="221"/>
      <c r="BP76" s="221"/>
      <c r="BQ76" s="221"/>
      <c r="BR76" s="221"/>
      <c r="BS76" s="222"/>
      <c r="BT76" s="217"/>
      <c r="BU76" s="223" t="str">
        <f t="shared" si="21"/>
        <v/>
      </c>
      <c r="BV76" s="224"/>
      <c r="BW76" s="225"/>
      <c r="BX76" s="249"/>
      <c r="BY76" s="255"/>
      <c r="BZ76" s="226"/>
      <c r="CA76" s="249"/>
      <c r="CB76" s="255"/>
      <c r="CC76" s="226"/>
      <c r="CD76" s="249"/>
      <c r="CE76" s="255"/>
      <c r="CF76" s="226"/>
      <c r="CG76" s="249"/>
      <c r="CH76" s="255"/>
      <c r="CI76" s="226"/>
      <c r="CJ76" s="249"/>
      <c r="CK76" s="255"/>
      <c r="CL76" s="226"/>
      <c r="CM76" s="249"/>
      <c r="CN76" s="255"/>
      <c r="CO76" s="226"/>
      <c r="CP76" s="249"/>
      <c r="CQ76" s="255"/>
      <c r="CR76" s="226"/>
      <c r="CS76" s="249"/>
      <c r="CT76" s="255"/>
      <c r="CU76" s="226"/>
      <c r="CV76" s="249"/>
      <c r="CW76" s="225"/>
      <c r="CX76" s="226"/>
      <c r="CY76" s="227"/>
    </row>
    <row r="77" spans="1:103" ht="13.5" customHeight="1">
      <c r="A77" s="83" t="str">
        <f t="shared" si="14"/>
        <v/>
      </c>
      <c r="B77" s="168" t="str">
        <f t="shared" si="15"/>
        <v/>
      </c>
      <c r="C77" s="151" t="str">
        <f t="shared" si="16"/>
        <v/>
      </c>
      <c r="D77" s="82" t="str">
        <f t="shared" si="17"/>
        <v/>
      </c>
      <c r="E77" s="188" t="str">
        <f>IF(ISERROR(SUM((B77/2),(C77/2),(D77/2))),IF(ISERROR(SUM((B77/2),(C77/2))),IF(ISERROR(SUM((B77/2),(D77/2))),IF(ISERROR(SUM((C77/2),(D77/2))),IF(ISERROR(B77/2),IF(ISERROR(C77/2),A77,C77),B77),SUM((C77*'Student List'!$D$34),(D77*'Student List'!$E$34))/'Student List'!$D$40),SUM((B77*'Student List'!$C$34),(D77*'Student List'!$E$34))/'Student List'!$E$40),SUM((B77*'Student List'!$C$34),(C77*'Student List'!$D$34))/'Student List'!$C$40),SUM((B77*'Student List'!$C$34),(C77*'Student List'!$D$34),(D77*'Student List'!$E$34))/'Student List'!$C$35)</f>
        <v/>
      </c>
      <c r="F77" s="84" t="str">
        <f t="shared" si="18"/>
        <v/>
      </c>
      <c r="G77" s="173" t="str">
        <f>IF(ISTEXT('Student List'!$C$27),('Student List'!$C$27),"")</f>
        <v/>
      </c>
      <c r="H77" s="85"/>
      <c r="I77" s="86"/>
      <c r="J77" s="87"/>
      <c r="K77" s="86"/>
      <c r="L77" s="88"/>
      <c r="M77" s="89"/>
      <c r="N77" s="86"/>
      <c r="O77" s="87"/>
      <c r="P77" s="86"/>
      <c r="Q77" s="88"/>
      <c r="R77" s="89"/>
      <c r="S77" s="86"/>
      <c r="T77" s="87"/>
      <c r="U77" s="86"/>
      <c r="V77" s="88"/>
      <c r="W77" s="89"/>
      <c r="X77" s="86"/>
      <c r="Y77" s="87"/>
      <c r="Z77" s="86"/>
      <c r="AA77" s="90"/>
      <c r="AB77" s="207"/>
      <c r="AC77" s="85"/>
      <c r="AD77" s="86"/>
      <c r="AE77" s="89"/>
      <c r="AF77" s="86"/>
      <c r="AG77" s="88"/>
      <c r="AH77" s="89"/>
      <c r="AI77" s="86"/>
      <c r="AJ77" s="87"/>
      <c r="AK77" s="86"/>
      <c r="AL77" s="88"/>
      <c r="AM77" s="89"/>
      <c r="AN77" s="86"/>
      <c r="AO77" s="87"/>
      <c r="AP77" s="86"/>
      <c r="AQ77" s="88"/>
      <c r="AR77" s="89"/>
      <c r="AS77" s="86"/>
      <c r="AT77" s="87"/>
      <c r="AU77" s="86"/>
      <c r="AV77" s="88"/>
      <c r="AW77" s="89"/>
      <c r="AX77" s="86"/>
      <c r="AY77" s="87"/>
      <c r="AZ77" s="86"/>
      <c r="BA77" s="88"/>
      <c r="BB77" s="89"/>
      <c r="BC77" s="86"/>
      <c r="BD77" s="86"/>
      <c r="BE77" s="86"/>
      <c r="BF77" s="89"/>
      <c r="BG77" s="91" t="str">
        <f t="shared" si="19"/>
        <v/>
      </c>
      <c r="BI77" s="95" t="str">
        <f t="shared" si="20"/>
        <v/>
      </c>
      <c r="BJ77" s="117"/>
      <c r="BK77" s="117"/>
      <c r="BL77" s="113"/>
      <c r="BM77" s="113"/>
      <c r="BN77" s="113"/>
      <c r="BO77" s="113"/>
      <c r="BP77" s="113"/>
      <c r="BQ77" s="113"/>
      <c r="BR77" s="113"/>
      <c r="BS77" s="114"/>
      <c r="BU77" s="171" t="str">
        <f t="shared" si="21"/>
        <v/>
      </c>
      <c r="BV77" s="161"/>
      <c r="BW77" s="162"/>
      <c r="BX77" s="250"/>
      <c r="BY77" s="256"/>
      <c r="BZ77" s="163"/>
      <c r="CA77" s="250"/>
      <c r="CB77" s="256"/>
      <c r="CC77" s="163"/>
      <c r="CD77" s="250"/>
      <c r="CE77" s="256"/>
      <c r="CF77" s="163"/>
      <c r="CG77" s="250"/>
      <c r="CH77" s="256"/>
      <c r="CI77" s="163"/>
      <c r="CJ77" s="250"/>
      <c r="CK77" s="256"/>
      <c r="CL77" s="163"/>
      <c r="CM77" s="250"/>
      <c r="CN77" s="256"/>
      <c r="CO77" s="163"/>
      <c r="CP77" s="250"/>
      <c r="CQ77" s="256"/>
      <c r="CR77" s="163"/>
      <c r="CS77" s="250"/>
      <c r="CT77" s="256"/>
      <c r="CU77" s="163"/>
      <c r="CV77" s="250"/>
      <c r="CW77" s="162"/>
      <c r="CX77" s="163"/>
      <c r="CY77" s="164"/>
    </row>
    <row r="78" spans="1:103" ht="13.5" customHeight="1">
      <c r="A78" s="83" t="str">
        <f t="shared" si="14"/>
        <v/>
      </c>
      <c r="B78" s="168" t="str">
        <f t="shared" si="15"/>
        <v/>
      </c>
      <c r="C78" s="151" t="str">
        <f t="shared" si="16"/>
        <v/>
      </c>
      <c r="D78" s="82" t="str">
        <f t="shared" si="17"/>
        <v/>
      </c>
      <c r="E78" s="188" t="str">
        <f>IF(ISERROR(SUM((B78/2),(C78/2),(D78/2))),IF(ISERROR(SUM((B78/2),(C78/2))),IF(ISERROR(SUM((B78/2),(D78/2))),IF(ISERROR(SUM((C78/2),(D78/2))),IF(ISERROR(B78/2),IF(ISERROR(C78/2),A78,C78),B78),SUM((C78*'Student List'!$D$34),(D78*'Student List'!$E$34))/'Student List'!$D$40),SUM((B78*'Student List'!$C$34),(D78*'Student List'!$E$34))/'Student List'!$E$40),SUM((B78*'Student List'!$C$34),(C78*'Student List'!$D$34))/'Student List'!$C$40),SUM((B78*'Student List'!$C$34),(C78*'Student List'!$D$34),(D78*'Student List'!$E$34))/'Student List'!$C$35)</f>
        <v/>
      </c>
      <c r="F78" s="84" t="str">
        <f t="shared" si="18"/>
        <v/>
      </c>
      <c r="G78" s="208" t="str">
        <f>IF(ISTEXT('Student List'!$C$28),('Student List'!$C$28),"")</f>
        <v/>
      </c>
      <c r="H78" s="209"/>
      <c r="I78" s="210"/>
      <c r="J78" s="211"/>
      <c r="K78" s="210"/>
      <c r="L78" s="212"/>
      <c r="M78" s="213"/>
      <c r="N78" s="210"/>
      <c r="O78" s="211"/>
      <c r="P78" s="210"/>
      <c r="Q78" s="212"/>
      <c r="R78" s="213"/>
      <c r="S78" s="210"/>
      <c r="T78" s="211"/>
      <c r="U78" s="210"/>
      <c r="V78" s="212"/>
      <c r="W78" s="213"/>
      <c r="X78" s="210"/>
      <c r="Y78" s="211"/>
      <c r="Z78" s="210"/>
      <c r="AA78" s="214"/>
      <c r="AB78" s="215"/>
      <c r="AC78" s="209"/>
      <c r="AD78" s="210"/>
      <c r="AE78" s="213"/>
      <c r="AF78" s="210"/>
      <c r="AG78" s="212"/>
      <c r="AH78" s="213"/>
      <c r="AI78" s="210"/>
      <c r="AJ78" s="211"/>
      <c r="AK78" s="210"/>
      <c r="AL78" s="212"/>
      <c r="AM78" s="213"/>
      <c r="AN78" s="210"/>
      <c r="AO78" s="211"/>
      <c r="AP78" s="210"/>
      <c r="AQ78" s="212"/>
      <c r="AR78" s="213"/>
      <c r="AS78" s="210"/>
      <c r="AT78" s="211"/>
      <c r="AU78" s="210"/>
      <c r="AV78" s="212"/>
      <c r="AW78" s="213"/>
      <c r="AX78" s="210"/>
      <c r="AY78" s="211"/>
      <c r="AZ78" s="210"/>
      <c r="BA78" s="212"/>
      <c r="BB78" s="213"/>
      <c r="BC78" s="210"/>
      <c r="BD78" s="210"/>
      <c r="BE78" s="210"/>
      <c r="BF78" s="213"/>
      <c r="BG78" s="216" t="str">
        <f t="shared" si="19"/>
        <v/>
      </c>
      <c r="BH78" s="217"/>
      <c r="BI78" s="218" t="str">
        <f t="shared" si="20"/>
        <v/>
      </c>
      <c r="BJ78" s="219"/>
      <c r="BK78" s="220"/>
      <c r="BL78" s="221"/>
      <c r="BM78" s="221"/>
      <c r="BN78" s="221"/>
      <c r="BO78" s="221"/>
      <c r="BP78" s="221"/>
      <c r="BQ78" s="221"/>
      <c r="BR78" s="221"/>
      <c r="BS78" s="222"/>
      <c r="BT78" s="217"/>
      <c r="BU78" s="223" t="str">
        <f t="shared" si="21"/>
        <v/>
      </c>
      <c r="BV78" s="224"/>
      <c r="BW78" s="225"/>
      <c r="BX78" s="249"/>
      <c r="BY78" s="255"/>
      <c r="BZ78" s="226"/>
      <c r="CA78" s="249"/>
      <c r="CB78" s="255"/>
      <c r="CC78" s="226"/>
      <c r="CD78" s="249"/>
      <c r="CE78" s="255"/>
      <c r="CF78" s="226"/>
      <c r="CG78" s="249"/>
      <c r="CH78" s="255"/>
      <c r="CI78" s="226"/>
      <c r="CJ78" s="249"/>
      <c r="CK78" s="255"/>
      <c r="CL78" s="226"/>
      <c r="CM78" s="249"/>
      <c r="CN78" s="255"/>
      <c r="CO78" s="226"/>
      <c r="CP78" s="249"/>
      <c r="CQ78" s="255"/>
      <c r="CR78" s="226"/>
      <c r="CS78" s="249"/>
      <c r="CT78" s="255"/>
      <c r="CU78" s="226"/>
      <c r="CV78" s="249"/>
      <c r="CW78" s="225"/>
      <c r="CX78" s="226"/>
      <c r="CY78" s="227"/>
    </row>
    <row r="79" spans="1:103" ht="13.5" customHeight="1">
      <c r="A79" s="83" t="str">
        <f t="shared" si="14"/>
        <v/>
      </c>
      <c r="B79" s="168" t="str">
        <f t="shared" si="15"/>
        <v/>
      </c>
      <c r="C79" s="151" t="str">
        <f t="shared" si="16"/>
        <v/>
      </c>
      <c r="D79" s="82" t="str">
        <f t="shared" si="17"/>
        <v/>
      </c>
      <c r="E79" s="188" t="str">
        <f>IF(ISERROR(SUM((B79/2),(C79/2),(D79/2))),IF(ISERROR(SUM((B79/2),(C79/2))),IF(ISERROR(SUM((B79/2),(D79/2))),IF(ISERROR(SUM((C79/2),(D79/2))),IF(ISERROR(B79/2),IF(ISERROR(C79/2),A79,C79),B79),SUM((C79*'Student List'!$D$34),(D79*'Student List'!$E$34))/'Student List'!$D$40),SUM((B79*'Student List'!$C$34),(D79*'Student List'!$E$34))/'Student List'!$E$40),SUM((B79*'Student List'!$C$34),(C79*'Student List'!$D$34))/'Student List'!$C$40),SUM((B79*'Student List'!$C$34),(C79*'Student List'!$D$34),(D79*'Student List'!$E$34))/'Student List'!$C$35)</f>
        <v/>
      </c>
      <c r="F79" s="84" t="str">
        <f t="shared" si="18"/>
        <v/>
      </c>
      <c r="G79" s="173" t="str">
        <f>IF(ISTEXT('Student List'!$C$29),('Student List'!$C$29),"")</f>
        <v/>
      </c>
      <c r="H79" s="85"/>
      <c r="I79" s="86"/>
      <c r="J79" s="87"/>
      <c r="K79" s="86"/>
      <c r="L79" s="88"/>
      <c r="M79" s="89"/>
      <c r="N79" s="86"/>
      <c r="O79" s="87"/>
      <c r="P79" s="86"/>
      <c r="Q79" s="88"/>
      <c r="R79" s="89"/>
      <c r="S79" s="86"/>
      <c r="T79" s="87"/>
      <c r="U79" s="86"/>
      <c r="V79" s="88"/>
      <c r="W79" s="89"/>
      <c r="X79" s="86"/>
      <c r="Y79" s="87"/>
      <c r="Z79" s="86"/>
      <c r="AA79" s="90"/>
      <c r="AB79" s="207"/>
      <c r="AC79" s="85"/>
      <c r="AD79" s="86"/>
      <c r="AE79" s="89"/>
      <c r="AF79" s="86"/>
      <c r="AG79" s="88"/>
      <c r="AH79" s="89"/>
      <c r="AI79" s="86"/>
      <c r="AJ79" s="87"/>
      <c r="AK79" s="86"/>
      <c r="AL79" s="88"/>
      <c r="AM79" s="89"/>
      <c r="AN79" s="86"/>
      <c r="AO79" s="87"/>
      <c r="AP79" s="86"/>
      <c r="AQ79" s="88"/>
      <c r="AR79" s="89"/>
      <c r="AS79" s="86"/>
      <c r="AT79" s="87"/>
      <c r="AU79" s="86"/>
      <c r="AV79" s="88"/>
      <c r="AW79" s="89"/>
      <c r="AX79" s="86"/>
      <c r="AY79" s="87"/>
      <c r="AZ79" s="86"/>
      <c r="BA79" s="88"/>
      <c r="BB79" s="89"/>
      <c r="BC79" s="86"/>
      <c r="BD79" s="86"/>
      <c r="BE79" s="86"/>
      <c r="BF79" s="89"/>
      <c r="BG79" s="91" t="str">
        <f t="shared" si="19"/>
        <v/>
      </c>
      <c r="BI79" s="96" t="str">
        <f t="shared" si="20"/>
        <v/>
      </c>
      <c r="BJ79" s="115"/>
      <c r="BK79" s="113"/>
      <c r="BL79" s="113"/>
      <c r="BM79" s="113"/>
      <c r="BN79" s="113"/>
      <c r="BO79" s="113"/>
      <c r="BP79" s="113"/>
      <c r="BQ79" s="113"/>
      <c r="BR79" s="113"/>
      <c r="BS79" s="116"/>
      <c r="BU79" s="171" t="str">
        <f t="shared" si="21"/>
        <v/>
      </c>
      <c r="BV79" s="165"/>
      <c r="BW79" s="163"/>
      <c r="BX79" s="250"/>
      <c r="BY79" s="256"/>
      <c r="BZ79" s="163"/>
      <c r="CA79" s="250"/>
      <c r="CB79" s="256"/>
      <c r="CC79" s="163"/>
      <c r="CD79" s="250"/>
      <c r="CE79" s="256"/>
      <c r="CF79" s="163"/>
      <c r="CG79" s="250"/>
      <c r="CH79" s="256"/>
      <c r="CI79" s="163"/>
      <c r="CJ79" s="250"/>
      <c r="CK79" s="256"/>
      <c r="CL79" s="163"/>
      <c r="CM79" s="250"/>
      <c r="CN79" s="256"/>
      <c r="CO79" s="163"/>
      <c r="CP79" s="250"/>
      <c r="CQ79" s="256"/>
      <c r="CR79" s="163"/>
      <c r="CS79" s="250"/>
      <c r="CT79" s="256"/>
      <c r="CU79" s="163"/>
      <c r="CV79" s="250"/>
      <c r="CW79" s="162"/>
      <c r="CX79" s="163"/>
      <c r="CY79" s="166"/>
    </row>
    <row r="80" spans="1:103" ht="13.5" customHeight="1" thickBot="1">
      <c r="A80" s="83" t="str">
        <f t="shared" si="14"/>
        <v/>
      </c>
      <c r="B80" s="169" t="str">
        <f t="shared" si="15"/>
        <v/>
      </c>
      <c r="C80" s="152" t="str">
        <f t="shared" si="16"/>
        <v/>
      </c>
      <c r="D80" s="97" t="str">
        <f t="shared" si="17"/>
        <v/>
      </c>
      <c r="E80" s="274" t="str">
        <f>IF(ISERROR(SUM((B80/2),(C80/2),(D80/2))),IF(ISERROR(SUM((B80/2),(C80/2))),IF(ISERROR(SUM((B80/2),(D80/2))),IF(ISERROR(SUM((C80/2),(D80/2))),IF(ISERROR(B80/2),IF(ISERROR(C80/2),A80,C80),B80),SUM((C80*'Student List'!$D$34),(D80*'Student List'!$E$34))/'Student List'!$D$40),SUM((B80*'Student List'!$C$34),(D80*'Student List'!$E$34))/'Student List'!$E$40),SUM((B80*'Student List'!$C$34),(C80*'Student List'!$D$34))/'Student List'!$C$40),SUM((B80*'Student List'!$C$34),(C80*'Student List'!$D$34),(D80*'Student List'!$E$34))/'Student List'!$C$35)</f>
        <v/>
      </c>
      <c r="F80" s="98" t="str">
        <f t="shared" si="18"/>
        <v/>
      </c>
      <c r="G80" s="229" t="str">
        <f>IF(ISTEXT('Student List'!$C$30),('Student List'!$C$30),"")</f>
        <v/>
      </c>
      <c r="H80" s="230"/>
      <c r="I80" s="231"/>
      <c r="J80" s="232"/>
      <c r="K80" s="231"/>
      <c r="L80" s="233"/>
      <c r="M80" s="234"/>
      <c r="N80" s="231"/>
      <c r="O80" s="232"/>
      <c r="P80" s="231"/>
      <c r="Q80" s="233"/>
      <c r="R80" s="234"/>
      <c r="S80" s="231"/>
      <c r="T80" s="232"/>
      <c r="U80" s="231"/>
      <c r="V80" s="233"/>
      <c r="W80" s="234"/>
      <c r="X80" s="231"/>
      <c r="Y80" s="232"/>
      <c r="Z80" s="231"/>
      <c r="AA80" s="235"/>
      <c r="AB80" s="215"/>
      <c r="AC80" s="230"/>
      <c r="AD80" s="231"/>
      <c r="AE80" s="234"/>
      <c r="AF80" s="231"/>
      <c r="AG80" s="233"/>
      <c r="AH80" s="234"/>
      <c r="AI80" s="231"/>
      <c r="AJ80" s="232"/>
      <c r="AK80" s="231"/>
      <c r="AL80" s="233"/>
      <c r="AM80" s="234"/>
      <c r="AN80" s="231"/>
      <c r="AO80" s="232"/>
      <c r="AP80" s="231"/>
      <c r="AQ80" s="233"/>
      <c r="AR80" s="234"/>
      <c r="AS80" s="231"/>
      <c r="AT80" s="232"/>
      <c r="AU80" s="231"/>
      <c r="AV80" s="233"/>
      <c r="AW80" s="234"/>
      <c r="AX80" s="231"/>
      <c r="AY80" s="232"/>
      <c r="AZ80" s="231"/>
      <c r="BA80" s="233"/>
      <c r="BB80" s="234"/>
      <c r="BC80" s="231"/>
      <c r="BD80" s="231"/>
      <c r="BE80" s="231"/>
      <c r="BF80" s="234"/>
      <c r="BG80" s="236" t="str">
        <f t="shared" si="19"/>
        <v/>
      </c>
      <c r="BH80" s="217"/>
      <c r="BI80" s="237" t="str">
        <f t="shared" si="20"/>
        <v/>
      </c>
      <c r="BJ80" s="238"/>
      <c r="BK80" s="239"/>
      <c r="BL80" s="240"/>
      <c r="BM80" s="240"/>
      <c r="BN80" s="240"/>
      <c r="BO80" s="240"/>
      <c r="BP80" s="240"/>
      <c r="BQ80" s="240"/>
      <c r="BR80" s="240"/>
      <c r="BS80" s="241"/>
      <c r="BT80" s="217"/>
      <c r="BU80" s="242" t="str">
        <f t="shared" si="21"/>
        <v/>
      </c>
      <c r="BV80" s="243"/>
      <c r="BW80" s="244"/>
      <c r="BX80" s="251"/>
      <c r="BY80" s="257"/>
      <c r="BZ80" s="245"/>
      <c r="CA80" s="251"/>
      <c r="CB80" s="257"/>
      <c r="CC80" s="245"/>
      <c r="CD80" s="251"/>
      <c r="CE80" s="257"/>
      <c r="CF80" s="245"/>
      <c r="CG80" s="251"/>
      <c r="CH80" s="257"/>
      <c r="CI80" s="245"/>
      <c r="CJ80" s="251"/>
      <c r="CK80" s="257"/>
      <c r="CL80" s="245"/>
      <c r="CM80" s="251"/>
      <c r="CN80" s="257"/>
      <c r="CO80" s="245"/>
      <c r="CP80" s="251"/>
      <c r="CQ80" s="257"/>
      <c r="CR80" s="245"/>
      <c r="CS80" s="251"/>
      <c r="CT80" s="257"/>
      <c r="CU80" s="245"/>
      <c r="CV80" s="251"/>
      <c r="CW80" s="244"/>
      <c r="CX80" s="245"/>
      <c r="CY80" s="246"/>
    </row>
    <row r="81" spans="1:103" ht="13.5" customHeight="1" thickTop="1" thickBot="1">
      <c r="BS81" s="100"/>
      <c r="CY81" s="275"/>
    </row>
    <row r="82" spans="1:103" ht="29.25" customHeight="1" thickTop="1" thickBot="1">
      <c r="B82" s="364" t="str">
        <f>IF(ISTEXT('Student List'!I11),'Student List'!I11,"")</f>
        <v>Spelling</v>
      </c>
      <c r="C82" s="365"/>
      <c r="D82" s="365"/>
      <c r="E82" s="366"/>
      <c r="F82" s="367" t="str">
        <f>$F$28</f>
        <v>School Name Here</v>
      </c>
      <c r="G82" s="368"/>
      <c r="H82" s="368"/>
      <c r="I82" s="368"/>
      <c r="J82" s="369"/>
      <c r="K82" s="17" t="s">
        <v>115</v>
      </c>
      <c r="L82" s="18"/>
      <c r="M82" s="19"/>
      <c r="N82" s="19"/>
      <c r="O82" s="19"/>
      <c r="P82" s="20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2"/>
      <c r="AC82" s="24" t="str">
        <f>B82</f>
        <v>Spelling</v>
      </c>
      <c r="AD82" s="25"/>
      <c r="AE82" s="25"/>
      <c r="AF82" s="26"/>
      <c r="AG82" s="25"/>
      <c r="AH82" s="27"/>
      <c r="AI82" s="27"/>
      <c r="AJ82" s="27"/>
      <c r="AK82" s="27"/>
      <c r="AL82" s="28"/>
      <c r="AM82" s="17" t="s">
        <v>115</v>
      </c>
      <c r="AN82" s="19"/>
      <c r="AO82" s="19"/>
      <c r="AP82" s="19"/>
      <c r="AQ82" s="19"/>
      <c r="AR82" s="20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9"/>
      <c r="BI82" s="30" t="str">
        <f>B82</f>
        <v>Spelling</v>
      </c>
      <c r="BJ82" s="31"/>
      <c r="BK82" s="32"/>
      <c r="BL82" s="33" t="s">
        <v>115</v>
      </c>
      <c r="BM82" s="34"/>
      <c r="BN82" s="34"/>
      <c r="BO82" s="34"/>
      <c r="BP82" s="34"/>
      <c r="BQ82" s="35"/>
      <c r="BR82" s="35"/>
      <c r="BS82" s="36"/>
      <c r="BU82" s="30" t="str">
        <f>B82</f>
        <v>Spelling</v>
      </c>
      <c r="BV82" s="31"/>
      <c r="BW82" s="32"/>
      <c r="BX82" s="33" t="s">
        <v>115</v>
      </c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5"/>
      <c r="CY82" s="36"/>
    </row>
    <row r="83" spans="1:103" ht="13.5" customHeight="1" thickTop="1" thickBot="1">
      <c r="B83" s="37"/>
      <c r="C83" s="37"/>
      <c r="D83" s="38"/>
      <c r="E83" s="38"/>
      <c r="F83" s="38"/>
      <c r="G83" s="38"/>
      <c r="H83" s="39" t="s">
        <v>7</v>
      </c>
      <c r="I83" s="40"/>
      <c r="J83" s="40"/>
      <c r="K83" s="40"/>
      <c r="L83" s="41"/>
      <c r="M83" s="40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3"/>
      <c r="AC83" s="39" t="s">
        <v>7</v>
      </c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4"/>
      <c r="BI83" s="45"/>
      <c r="BJ83" s="46" t="s">
        <v>8</v>
      </c>
      <c r="BK83" s="40"/>
      <c r="BL83" s="40"/>
      <c r="BM83" s="40"/>
      <c r="BN83" s="40"/>
      <c r="BO83" s="40"/>
      <c r="BP83" s="40"/>
      <c r="BQ83" s="40"/>
      <c r="BR83" s="40"/>
      <c r="BS83" s="47"/>
      <c r="BU83" s="45"/>
      <c r="BV83" s="155" t="s">
        <v>59</v>
      </c>
      <c r="BW83" s="156"/>
      <c r="BX83" s="156"/>
      <c r="BY83" s="156"/>
      <c r="BZ83" s="156"/>
      <c r="CA83" s="156"/>
      <c r="CB83" s="156"/>
      <c r="CC83" s="156"/>
      <c r="CD83" s="156"/>
      <c r="CE83" s="156"/>
      <c r="CF83" s="156"/>
      <c r="CG83" s="156"/>
      <c r="CH83" s="156"/>
      <c r="CI83" s="156"/>
      <c r="CJ83" s="156"/>
      <c r="CK83" s="156"/>
      <c r="CL83" s="156"/>
      <c r="CM83" s="156"/>
      <c r="CN83" s="156"/>
      <c r="CO83" s="156"/>
      <c r="CP83" s="156"/>
      <c r="CQ83" s="156"/>
      <c r="CR83" s="156"/>
      <c r="CS83" s="156"/>
      <c r="CT83" s="156"/>
      <c r="CU83" s="156"/>
      <c r="CV83" s="156"/>
      <c r="CW83" s="156"/>
      <c r="CX83" s="156"/>
      <c r="CY83" s="157"/>
    </row>
    <row r="84" spans="1:103" ht="13.5" customHeight="1">
      <c r="B84" s="153" t="s">
        <v>58</v>
      </c>
      <c r="C84" s="149" t="s">
        <v>9</v>
      </c>
      <c r="D84" s="48" t="s">
        <v>10</v>
      </c>
      <c r="E84" s="49" t="s">
        <v>60</v>
      </c>
      <c r="F84" s="50"/>
      <c r="G84" s="51"/>
      <c r="H84" s="362" t="s">
        <v>11</v>
      </c>
      <c r="I84" s="355"/>
      <c r="J84" s="355"/>
      <c r="K84" s="355"/>
      <c r="L84" s="360"/>
      <c r="M84" s="354" t="s">
        <v>12</v>
      </c>
      <c r="N84" s="355"/>
      <c r="O84" s="355"/>
      <c r="P84" s="355"/>
      <c r="Q84" s="360"/>
      <c r="R84" s="354" t="s">
        <v>13</v>
      </c>
      <c r="S84" s="355"/>
      <c r="T84" s="355"/>
      <c r="U84" s="355"/>
      <c r="V84" s="360"/>
      <c r="W84" s="354" t="s">
        <v>14</v>
      </c>
      <c r="X84" s="355"/>
      <c r="Y84" s="355"/>
      <c r="Z84" s="355"/>
      <c r="AA84" s="356"/>
      <c r="AC84" s="362" t="s">
        <v>15</v>
      </c>
      <c r="AD84" s="355"/>
      <c r="AE84" s="355"/>
      <c r="AF84" s="355"/>
      <c r="AG84" s="360"/>
      <c r="AH84" s="354" t="s">
        <v>16</v>
      </c>
      <c r="AI84" s="355"/>
      <c r="AJ84" s="355"/>
      <c r="AK84" s="355"/>
      <c r="AL84" s="360"/>
      <c r="AM84" s="354" t="s">
        <v>17</v>
      </c>
      <c r="AN84" s="355"/>
      <c r="AO84" s="355"/>
      <c r="AP84" s="355"/>
      <c r="AQ84" s="360"/>
      <c r="AR84" s="354" t="s">
        <v>18</v>
      </c>
      <c r="AS84" s="355"/>
      <c r="AT84" s="355"/>
      <c r="AU84" s="355"/>
      <c r="AV84" s="360"/>
      <c r="AW84" s="354" t="s">
        <v>19</v>
      </c>
      <c r="AX84" s="355"/>
      <c r="AY84" s="355"/>
      <c r="AZ84" s="355"/>
      <c r="BA84" s="356"/>
      <c r="BB84" s="354" t="s">
        <v>120</v>
      </c>
      <c r="BC84" s="355"/>
      <c r="BD84" s="355"/>
      <c r="BE84" s="355"/>
      <c r="BF84" s="356"/>
      <c r="BG84" s="52"/>
      <c r="BI84" s="53"/>
      <c r="BJ84" s="54"/>
      <c r="BK84" s="54"/>
      <c r="BL84" s="54"/>
      <c r="BM84" s="54"/>
      <c r="BN84" s="54"/>
      <c r="BO84" s="54"/>
      <c r="BP84" s="54"/>
      <c r="BQ84" s="54"/>
      <c r="BR84" s="54"/>
      <c r="BS84" s="55"/>
      <c r="BU84" s="53"/>
      <c r="BV84" s="344" t="s">
        <v>11</v>
      </c>
      <c r="BW84" s="345"/>
      <c r="BX84" s="346"/>
      <c r="BY84" s="344" t="s">
        <v>12</v>
      </c>
      <c r="BZ84" s="345"/>
      <c r="CA84" s="346"/>
      <c r="CB84" s="344" t="s">
        <v>13</v>
      </c>
      <c r="CC84" s="345"/>
      <c r="CD84" s="346"/>
      <c r="CE84" s="344" t="s">
        <v>14</v>
      </c>
      <c r="CF84" s="345"/>
      <c r="CG84" s="346"/>
      <c r="CH84" s="344" t="s">
        <v>15</v>
      </c>
      <c r="CI84" s="345"/>
      <c r="CJ84" s="346"/>
      <c r="CK84" s="344" t="s">
        <v>16</v>
      </c>
      <c r="CL84" s="345"/>
      <c r="CM84" s="346"/>
      <c r="CN84" s="344" t="s">
        <v>17</v>
      </c>
      <c r="CO84" s="345"/>
      <c r="CP84" s="346"/>
      <c r="CQ84" s="344" t="s">
        <v>18</v>
      </c>
      <c r="CR84" s="345"/>
      <c r="CS84" s="346"/>
      <c r="CT84" s="344" t="s">
        <v>19</v>
      </c>
      <c r="CU84" s="345"/>
      <c r="CV84" s="346"/>
      <c r="CW84" s="350" t="s">
        <v>120</v>
      </c>
      <c r="CX84" s="345"/>
      <c r="CY84" s="351"/>
    </row>
    <row r="85" spans="1:103" ht="13.5" customHeight="1" thickBot="1">
      <c r="A85" s="83" t="str">
        <f t="shared" ref="A85:A106" si="22">IF(ISERROR(D86/2),"",D86)</f>
        <v/>
      </c>
      <c r="B85" s="154" t="s">
        <v>24</v>
      </c>
      <c r="C85" s="283" t="s">
        <v>24</v>
      </c>
      <c r="D85" s="59" t="s">
        <v>24</v>
      </c>
      <c r="E85" s="60" t="s">
        <v>24</v>
      </c>
      <c r="F85" s="61" t="s">
        <v>25</v>
      </c>
      <c r="G85" s="62" t="s">
        <v>26</v>
      </c>
      <c r="H85" s="363"/>
      <c r="I85" s="358"/>
      <c r="J85" s="358"/>
      <c r="K85" s="358"/>
      <c r="L85" s="361"/>
      <c r="M85" s="357"/>
      <c r="N85" s="358"/>
      <c r="O85" s="358"/>
      <c r="P85" s="358"/>
      <c r="Q85" s="361"/>
      <c r="R85" s="357"/>
      <c r="S85" s="358"/>
      <c r="T85" s="358"/>
      <c r="U85" s="358"/>
      <c r="V85" s="361"/>
      <c r="W85" s="357"/>
      <c r="X85" s="358"/>
      <c r="Y85" s="358"/>
      <c r="Z85" s="358"/>
      <c r="AA85" s="359"/>
      <c r="AC85" s="363"/>
      <c r="AD85" s="358"/>
      <c r="AE85" s="358"/>
      <c r="AF85" s="358"/>
      <c r="AG85" s="361"/>
      <c r="AH85" s="357"/>
      <c r="AI85" s="358"/>
      <c r="AJ85" s="358"/>
      <c r="AK85" s="358"/>
      <c r="AL85" s="361"/>
      <c r="AM85" s="357"/>
      <c r="AN85" s="358"/>
      <c r="AO85" s="358"/>
      <c r="AP85" s="358"/>
      <c r="AQ85" s="361"/>
      <c r="AR85" s="357"/>
      <c r="AS85" s="358"/>
      <c r="AT85" s="358"/>
      <c r="AU85" s="358"/>
      <c r="AV85" s="361"/>
      <c r="AW85" s="357"/>
      <c r="AX85" s="358"/>
      <c r="AY85" s="358"/>
      <c r="AZ85" s="358"/>
      <c r="BA85" s="359"/>
      <c r="BB85" s="357"/>
      <c r="BC85" s="358"/>
      <c r="BD85" s="358"/>
      <c r="BE85" s="358"/>
      <c r="BF85" s="359"/>
      <c r="BG85" s="63" t="s">
        <v>26</v>
      </c>
      <c r="BI85" s="64" t="s">
        <v>26</v>
      </c>
      <c r="BJ85" s="65">
        <v>1</v>
      </c>
      <c r="BK85" s="66">
        <v>2</v>
      </c>
      <c r="BL85" s="65">
        <v>3</v>
      </c>
      <c r="BM85" s="66">
        <v>4</v>
      </c>
      <c r="BN85" s="65">
        <v>5</v>
      </c>
      <c r="BO85" s="66">
        <v>6</v>
      </c>
      <c r="BP85" s="65">
        <v>7</v>
      </c>
      <c r="BQ85" s="66">
        <v>8</v>
      </c>
      <c r="BR85" s="66">
        <v>9</v>
      </c>
      <c r="BS85" s="67">
        <v>10</v>
      </c>
      <c r="BU85" s="64" t="s">
        <v>26</v>
      </c>
      <c r="BV85" s="347"/>
      <c r="BW85" s="348"/>
      <c r="BX85" s="349"/>
      <c r="BY85" s="347"/>
      <c r="BZ85" s="348"/>
      <c r="CA85" s="349"/>
      <c r="CB85" s="347"/>
      <c r="CC85" s="348"/>
      <c r="CD85" s="349"/>
      <c r="CE85" s="347"/>
      <c r="CF85" s="348"/>
      <c r="CG85" s="349"/>
      <c r="CH85" s="347"/>
      <c r="CI85" s="348"/>
      <c r="CJ85" s="349"/>
      <c r="CK85" s="347"/>
      <c r="CL85" s="348"/>
      <c r="CM85" s="349"/>
      <c r="CN85" s="347"/>
      <c r="CO85" s="348"/>
      <c r="CP85" s="349"/>
      <c r="CQ85" s="347"/>
      <c r="CR85" s="348"/>
      <c r="CS85" s="349"/>
      <c r="CT85" s="347"/>
      <c r="CU85" s="348"/>
      <c r="CV85" s="349"/>
      <c r="CW85" s="352"/>
      <c r="CX85" s="348"/>
      <c r="CY85" s="353"/>
    </row>
    <row r="86" spans="1:103" ht="13.5" customHeight="1">
      <c r="A86" s="83" t="str">
        <f t="shared" si="22"/>
        <v/>
      </c>
      <c r="B86" s="167" t="str">
        <f t="shared" ref="B86:B107" si="23">IF(SUM(BV86:CY86),AVERAGE(BV86:CY86),"")</f>
        <v/>
      </c>
      <c r="C86" s="150" t="str">
        <f t="shared" ref="C86:C107" si="24">IF(SUM(H86:BF86),AVERAGE(H86:BF86),"")</f>
        <v/>
      </c>
      <c r="D86" s="70" t="str">
        <f t="shared" ref="D86:D107" si="25">IF(SUM(BJ86:BS86),AVERAGE(BJ86:BS86),"")</f>
        <v/>
      </c>
      <c r="E86" s="187" t="str">
        <f>IF(ISERROR(SUM((B86/2),(C86/2),(D86/2))),IF(ISERROR(SUM((B86/2),(C86/2))),IF(ISERROR(SUM((B86/2),(D86/2))),IF(ISERROR(SUM((C86/2),(D86/2))),IF(ISERROR(B86/2),IF(ISERROR(C86/2),A85,C86),B86),SUM((C86*'Student List'!$D$34),(D86*'Student List'!$E$34))/'Student List'!$D$40),SUM((B86*'Student List'!$C$34),(D86*'Student List'!$E$34))/'Student List'!$E$40),SUM((B86*'Student List'!$C$34),(C86*'Student List'!$D$34))/'Student List'!$C$40),SUM((B86*'Student List'!$C$34),(C86*'Student List'!$D$34),(D86*'Student List'!$E$34))/'Student List'!$C$35)</f>
        <v/>
      </c>
      <c r="F86" s="84" t="str">
        <f t="shared" ref="F86:F107" si="26">IF(ISERROR(IF(E86,HLOOKUP(E86,$B$354:$N$355,2),"")),"",(IF(E86,HLOOKUP(E86,$B$354:$N$355,2),"")))</f>
        <v/>
      </c>
      <c r="G86" s="172" t="str">
        <f>IF(ISTEXT('Student List'!$C$9),('Student List'!$C$9),"")</f>
        <v/>
      </c>
      <c r="H86" s="71"/>
      <c r="I86" s="72"/>
      <c r="J86" s="73"/>
      <c r="K86" s="72"/>
      <c r="L86" s="74"/>
      <c r="M86" s="75"/>
      <c r="N86" s="72"/>
      <c r="O86" s="73"/>
      <c r="P86" s="72"/>
      <c r="Q86" s="74"/>
      <c r="R86" s="75"/>
      <c r="S86" s="72"/>
      <c r="T86" s="73"/>
      <c r="U86" s="72"/>
      <c r="V86" s="74"/>
      <c r="W86" s="75"/>
      <c r="X86" s="72"/>
      <c r="Y86" s="73"/>
      <c r="Z86" s="72"/>
      <c r="AA86" s="76"/>
      <c r="AB86" s="207"/>
      <c r="AC86" s="71"/>
      <c r="AD86" s="72"/>
      <c r="AE86" s="75"/>
      <c r="AF86" s="72"/>
      <c r="AG86" s="74"/>
      <c r="AH86" s="75"/>
      <c r="AI86" s="72"/>
      <c r="AJ86" s="73"/>
      <c r="AK86" s="72"/>
      <c r="AL86" s="74"/>
      <c r="AM86" s="75"/>
      <c r="AN86" s="72"/>
      <c r="AO86" s="73"/>
      <c r="AP86" s="72"/>
      <c r="AQ86" s="77"/>
      <c r="AR86" s="75"/>
      <c r="AS86" s="72"/>
      <c r="AT86" s="73"/>
      <c r="AU86" s="72"/>
      <c r="AV86" s="74"/>
      <c r="AW86" s="75"/>
      <c r="AX86" s="72"/>
      <c r="AY86" s="73"/>
      <c r="AZ86" s="72"/>
      <c r="BA86" s="74"/>
      <c r="BB86" s="75"/>
      <c r="BC86" s="72"/>
      <c r="BD86" s="72"/>
      <c r="BE86" s="72"/>
      <c r="BF86" s="75"/>
      <c r="BG86" s="78" t="str">
        <f t="shared" ref="BG86:BG107" si="27">G86</f>
        <v/>
      </c>
      <c r="BI86" s="79" t="str">
        <f t="shared" ref="BI86:BI107" si="28">G86</f>
        <v/>
      </c>
      <c r="BJ86" s="109"/>
      <c r="BK86" s="110"/>
      <c r="BL86" s="110"/>
      <c r="BM86" s="110"/>
      <c r="BN86" s="110"/>
      <c r="BO86" s="110"/>
      <c r="BP86" s="110"/>
      <c r="BQ86" s="110"/>
      <c r="BR86" s="110"/>
      <c r="BS86" s="111"/>
      <c r="BU86" s="170" t="str">
        <f t="shared" ref="BU86:BU107" si="29">G86</f>
        <v/>
      </c>
      <c r="BV86" s="158"/>
      <c r="BW86" s="159"/>
      <c r="BX86" s="248"/>
      <c r="BY86" s="252"/>
      <c r="BZ86" s="253"/>
      <c r="CA86" s="254"/>
      <c r="CB86" s="252"/>
      <c r="CC86" s="253"/>
      <c r="CD86" s="254"/>
      <c r="CE86" s="252"/>
      <c r="CF86" s="253"/>
      <c r="CG86" s="254"/>
      <c r="CH86" s="252"/>
      <c r="CI86" s="253"/>
      <c r="CJ86" s="254"/>
      <c r="CK86" s="252"/>
      <c r="CL86" s="253"/>
      <c r="CM86" s="254"/>
      <c r="CN86" s="252"/>
      <c r="CO86" s="253"/>
      <c r="CP86" s="254"/>
      <c r="CQ86" s="252"/>
      <c r="CR86" s="253"/>
      <c r="CS86" s="254"/>
      <c r="CT86" s="252"/>
      <c r="CU86" s="253"/>
      <c r="CV86" s="254"/>
      <c r="CW86" s="247"/>
      <c r="CX86" s="159"/>
      <c r="CY86" s="160"/>
    </row>
    <row r="87" spans="1:103" ht="13.5" customHeight="1">
      <c r="A87" s="83" t="str">
        <f t="shared" si="22"/>
        <v/>
      </c>
      <c r="B87" s="168" t="str">
        <f t="shared" si="23"/>
        <v/>
      </c>
      <c r="C87" s="151" t="str">
        <f t="shared" si="24"/>
        <v/>
      </c>
      <c r="D87" s="82" t="str">
        <f t="shared" si="25"/>
        <v/>
      </c>
      <c r="E87" s="188" t="str">
        <f>IF(ISERROR(SUM((B87/2),(C87/2),(D87/2))),IF(ISERROR(SUM((B87/2),(C87/2))),IF(ISERROR(SUM((B87/2),(D87/2))),IF(ISERROR(SUM((C87/2),(D87/2))),IF(ISERROR(B87/2),IF(ISERROR(C87/2),A86,C87),B87),SUM((C87*'Student List'!$D$34),(D87*'Student List'!$E$34))/'Student List'!$D$40),SUM((B87*'Student List'!$C$34),(D87*'Student List'!$E$34))/'Student List'!$E$40),SUM((B87*'Student List'!$C$34),(C87*'Student List'!$D$34))/'Student List'!$C$40),SUM((B87*'Student List'!$C$34),(C87*'Student List'!$D$34),(D87*'Student List'!$E$34))/'Student List'!$C$35)</f>
        <v/>
      </c>
      <c r="F87" s="84" t="str">
        <f t="shared" si="26"/>
        <v/>
      </c>
      <c r="G87" s="208" t="str">
        <f>IF(ISTEXT('Student List'!$C$10),('Student List'!$C$10),"")</f>
        <v/>
      </c>
      <c r="H87" s="209"/>
      <c r="I87" s="210"/>
      <c r="J87" s="211"/>
      <c r="K87" s="210"/>
      <c r="L87" s="212"/>
      <c r="M87" s="213"/>
      <c r="N87" s="210"/>
      <c r="O87" s="211"/>
      <c r="P87" s="210"/>
      <c r="Q87" s="212"/>
      <c r="R87" s="213"/>
      <c r="S87" s="210"/>
      <c r="T87" s="211"/>
      <c r="U87" s="210"/>
      <c r="V87" s="212"/>
      <c r="W87" s="213"/>
      <c r="X87" s="210"/>
      <c r="Y87" s="211"/>
      <c r="Z87" s="210"/>
      <c r="AA87" s="214"/>
      <c r="AB87" s="215"/>
      <c r="AC87" s="209"/>
      <c r="AD87" s="210"/>
      <c r="AE87" s="213"/>
      <c r="AF87" s="210"/>
      <c r="AG87" s="212"/>
      <c r="AH87" s="213"/>
      <c r="AI87" s="210"/>
      <c r="AJ87" s="211"/>
      <c r="AK87" s="210"/>
      <c r="AL87" s="212"/>
      <c r="AM87" s="213"/>
      <c r="AN87" s="210"/>
      <c r="AO87" s="211"/>
      <c r="AP87" s="210"/>
      <c r="AQ87" s="212"/>
      <c r="AR87" s="213"/>
      <c r="AS87" s="210"/>
      <c r="AT87" s="211"/>
      <c r="AU87" s="210"/>
      <c r="AV87" s="212"/>
      <c r="AW87" s="213"/>
      <c r="AX87" s="210"/>
      <c r="AY87" s="211"/>
      <c r="AZ87" s="210"/>
      <c r="BA87" s="212"/>
      <c r="BB87" s="213"/>
      <c r="BC87" s="210"/>
      <c r="BD87" s="210"/>
      <c r="BE87" s="210"/>
      <c r="BF87" s="213"/>
      <c r="BG87" s="216" t="str">
        <f t="shared" si="27"/>
        <v/>
      </c>
      <c r="BH87" s="217"/>
      <c r="BI87" s="218" t="str">
        <f t="shared" si="28"/>
        <v/>
      </c>
      <c r="BJ87" s="219"/>
      <c r="BK87" s="220"/>
      <c r="BL87" s="221"/>
      <c r="BM87" s="221"/>
      <c r="BN87" s="221"/>
      <c r="BO87" s="221"/>
      <c r="BP87" s="221"/>
      <c r="BQ87" s="221"/>
      <c r="BR87" s="221"/>
      <c r="BS87" s="222"/>
      <c r="BT87" s="217"/>
      <c r="BU87" s="223" t="str">
        <f t="shared" si="29"/>
        <v/>
      </c>
      <c r="BV87" s="224"/>
      <c r="BW87" s="225"/>
      <c r="BX87" s="249"/>
      <c r="BY87" s="255"/>
      <c r="BZ87" s="226"/>
      <c r="CA87" s="249"/>
      <c r="CB87" s="255"/>
      <c r="CC87" s="226"/>
      <c r="CD87" s="249"/>
      <c r="CE87" s="255"/>
      <c r="CF87" s="226"/>
      <c r="CG87" s="249"/>
      <c r="CH87" s="255"/>
      <c r="CI87" s="226"/>
      <c r="CJ87" s="249"/>
      <c r="CK87" s="255"/>
      <c r="CL87" s="226"/>
      <c r="CM87" s="249"/>
      <c r="CN87" s="255"/>
      <c r="CO87" s="226"/>
      <c r="CP87" s="249"/>
      <c r="CQ87" s="255"/>
      <c r="CR87" s="226"/>
      <c r="CS87" s="249"/>
      <c r="CT87" s="255"/>
      <c r="CU87" s="226"/>
      <c r="CV87" s="249"/>
      <c r="CW87" s="225"/>
      <c r="CX87" s="226"/>
      <c r="CY87" s="227"/>
    </row>
    <row r="88" spans="1:103" ht="13.5" customHeight="1">
      <c r="A88" s="83" t="str">
        <f t="shared" si="22"/>
        <v/>
      </c>
      <c r="B88" s="168" t="str">
        <f t="shared" si="23"/>
        <v/>
      </c>
      <c r="C88" s="151" t="str">
        <f t="shared" si="24"/>
        <v/>
      </c>
      <c r="D88" s="82" t="str">
        <f t="shared" si="25"/>
        <v/>
      </c>
      <c r="E88" s="188" t="str">
        <f>IF(ISERROR(SUM((B88/2),(C88/2),(D88/2))),IF(ISERROR(SUM((B88/2),(C88/2))),IF(ISERROR(SUM((B88/2),(D88/2))),IF(ISERROR(SUM((C88/2),(D88/2))),IF(ISERROR(B88/2),IF(ISERROR(C88/2),A87,C88),B88),SUM((C88*'Student List'!$D$34),(D88*'Student List'!$E$34))/'Student List'!$D$40),SUM((B88*'Student List'!$C$34),(D88*'Student List'!$E$34))/'Student List'!$E$40),SUM((B88*'Student List'!$C$34),(C88*'Student List'!$D$34))/'Student List'!$C$40),SUM((B88*'Student List'!$C$34),(C88*'Student List'!$D$34),(D88*'Student List'!$E$34))/'Student List'!$C$35)</f>
        <v/>
      </c>
      <c r="F88" s="84" t="str">
        <f t="shared" si="26"/>
        <v/>
      </c>
      <c r="G88" s="173" t="str">
        <f>IF(ISTEXT('Student List'!$C$11),('Student List'!$C$11),"")</f>
        <v/>
      </c>
      <c r="H88" s="85"/>
      <c r="I88" s="86"/>
      <c r="J88" s="87"/>
      <c r="K88" s="86"/>
      <c r="L88" s="88"/>
      <c r="M88" s="89"/>
      <c r="N88" s="86"/>
      <c r="O88" s="87"/>
      <c r="P88" s="86"/>
      <c r="Q88" s="88"/>
      <c r="R88" s="89"/>
      <c r="S88" s="86"/>
      <c r="T88" s="87"/>
      <c r="U88" s="86"/>
      <c r="V88" s="88"/>
      <c r="W88" s="89"/>
      <c r="X88" s="86"/>
      <c r="Y88" s="87"/>
      <c r="Z88" s="86"/>
      <c r="AA88" s="90"/>
      <c r="AB88" s="207"/>
      <c r="AC88" s="85"/>
      <c r="AD88" s="86"/>
      <c r="AE88" s="89"/>
      <c r="AF88" s="86"/>
      <c r="AG88" s="88"/>
      <c r="AH88" s="89"/>
      <c r="AI88" s="86"/>
      <c r="AJ88" s="87"/>
      <c r="AK88" s="86"/>
      <c r="AL88" s="88"/>
      <c r="AM88" s="89"/>
      <c r="AN88" s="86"/>
      <c r="AO88" s="87"/>
      <c r="AP88" s="86"/>
      <c r="AQ88" s="88"/>
      <c r="AR88" s="89"/>
      <c r="AS88" s="86"/>
      <c r="AT88" s="87"/>
      <c r="AU88" s="86"/>
      <c r="AV88" s="88"/>
      <c r="AW88" s="89"/>
      <c r="AX88" s="86"/>
      <c r="AY88" s="87"/>
      <c r="AZ88" s="86"/>
      <c r="BA88" s="88"/>
      <c r="BB88" s="89"/>
      <c r="BC88" s="86"/>
      <c r="BD88" s="86"/>
      <c r="BE88" s="86"/>
      <c r="BF88" s="89"/>
      <c r="BG88" s="91" t="str">
        <f t="shared" si="27"/>
        <v/>
      </c>
      <c r="BI88" s="92" t="str">
        <f t="shared" si="28"/>
        <v/>
      </c>
      <c r="BJ88" s="112"/>
      <c r="BK88" s="117"/>
      <c r="BL88" s="113"/>
      <c r="BM88" s="113"/>
      <c r="BN88" s="113"/>
      <c r="BO88" s="113"/>
      <c r="BP88" s="113"/>
      <c r="BQ88" s="113"/>
      <c r="BR88" s="113"/>
      <c r="BS88" s="114"/>
      <c r="BU88" s="171" t="str">
        <f t="shared" si="29"/>
        <v/>
      </c>
      <c r="BV88" s="161"/>
      <c r="BW88" s="162"/>
      <c r="BX88" s="250"/>
      <c r="BY88" s="256"/>
      <c r="BZ88" s="163"/>
      <c r="CA88" s="250"/>
      <c r="CB88" s="256"/>
      <c r="CC88" s="163"/>
      <c r="CD88" s="250"/>
      <c r="CE88" s="256"/>
      <c r="CF88" s="163"/>
      <c r="CG88" s="250"/>
      <c r="CH88" s="256"/>
      <c r="CI88" s="163"/>
      <c r="CJ88" s="250"/>
      <c r="CK88" s="256"/>
      <c r="CL88" s="163"/>
      <c r="CM88" s="250"/>
      <c r="CN88" s="256"/>
      <c r="CO88" s="163"/>
      <c r="CP88" s="250"/>
      <c r="CQ88" s="256"/>
      <c r="CR88" s="163"/>
      <c r="CS88" s="250"/>
      <c r="CT88" s="256"/>
      <c r="CU88" s="163"/>
      <c r="CV88" s="250"/>
      <c r="CW88" s="162"/>
      <c r="CX88" s="163"/>
      <c r="CY88" s="164"/>
    </row>
    <row r="89" spans="1:103" ht="13.5" customHeight="1">
      <c r="A89" s="83" t="str">
        <f t="shared" si="22"/>
        <v/>
      </c>
      <c r="B89" s="168" t="str">
        <f t="shared" si="23"/>
        <v/>
      </c>
      <c r="C89" s="151" t="str">
        <f t="shared" si="24"/>
        <v/>
      </c>
      <c r="D89" s="82" t="str">
        <f t="shared" si="25"/>
        <v/>
      </c>
      <c r="E89" s="188" t="str">
        <f>IF(ISERROR(SUM((B89/2),(C89/2),(D89/2))),IF(ISERROR(SUM((B89/2),(C89/2))),IF(ISERROR(SUM((B89/2),(D89/2))),IF(ISERROR(SUM((C89/2),(D89/2))),IF(ISERROR(B89/2),IF(ISERROR(C89/2),A88,C89),B89),SUM((C89*'Student List'!$D$34),(D89*'Student List'!$E$34))/'Student List'!$D$40),SUM((B89*'Student List'!$C$34),(D89*'Student List'!$E$34))/'Student List'!$E$40),SUM((B89*'Student List'!$C$34),(C89*'Student List'!$D$34))/'Student List'!$C$40),SUM((B89*'Student List'!$C$34),(C89*'Student List'!$D$34),(D89*'Student List'!$E$34))/'Student List'!$C$35)</f>
        <v/>
      </c>
      <c r="F89" s="84" t="str">
        <f t="shared" si="26"/>
        <v/>
      </c>
      <c r="G89" s="208" t="str">
        <f>IF(ISTEXT('Student List'!$C$12),('Student List'!$C$12),"")</f>
        <v/>
      </c>
      <c r="H89" s="209"/>
      <c r="I89" s="210"/>
      <c r="J89" s="211"/>
      <c r="K89" s="210"/>
      <c r="L89" s="212"/>
      <c r="M89" s="213"/>
      <c r="N89" s="210"/>
      <c r="O89" s="211"/>
      <c r="P89" s="210"/>
      <c r="Q89" s="212"/>
      <c r="R89" s="213"/>
      <c r="S89" s="210"/>
      <c r="T89" s="211"/>
      <c r="U89" s="210"/>
      <c r="V89" s="212"/>
      <c r="W89" s="213"/>
      <c r="X89" s="210"/>
      <c r="Y89" s="211"/>
      <c r="Z89" s="210"/>
      <c r="AA89" s="214"/>
      <c r="AB89" s="215"/>
      <c r="AC89" s="209"/>
      <c r="AD89" s="210"/>
      <c r="AE89" s="213"/>
      <c r="AF89" s="210"/>
      <c r="AG89" s="212"/>
      <c r="AH89" s="213"/>
      <c r="AI89" s="210"/>
      <c r="AJ89" s="211"/>
      <c r="AK89" s="210"/>
      <c r="AL89" s="212"/>
      <c r="AM89" s="213"/>
      <c r="AN89" s="210"/>
      <c r="AO89" s="211"/>
      <c r="AP89" s="210"/>
      <c r="AQ89" s="212"/>
      <c r="AR89" s="213"/>
      <c r="AS89" s="210"/>
      <c r="AT89" s="211"/>
      <c r="AU89" s="210"/>
      <c r="AV89" s="212"/>
      <c r="AW89" s="213"/>
      <c r="AX89" s="210"/>
      <c r="AY89" s="211"/>
      <c r="AZ89" s="210"/>
      <c r="BA89" s="212"/>
      <c r="BB89" s="213"/>
      <c r="BC89" s="210"/>
      <c r="BD89" s="210"/>
      <c r="BE89" s="210"/>
      <c r="BF89" s="213"/>
      <c r="BG89" s="216" t="str">
        <f t="shared" si="27"/>
        <v/>
      </c>
      <c r="BH89" s="217"/>
      <c r="BI89" s="218" t="str">
        <f t="shared" si="28"/>
        <v/>
      </c>
      <c r="BJ89" s="219"/>
      <c r="BK89" s="220"/>
      <c r="BL89" s="221"/>
      <c r="BM89" s="221"/>
      <c r="BN89" s="221"/>
      <c r="BO89" s="221"/>
      <c r="BP89" s="221"/>
      <c r="BQ89" s="221"/>
      <c r="BR89" s="221"/>
      <c r="BS89" s="222"/>
      <c r="BT89" s="217"/>
      <c r="BU89" s="223" t="str">
        <f t="shared" si="29"/>
        <v/>
      </c>
      <c r="BV89" s="224"/>
      <c r="BW89" s="225"/>
      <c r="BX89" s="249"/>
      <c r="BY89" s="255"/>
      <c r="BZ89" s="226"/>
      <c r="CA89" s="249"/>
      <c r="CB89" s="255"/>
      <c r="CC89" s="226"/>
      <c r="CD89" s="249"/>
      <c r="CE89" s="255"/>
      <c r="CF89" s="226"/>
      <c r="CG89" s="249"/>
      <c r="CH89" s="255"/>
      <c r="CI89" s="226"/>
      <c r="CJ89" s="249"/>
      <c r="CK89" s="255"/>
      <c r="CL89" s="226"/>
      <c r="CM89" s="249"/>
      <c r="CN89" s="255"/>
      <c r="CO89" s="226"/>
      <c r="CP89" s="249"/>
      <c r="CQ89" s="255"/>
      <c r="CR89" s="226"/>
      <c r="CS89" s="249"/>
      <c r="CT89" s="255"/>
      <c r="CU89" s="226"/>
      <c r="CV89" s="249"/>
      <c r="CW89" s="225"/>
      <c r="CX89" s="226"/>
      <c r="CY89" s="227"/>
    </row>
    <row r="90" spans="1:103" ht="13.5" customHeight="1">
      <c r="A90" s="83" t="str">
        <f t="shared" si="22"/>
        <v/>
      </c>
      <c r="B90" s="168" t="str">
        <f t="shared" si="23"/>
        <v/>
      </c>
      <c r="C90" s="151" t="str">
        <f t="shared" si="24"/>
        <v/>
      </c>
      <c r="D90" s="82" t="str">
        <f t="shared" si="25"/>
        <v/>
      </c>
      <c r="E90" s="188" t="str">
        <f>IF(ISERROR(SUM((B90/2),(C90/2),(D90/2))),IF(ISERROR(SUM((B90/2),(C90/2))),IF(ISERROR(SUM((B90/2),(D90/2))),IF(ISERROR(SUM((C90/2),(D90/2))),IF(ISERROR(B90/2),IF(ISERROR(C90/2),A89,C90),B90),SUM((C90*'Student List'!$D$34),(D90*'Student List'!$E$34))/'Student List'!$D$40),SUM((B90*'Student List'!$C$34),(D90*'Student List'!$E$34))/'Student List'!$E$40),SUM((B90*'Student List'!$C$34),(C90*'Student List'!$D$34))/'Student List'!$C$40),SUM((B90*'Student List'!$C$34),(C90*'Student List'!$D$34),(D90*'Student List'!$E$34))/'Student List'!$C$35)</f>
        <v/>
      </c>
      <c r="F90" s="84" t="str">
        <f t="shared" si="26"/>
        <v/>
      </c>
      <c r="G90" s="173" t="str">
        <f>IF(ISTEXT('Student List'!$C$13),('Student List'!$C$13),"")</f>
        <v/>
      </c>
      <c r="H90" s="85"/>
      <c r="I90" s="86"/>
      <c r="J90" s="87"/>
      <c r="K90" s="86"/>
      <c r="L90" s="88"/>
      <c r="M90" s="89"/>
      <c r="N90" s="86"/>
      <c r="O90" s="87"/>
      <c r="P90" s="86"/>
      <c r="Q90" s="88"/>
      <c r="R90" s="89"/>
      <c r="S90" s="86"/>
      <c r="T90" s="87"/>
      <c r="U90" s="86"/>
      <c r="V90" s="88"/>
      <c r="W90" s="89"/>
      <c r="X90" s="86"/>
      <c r="Y90" s="87"/>
      <c r="Z90" s="86"/>
      <c r="AA90" s="90"/>
      <c r="AB90" s="207"/>
      <c r="AC90" s="85"/>
      <c r="AD90" s="86"/>
      <c r="AE90" s="89"/>
      <c r="AF90" s="86"/>
      <c r="AG90" s="88"/>
      <c r="AH90" s="89"/>
      <c r="AI90" s="86"/>
      <c r="AJ90" s="87"/>
      <c r="AK90" s="86"/>
      <c r="AL90" s="88"/>
      <c r="AM90" s="89"/>
      <c r="AN90" s="86"/>
      <c r="AO90" s="87"/>
      <c r="AP90" s="86"/>
      <c r="AQ90" s="88"/>
      <c r="AR90" s="89"/>
      <c r="AS90" s="86"/>
      <c r="AT90" s="87"/>
      <c r="AU90" s="86"/>
      <c r="AV90" s="88"/>
      <c r="AW90" s="89"/>
      <c r="AX90" s="86"/>
      <c r="AY90" s="87"/>
      <c r="AZ90" s="86"/>
      <c r="BA90" s="88"/>
      <c r="BB90" s="89"/>
      <c r="BC90" s="86"/>
      <c r="BD90" s="86"/>
      <c r="BE90" s="86"/>
      <c r="BF90" s="89"/>
      <c r="BG90" s="91" t="str">
        <f t="shared" si="27"/>
        <v/>
      </c>
      <c r="BI90" s="92" t="str">
        <f t="shared" si="28"/>
        <v/>
      </c>
      <c r="BJ90" s="112"/>
      <c r="BK90" s="117"/>
      <c r="BL90" s="113"/>
      <c r="BM90" s="113"/>
      <c r="BN90" s="113"/>
      <c r="BO90" s="113"/>
      <c r="BP90" s="113"/>
      <c r="BQ90" s="113"/>
      <c r="BR90" s="113"/>
      <c r="BS90" s="114"/>
      <c r="BU90" s="171" t="str">
        <f t="shared" si="29"/>
        <v/>
      </c>
      <c r="BV90" s="161"/>
      <c r="BW90" s="162"/>
      <c r="BX90" s="250"/>
      <c r="BY90" s="256"/>
      <c r="BZ90" s="163"/>
      <c r="CA90" s="250"/>
      <c r="CB90" s="256"/>
      <c r="CC90" s="163"/>
      <c r="CD90" s="250"/>
      <c r="CE90" s="256"/>
      <c r="CF90" s="163"/>
      <c r="CG90" s="250"/>
      <c r="CH90" s="256"/>
      <c r="CI90" s="163"/>
      <c r="CJ90" s="250"/>
      <c r="CK90" s="256"/>
      <c r="CL90" s="163"/>
      <c r="CM90" s="250"/>
      <c r="CN90" s="256"/>
      <c r="CO90" s="163"/>
      <c r="CP90" s="250"/>
      <c r="CQ90" s="256"/>
      <c r="CR90" s="163"/>
      <c r="CS90" s="250"/>
      <c r="CT90" s="256"/>
      <c r="CU90" s="163"/>
      <c r="CV90" s="250"/>
      <c r="CW90" s="162"/>
      <c r="CX90" s="163"/>
      <c r="CY90" s="164"/>
    </row>
    <row r="91" spans="1:103" ht="13.5" customHeight="1">
      <c r="A91" s="83" t="str">
        <f t="shared" si="22"/>
        <v/>
      </c>
      <c r="B91" s="168" t="str">
        <f t="shared" si="23"/>
        <v/>
      </c>
      <c r="C91" s="151" t="str">
        <f t="shared" si="24"/>
        <v/>
      </c>
      <c r="D91" s="82" t="str">
        <f t="shared" si="25"/>
        <v/>
      </c>
      <c r="E91" s="188" t="str">
        <f>IF(ISERROR(SUM((B91/2),(C91/2),(D91/2))),IF(ISERROR(SUM((B91/2),(C91/2))),IF(ISERROR(SUM((B91/2),(D91/2))),IF(ISERROR(SUM((C91/2),(D91/2))),IF(ISERROR(B91/2),IF(ISERROR(C91/2),A90,C91),B91),SUM((C91*'Student List'!$D$34),(D91*'Student List'!$E$34))/'Student List'!$D$40),SUM((B91*'Student List'!$C$34),(D91*'Student List'!$E$34))/'Student List'!$E$40),SUM((B91*'Student List'!$C$34),(C91*'Student List'!$D$34))/'Student List'!$C$40),SUM((B91*'Student List'!$C$34),(C91*'Student List'!$D$34),(D91*'Student List'!$E$34))/'Student List'!$C$35)</f>
        <v/>
      </c>
      <c r="F91" s="84" t="str">
        <f t="shared" si="26"/>
        <v/>
      </c>
      <c r="G91" s="208" t="str">
        <f>IF(ISTEXT('Student List'!$C$14),('Student List'!$C$14),"")</f>
        <v/>
      </c>
      <c r="H91" s="209"/>
      <c r="I91" s="210"/>
      <c r="J91" s="211"/>
      <c r="K91" s="210"/>
      <c r="L91" s="212"/>
      <c r="M91" s="213"/>
      <c r="N91" s="210"/>
      <c r="O91" s="211"/>
      <c r="P91" s="210"/>
      <c r="Q91" s="212"/>
      <c r="R91" s="213"/>
      <c r="S91" s="210"/>
      <c r="T91" s="211"/>
      <c r="U91" s="210"/>
      <c r="V91" s="212"/>
      <c r="W91" s="213"/>
      <c r="X91" s="210"/>
      <c r="Y91" s="211"/>
      <c r="Z91" s="210"/>
      <c r="AA91" s="214"/>
      <c r="AB91" s="215"/>
      <c r="AC91" s="209"/>
      <c r="AD91" s="210"/>
      <c r="AE91" s="213"/>
      <c r="AF91" s="210"/>
      <c r="AG91" s="212"/>
      <c r="AH91" s="213"/>
      <c r="AI91" s="210"/>
      <c r="AJ91" s="211"/>
      <c r="AK91" s="210"/>
      <c r="AL91" s="212"/>
      <c r="AM91" s="213"/>
      <c r="AN91" s="210"/>
      <c r="AO91" s="211"/>
      <c r="AP91" s="210"/>
      <c r="AQ91" s="212"/>
      <c r="AR91" s="213"/>
      <c r="AS91" s="210"/>
      <c r="AT91" s="211"/>
      <c r="AU91" s="210"/>
      <c r="AV91" s="212"/>
      <c r="AW91" s="213"/>
      <c r="AX91" s="210"/>
      <c r="AY91" s="211"/>
      <c r="AZ91" s="210"/>
      <c r="BA91" s="212"/>
      <c r="BB91" s="213"/>
      <c r="BC91" s="210"/>
      <c r="BD91" s="210"/>
      <c r="BE91" s="210"/>
      <c r="BF91" s="213"/>
      <c r="BG91" s="216" t="str">
        <f t="shared" si="27"/>
        <v/>
      </c>
      <c r="BH91" s="217"/>
      <c r="BI91" s="218" t="str">
        <f t="shared" si="28"/>
        <v/>
      </c>
      <c r="BJ91" s="219"/>
      <c r="BK91" s="220"/>
      <c r="BL91" s="221"/>
      <c r="BM91" s="221"/>
      <c r="BN91" s="221"/>
      <c r="BO91" s="221"/>
      <c r="BP91" s="221"/>
      <c r="BQ91" s="221"/>
      <c r="BR91" s="221"/>
      <c r="BS91" s="222"/>
      <c r="BT91" s="217"/>
      <c r="BU91" s="223" t="str">
        <f t="shared" si="29"/>
        <v/>
      </c>
      <c r="BV91" s="224"/>
      <c r="BW91" s="225"/>
      <c r="BX91" s="249"/>
      <c r="BY91" s="255"/>
      <c r="BZ91" s="226"/>
      <c r="CA91" s="249"/>
      <c r="CB91" s="255"/>
      <c r="CC91" s="226"/>
      <c r="CD91" s="249"/>
      <c r="CE91" s="255"/>
      <c r="CF91" s="226"/>
      <c r="CG91" s="249"/>
      <c r="CH91" s="255"/>
      <c r="CI91" s="226"/>
      <c r="CJ91" s="249"/>
      <c r="CK91" s="255"/>
      <c r="CL91" s="226"/>
      <c r="CM91" s="249"/>
      <c r="CN91" s="255"/>
      <c r="CO91" s="226"/>
      <c r="CP91" s="249"/>
      <c r="CQ91" s="255"/>
      <c r="CR91" s="226"/>
      <c r="CS91" s="249"/>
      <c r="CT91" s="255"/>
      <c r="CU91" s="226"/>
      <c r="CV91" s="249"/>
      <c r="CW91" s="225"/>
      <c r="CX91" s="226"/>
      <c r="CY91" s="227"/>
    </row>
    <row r="92" spans="1:103" ht="13.5" customHeight="1">
      <c r="A92" s="83" t="str">
        <f t="shared" si="22"/>
        <v/>
      </c>
      <c r="B92" s="168" t="str">
        <f t="shared" si="23"/>
        <v/>
      </c>
      <c r="C92" s="151" t="str">
        <f t="shared" si="24"/>
        <v/>
      </c>
      <c r="D92" s="82" t="str">
        <f t="shared" si="25"/>
        <v/>
      </c>
      <c r="E92" s="188" t="str">
        <f>IF(ISERROR(SUM((B92/2),(C92/2),(D92/2))),IF(ISERROR(SUM((B92/2),(C92/2))),IF(ISERROR(SUM((B92/2),(D92/2))),IF(ISERROR(SUM((C92/2),(D92/2))),IF(ISERROR(B92/2),IF(ISERROR(C92/2),A91,C92),B92),SUM((C92*'Student List'!$D$34),(D92*'Student List'!$E$34))/'Student List'!$D$40),SUM((B92*'Student List'!$C$34),(D92*'Student List'!$E$34))/'Student List'!$E$40),SUM((B92*'Student List'!$C$34),(C92*'Student List'!$D$34))/'Student List'!$C$40),SUM((B92*'Student List'!$C$34),(C92*'Student List'!$D$34),(D92*'Student List'!$E$34))/'Student List'!$C$35)</f>
        <v/>
      </c>
      <c r="F92" s="84" t="str">
        <f t="shared" si="26"/>
        <v/>
      </c>
      <c r="G92" s="173" t="str">
        <f>IF(ISTEXT('Student List'!$C$15),('Student List'!$C$15),"")</f>
        <v/>
      </c>
      <c r="H92" s="85"/>
      <c r="I92" s="86"/>
      <c r="J92" s="87"/>
      <c r="K92" s="86"/>
      <c r="L92" s="88"/>
      <c r="M92" s="89"/>
      <c r="N92" s="86"/>
      <c r="O92" s="87"/>
      <c r="P92" s="86"/>
      <c r="Q92" s="88"/>
      <c r="R92" s="89"/>
      <c r="S92" s="86"/>
      <c r="T92" s="87"/>
      <c r="U92" s="86"/>
      <c r="V92" s="88"/>
      <c r="W92" s="89"/>
      <c r="X92" s="86"/>
      <c r="Y92" s="87"/>
      <c r="Z92" s="86"/>
      <c r="AA92" s="90"/>
      <c r="AB92" s="207"/>
      <c r="AC92" s="85"/>
      <c r="AD92" s="86"/>
      <c r="AE92" s="89"/>
      <c r="AF92" s="86"/>
      <c r="AG92" s="88"/>
      <c r="AH92" s="89"/>
      <c r="AI92" s="86"/>
      <c r="AJ92" s="87"/>
      <c r="AK92" s="86"/>
      <c r="AL92" s="88"/>
      <c r="AM92" s="89"/>
      <c r="AN92" s="86"/>
      <c r="AO92" s="87"/>
      <c r="AP92" s="86"/>
      <c r="AQ92" s="88"/>
      <c r="AR92" s="89"/>
      <c r="AS92" s="86"/>
      <c r="AT92" s="87"/>
      <c r="AU92" s="86"/>
      <c r="AV92" s="88"/>
      <c r="AW92" s="89"/>
      <c r="AX92" s="86"/>
      <c r="AY92" s="87"/>
      <c r="AZ92" s="86"/>
      <c r="BA92" s="88"/>
      <c r="BB92" s="89"/>
      <c r="BC92" s="86"/>
      <c r="BD92" s="86"/>
      <c r="BE92" s="86"/>
      <c r="BF92" s="89"/>
      <c r="BG92" s="91" t="str">
        <f t="shared" si="27"/>
        <v/>
      </c>
      <c r="BI92" s="92" t="str">
        <f t="shared" si="28"/>
        <v/>
      </c>
      <c r="BJ92" s="112"/>
      <c r="BK92" s="117"/>
      <c r="BL92" s="113"/>
      <c r="BM92" s="113"/>
      <c r="BN92" s="113"/>
      <c r="BO92" s="113"/>
      <c r="BP92" s="113"/>
      <c r="BQ92" s="113"/>
      <c r="BR92" s="113"/>
      <c r="BS92" s="114"/>
      <c r="BU92" s="171" t="str">
        <f t="shared" si="29"/>
        <v/>
      </c>
      <c r="BV92" s="161"/>
      <c r="BW92" s="162"/>
      <c r="BX92" s="250"/>
      <c r="BY92" s="256"/>
      <c r="BZ92" s="163"/>
      <c r="CA92" s="250"/>
      <c r="CB92" s="256"/>
      <c r="CC92" s="163"/>
      <c r="CD92" s="250"/>
      <c r="CE92" s="256"/>
      <c r="CF92" s="163"/>
      <c r="CG92" s="250"/>
      <c r="CH92" s="256"/>
      <c r="CI92" s="163"/>
      <c r="CJ92" s="250"/>
      <c r="CK92" s="256"/>
      <c r="CL92" s="163"/>
      <c r="CM92" s="250"/>
      <c r="CN92" s="256"/>
      <c r="CO92" s="163"/>
      <c r="CP92" s="250"/>
      <c r="CQ92" s="256"/>
      <c r="CR92" s="163"/>
      <c r="CS92" s="250"/>
      <c r="CT92" s="256"/>
      <c r="CU92" s="163"/>
      <c r="CV92" s="250"/>
      <c r="CW92" s="162"/>
      <c r="CX92" s="163"/>
      <c r="CY92" s="164"/>
    </row>
    <row r="93" spans="1:103" ht="13.5" customHeight="1">
      <c r="A93" s="83" t="str">
        <f t="shared" si="22"/>
        <v/>
      </c>
      <c r="B93" s="168" t="str">
        <f t="shared" si="23"/>
        <v/>
      </c>
      <c r="C93" s="151" t="str">
        <f t="shared" si="24"/>
        <v/>
      </c>
      <c r="D93" s="82" t="str">
        <f t="shared" si="25"/>
        <v/>
      </c>
      <c r="E93" s="188" t="str">
        <f>IF(ISERROR(SUM((B93/2),(C93/2),(D93/2))),IF(ISERROR(SUM((B93/2),(C93/2))),IF(ISERROR(SUM((B93/2),(D93/2))),IF(ISERROR(SUM((C93/2),(D93/2))),IF(ISERROR(B93/2),IF(ISERROR(C93/2),A92,C93),B93),SUM((C93*'Student List'!$D$34),(D93*'Student List'!$E$34))/'Student List'!$D$40),SUM((B93*'Student List'!$C$34),(D93*'Student List'!$E$34))/'Student List'!$E$40),SUM((B93*'Student List'!$C$34),(C93*'Student List'!$D$34))/'Student List'!$C$40),SUM((B93*'Student List'!$C$34),(C93*'Student List'!$D$34),(D93*'Student List'!$E$34))/'Student List'!$C$35)</f>
        <v/>
      </c>
      <c r="F93" s="84" t="str">
        <f t="shared" si="26"/>
        <v/>
      </c>
      <c r="G93" s="208" t="str">
        <f>IF(ISTEXT('Student List'!$C$16),('Student List'!$C$16),"")</f>
        <v/>
      </c>
      <c r="H93" s="209"/>
      <c r="I93" s="210"/>
      <c r="J93" s="211"/>
      <c r="K93" s="210"/>
      <c r="L93" s="212"/>
      <c r="M93" s="213"/>
      <c r="N93" s="210"/>
      <c r="O93" s="211"/>
      <c r="P93" s="210"/>
      <c r="Q93" s="212"/>
      <c r="R93" s="213"/>
      <c r="S93" s="210"/>
      <c r="T93" s="211"/>
      <c r="U93" s="210"/>
      <c r="V93" s="212"/>
      <c r="W93" s="213"/>
      <c r="X93" s="210"/>
      <c r="Y93" s="211"/>
      <c r="Z93" s="210"/>
      <c r="AA93" s="214"/>
      <c r="AB93" s="215"/>
      <c r="AC93" s="209"/>
      <c r="AD93" s="210"/>
      <c r="AE93" s="213"/>
      <c r="AF93" s="210"/>
      <c r="AG93" s="212"/>
      <c r="AH93" s="213"/>
      <c r="AI93" s="210"/>
      <c r="AJ93" s="211"/>
      <c r="AK93" s="210"/>
      <c r="AL93" s="212"/>
      <c r="AM93" s="213"/>
      <c r="AN93" s="210"/>
      <c r="AO93" s="211"/>
      <c r="AP93" s="210"/>
      <c r="AQ93" s="212"/>
      <c r="AR93" s="213"/>
      <c r="AS93" s="210"/>
      <c r="AT93" s="211"/>
      <c r="AU93" s="210"/>
      <c r="AV93" s="212"/>
      <c r="AW93" s="213"/>
      <c r="AX93" s="210"/>
      <c r="AY93" s="211"/>
      <c r="AZ93" s="210"/>
      <c r="BA93" s="212"/>
      <c r="BB93" s="213"/>
      <c r="BC93" s="210"/>
      <c r="BD93" s="210"/>
      <c r="BE93" s="210"/>
      <c r="BF93" s="213"/>
      <c r="BG93" s="216" t="str">
        <f t="shared" si="27"/>
        <v/>
      </c>
      <c r="BH93" s="217"/>
      <c r="BI93" s="218" t="str">
        <f t="shared" si="28"/>
        <v/>
      </c>
      <c r="BJ93" s="219"/>
      <c r="BK93" s="220"/>
      <c r="BL93" s="221"/>
      <c r="BM93" s="221"/>
      <c r="BN93" s="221"/>
      <c r="BO93" s="221"/>
      <c r="BP93" s="221"/>
      <c r="BQ93" s="221"/>
      <c r="BR93" s="221"/>
      <c r="BS93" s="222"/>
      <c r="BT93" s="217"/>
      <c r="BU93" s="223" t="str">
        <f t="shared" si="29"/>
        <v/>
      </c>
      <c r="BV93" s="224"/>
      <c r="BW93" s="225"/>
      <c r="BX93" s="249"/>
      <c r="BY93" s="255"/>
      <c r="BZ93" s="226"/>
      <c r="CA93" s="249"/>
      <c r="CB93" s="255"/>
      <c r="CC93" s="226"/>
      <c r="CD93" s="249"/>
      <c r="CE93" s="255"/>
      <c r="CF93" s="226"/>
      <c r="CG93" s="249"/>
      <c r="CH93" s="255"/>
      <c r="CI93" s="226"/>
      <c r="CJ93" s="249"/>
      <c r="CK93" s="255"/>
      <c r="CL93" s="226"/>
      <c r="CM93" s="249"/>
      <c r="CN93" s="255"/>
      <c r="CO93" s="226"/>
      <c r="CP93" s="249"/>
      <c r="CQ93" s="255"/>
      <c r="CR93" s="226"/>
      <c r="CS93" s="249"/>
      <c r="CT93" s="255"/>
      <c r="CU93" s="226"/>
      <c r="CV93" s="249"/>
      <c r="CW93" s="225"/>
      <c r="CX93" s="226"/>
      <c r="CY93" s="227"/>
    </row>
    <row r="94" spans="1:103" ht="13.5" customHeight="1">
      <c r="A94" s="83" t="str">
        <f t="shared" si="22"/>
        <v/>
      </c>
      <c r="B94" s="168" t="str">
        <f t="shared" si="23"/>
        <v/>
      </c>
      <c r="C94" s="151" t="str">
        <f t="shared" si="24"/>
        <v/>
      </c>
      <c r="D94" s="82" t="str">
        <f t="shared" si="25"/>
        <v/>
      </c>
      <c r="E94" s="188" t="str">
        <f>IF(ISERROR(SUM((B94/2),(C94/2),(D94/2))),IF(ISERROR(SUM((B94/2),(C94/2))),IF(ISERROR(SUM((B94/2),(D94/2))),IF(ISERROR(SUM((C94/2),(D94/2))),IF(ISERROR(B94/2),IF(ISERROR(C94/2),A93,C94),B94),SUM((C94*'Student List'!$D$34),(D94*'Student List'!$E$34))/'Student List'!$D$40),SUM((B94*'Student List'!$C$34),(D94*'Student List'!$E$34))/'Student List'!$E$40),SUM((B94*'Student List'!$C$34),(C94*'Student List'!$D$34))/'Student List'!$C$40),SUM((B94*'Student List'!$C$34),(C94*'Student List'!$D$34),(D94*'Student List'!$E$34))/'Student List'!$C$35)</f>
        <v/>
      </c>
      <c r="F94" s="84" t="str">
        <f t="shared" si="26"/>
        <v/>
      </c>
      <c r="G94" s="173" t="str">
        <f>IF(ISTEXT('Student List'!$C$17),('Student List'!$C$17),"")</f>
        <v/>
      </c>
      <c r="H94" s="85"/>
      <c r="I94" s="86"/>
      <c r="J94" s="87"/>
      <c r="K94" s="86"/>
      <c r="L94" s="88"/>
      <c r="M94" s="89"/>
      <c r="N94" s="86"/>
      <c r="O94" s="87"/>
      <c r="P94" s="86"/>
      <c r="Q94" s="88"/>
      <c r="R94" s="89"/>
      <c r="S94" s="86"/>
      <c r="T94" s="87"/>
      <c r="U94" s="86"/>
      <c r="V94" s="88"/>
      <c r="W94" s="89"/>
      <c r="X94" s="86"/>
      <c r="Y94" s="87"/>
      <c r="Z94" s="86"/>
      <c r="AA94" s="90"/>
      <c r="AB94" s="207"/>
      <c r="AC94" s="85"/>
      <c r="AD94" s="86"/>
      <c r="AE94" s="89"/>
      <c r="AF94" s="86"/>
      <c r="AG94" s="88"/>
      <c r="AH94" s="89"/>
      <c r="AI94" s="86"/>
      <c r="AJ94" s="87"/>
      <c r="AK94" s="86"/>
      <c r="AL94" s="88"/>
      <c r="AM94" s="89"/>
      <c r="AN94" s="86"/>
      <c r="AO94" s="87"/>
      <c r="AP94" s="86"/>
      <c r="AQ94" s="88"/>
      <c r="AR94" s="89"/>
      <c r="AS94" s="86"/>
      <c r="AT94" s="87"/>
      <c r="AU94" s="86"/>
      <c r="AV94" s="88"/>
      <c r="AW94" s="89"/>
      <c r="AX94" s="86"/>
      <c r="AY94" s="87"/>
      <c r="AZ94" s="86"/>
      <c r="BA94" s="88"/>
      <c r="BB94" s="89"/>
      <c r="BC94" s="86"/>
      <c r="BD94" s="86"/>
      <c r="BE94" s="86"/>
      <c r="BF94" s="89"/>
      <c r="BG94" s="91" t="str">
        <f t="shared" si="27"/>
        <v/>
      </c>
      <c r="BI94" s="92" t="str">
        <f t="shared" si="28"/>
        <v/>
      </c>
      <c r="BJ94" s="112"/>
      <c r="BK94" s="117"/>
      <c r="BL94" s="113"/>
      <c r="BM94" s="113"/>
      <c r="BN94" s="113"/>
      <c r="BO94" s="113"/>
      <c r="BP94" s="113"/>
      <c r="BQ94" s="113"/>
      <c r="BR94" s="113"/>
      <c r="BS94" s="114"/>
      <c r="BU94" s="171" t="str">
        <f t="shared" si="29"/>
        <v/>
      </c>
      <c r="BV94" s="161"/>
      <c r="BW94" s="162"/>
      <c r="BX94" s="250"/>
      <c r="BY94" s="256"/>
      <c r="BZ94" s="163"/>
      <c r="CA94" s="250"/>
      <c r="CB94" s="256"/>
      <c r="CC94" s="163"/>
      <c r="CD94" s="250"/>
      <c r="CE94" s="256"/>
      <c r="CF94" s="163"/>
      <c r="CG94" s="250"/>
      <c r="CH94" s="256"/>
      <c r="CI94" s="163"/>
      <c r="CJ94" s="250"/>
      <c r="CK94" s="256"/>
      <c r="CL94" s="163"/>
      <c r="CM94" s="250"/>
      <c r="CN94" s="256"/>
      <c r="CO94" s="163"/>
      <c r="CP94" s="250"/>
      <c r="CQ94" s="256"/>
      <c r="CR94" s="163"/>
      <c r="CS94" s="250"/>
      <c r="CT94" s="256"/>
      <c r="CU94" s="163"/>
      <c r="CV94" s="250"/>
      <c r="CW94" s="162"/>
      <c r="CX94" s="163"/>
      <c r="CY94" s="164"/>
    </row>
    <row r="95" spans="1:103" ht="13.5" customHeight="1">
      <c r="A95" s="83" t="str">
        <f t="shared" si="22"/>
        <v/>
      </c>
      <c r="B95" s="168" t="str">
        <f t="shared" si="23"/>
        <v/>
      </c>
      <c r="C95" s="151" t="str">
        <f t="shared" si="24"/>
        <v/>
      </c>
      <c r="D95" s="82" t="str">
        <f t="shared" si="25"/>
        <v/>
      </c>
      <c r="E95" s="188" t="str">
        <f>IF(ISERROR(SUM((B95/2),(C95/2),(D95/2))),IF(ISERROR(SUM((B95/2),(C95/2))),IF(ISERROR(SUM((B95/2),(D95/2))),IF(ISERROR(SUM((C95/2),(D95/2))),IF(ISERROR(B95/2),IF(ISERROR(C95/2),A94,C95),B95),SUM((C95*'Student List'!$D$34),(D95*'Student List'!$E$34))/'Student List'!$D$40),SUM((B95*'Student List'!$C$34),(D95*'Student List'!$E$34))/'Student List'!$E$40),SUM((B95*'Student List'!$C$34),(C95*'Student List'!$D$34))/'Student List'!$C$40),SUM((B95*'Student List'!$C$34),(C95*'Student List'!$D$34),(D95*'Student List'!$E$34))/'Student List'!$C$35)</f>
        <v/>
      </c>
      <c r="F95" s="84" t="str">
        <f t="shared" si="26"/>
        <v/>
      </c>
      <c r="G95" s="208" t="str">
        <f>IF(ISTEXT('Student List'!$C$18),('Student List'!$C$18),"")</f>
        <v/>
      </c>
      <c r="H95" s="209"/>
      <c r="I95" s="210"/>
      <c r="J95" s="211"/>
      <c r="K95" s="210"/>
      <c r="L95" s="212"/>
      <c r="M95" s="213"/>
      <c r="N95" s="210"/>
      <c r="O95" s="211"/>
      <c r="P95" s="210"/>
      <c r="Q95" s="212"/>
      <c r="R95" s="213"/>
      <c r="S95" s="210"/>
      <c r="T95" s="211"/>
      <c r="U95" s="210"/>
      <c r="V95" s="212"/>
      <c r="W95" s="213"/>
      <c r="X95" s="210"/>
      <c r="Y95" s="211"/>
      <c r="Z95" s="210"/>
      <c r="AA95" s="214"/>
      <c r="AB95" s="215"/>
      <c r="AC95" s="209"/>
      <c r="AD95" s="210"/>
      <c r="AE95" s="213"/>
      <c r="AF95" s="210"/>
      <c r="AG95" s="212"/>
      <c r="AH95" s="213"/>
      <c r="AI95" s="210"/>
      <c r="AJ95" s="211"/>
      <c r="AK95" s="210"/>
      <c r="AL95" s="212"/>
      <c r="AM95" s="213"/>
      <c r="AN95" s="210"/>
      <c r="AO95" s="211"/>
      <c r="AP95" s="210"/>
      <c r="AQ95" s="212"/>
      <c r="AR95" s="213"/>
      <c r="AS95" s="210"/>
      <c r="AT95" s="211"/>
      <c r="AU95" s="210"/>
      <c r="AV95" s="212"/>
      <c r="AW95" s="213"/>
      <c r="AX95" s="210"/>
      <c r="AY95" s="211"/>
      <c r="AZ95" s="210"/>
      <c r="BA95" s="212"/>
      <c r="BB95" s="213"/>
      <c r="BC95" s="210"/>
      <c r="BD95" s="210"/>
      <c r="BE95" s="210"/>
      <c r="BF95" s="213"/>
      <c r="BG95" s="216" t="str">
        <f t="shared" si="27"/>
        <v/>
      </c>
      <c r="BH95" s="217"/>
      <c r="BI95" s="218" t="str">
        <f t="shared" si="28"/>
        <v/>
      </c>
      <c r="BJ95" s="219"/>
      <c r="BK95" s="220"/>
      <c r="BL95" s="221"/>
      <c r="BM95" s="221"/>
      <c r="BN95" s="221"/>
      <c r="BO95" s="221"/>
      <c r="BP95" s="221"/>
      <c r="BQ95" s="221"/>
      <c r="BR95" s="221"/>
      <c r="BS95" s="222"/>
      <c r="BT95" s="217"/>
      <c r="BU95" s="223" t="str">
        <f t="shared" si="29"/>
        <v/>
      </c>
      <c r="BV95" s="224"/>
      <c r="BW95" s="225"/>
      <c r="BX95" s="249"/>
      <c r="BY95" s="255"/>
      <c r="BZ95" s="226"/>
      <c r="CA95" s="249"/>
      <c r="CB95" s="255"/>
      <c r="CC95" s="226"/>
      <c r="CD95" s="249"/>
      <c r="CE95" s="255"/>
      <c r="CF95" s="226"/>
      <c r="CG95" s="249"/>
      <c r="CH95" s="255"/>
      <c r="CI95" s="226"/>
      <c r="CJ95" s="249"/>
      <c r="CK95" s="255"/>
      <c r="CL95" s="226"/>
      <c r="CM95" s="249"/>
      <c r="CN95" s="255"/>
      <c r="CO95" s="226"/>
      <c r="CP95" s="249"/>
      <c r="CQ95" s="255"/>
      <c r="CR95" s="226"/>
      <c r="CS95" s="249"/>
      <c r="CT95" s="255"/>
      <c r="CU95" s="226"/>
      <c r="CV95" s="249"/>
      <c r="CW95" s="225"/>
      <c r="CX95" s="226"/>
      <c r="CY95" s="227"/>
    </row>
    <row r="96" spans="1:103" ht="13.5" customHeight="1">
      <c r="A96" s="83" t="str">
        <f t="shared" si="22"/>
        <v/>
      </c>
      <c r="B96" s="168" t="str">
        <f t="shared" si="23"/>
        <v/>
      </c>
      <c r="C96" s="151" t="str">
        <f t="shared" si="24"/>
        <v/>
      </c>
      <c r="D96" s="82" t="str">
        <f t="shared" si="25"/>
        <v/>
      </c>
      <c r="E96" s="188" t="str">
        <f>IF(ISERROR(SUM((B96/2),(C96/2),(D96/2))),IF(ISERROR(SUM((B96/2),(C96/2))),IF(ISERROR(SUM((B96/2),(D96/2))),IF(ISERROR(SUM((C96/2),(D96/2))),IF(ISERROR(B96/2),IF(ISERROR(C96/2),A95,C96),B96),SUM((C96*'Student List'!$D$34),(D96*'Student List'!$E$34))/'Student List'!$D$40),SUM((B96*'Student List'!$C$34),(D96*'Student List'!$E$34))/'Student List'!$E$40),SUM((B96*'Student List'!$C$34),(C96*'Student List'!$D$34))/'Student List'!$C$40),SUM((B96*'Student List'!$C$34),(C96*'Student List'!$D$34),(D96*'Student List'!$E$34))/'Student List'!$C$35)</f>
        <v/>
      </c>
      <c r="F96" s="84" t="str">
        <f t="shared" si="26"/>
        <v/>
      </c>
      <c r="G96" s="173" t="str">
        <f>IF(ISTEXT('Student List'!$C$19),('Student List'!$C$19),"")</f>
        <v/>
      </c>
      <c r="H96" s="85"/>
      <c r="I96" s="86"/>
      <c r="J96" s="87"/>
      <c r="K96" s="86"/>
      <c r="L96" s="88"/>
      <c r="M96" s="89"/>
      <c r="N96" s="86"/>
      <c r="O96" s="87"/>
      <c r="P96" s="86"/>
      <c r="Q96" s="88"/>
      <c r="R96" s="89"/>
      <c r="S96" s="86"/>
      <c r="T96" s="87"/>
      <c r="U96" s="86"/>
      <c r="V96" s="88"/>
      <c r="W96" s="89"/>
      <c r="X96" s="86"/>
      <c r="Y96" s="87"/>
      <c r="Z96" s="86"/>
      <c r="AA96" s="90"/>
      <c r="AB96" s="207"/>
      <c r="AC96" s="85"/>
      <c r="AD96" s="86"/>
      <c r="AE96" s="89"/>
      <c r="AF96" s="86"/>
      <c r="AG96" s="88"/>
      <c r="AH96" s="89"/>
      <c r="AI96" s="86"/>
      <c r="AJ96" s="87"/>
      <c r="AK96" s="86"/>
      <c r="AL96" s="88"/>
      <c r="AM96" s="89"/>
      <c r="AN96" s="86"/>
      <c r="AO96" s="87"/>
      <c r="AP96" s="86"/>
      <c r="AQ96" s="88"/>
      <c r="AR96" s="89"/>
      <c r="AS96" s="86"/>
      <c r="AT96" s="87"/>
      <c r="AU96" s="86"/>
      <c r="AV96" s="88"/>
      <c r="AW96" s="89"/>
      <c r="AX96" s="86"/>
      <c r="AY96" s="87"/>
      <c r="AZ96" s="86"/>
      <c r="BA96" s="88"/>
      <c r="BB96" s="89"/>
      <c r="BC96" s="86"/>
      <c r="BD96" s="86"/>
      <c r="BE96" s="86"/>
      <c r="BF96" s="89"/>
      <c r="BG96" s="91" t="str">
        <f t="shared" si="27"/>
        <v/>
      </c>
      <c r="BI96" s="92" t="str">
        <f t="shared" si="28"/>
        <v/>
      </c>
      <c r="BJ96" s="112"/>
      <c r="BK96" s="117"/>
      <c r="BL96" s="113"/>
      <c r="BM96" s="113"/>
      <c r="BN96" s="113"/>
      <c r="BO96" s="113"/>
      <c r="BP96" s="113"/>
      <c r="BQ96" s="113"/>
      <c r="BR96" s="113"/>
      <c r="BS96" s="114"/>
      <c r="BU96" s="171" t="str">
        <f t="shared" si="29"/>
        <v/>
      </c>
      <c r="BV96" s="161"/>
      <c r="BW96" s="162"/>
      <c r="BX96" s="250"/>
      <c r="BY96" s="256"/>
      <c r="BZ96" s="163"/>
      <c r="CA96" s="250"/>
      <c r="CB96" s="256"/>
      <c r="CC96" s="163"/>
      <c r="CD96" s="250"/>
      <c r="CE96" s="256"/>
      <c r="CF96" s="163"/>
      <c r="CG96" s="250"/>
      <c r="CH96" s="256"/>
      <c r="CI96" s="163"/>
      <c r="CJ96" s="250"/>
      <c r="CK96" s="256"/>
      <c r="CL96" s="163"/>
      <c r="CM96" s="250"/>
      <c r="CN96" s="256"/>
      <c r="CO96" s="163"/>
      <c r="CP96" s="250"/>
      <c r="CQ96" s="256"/>
      <c r="CR96" s="163"/>
      <c r="CS96" s="250"/>
      <c r="CT96" s="256"/>
      <c r="CU96" s="163"/>
      <c r="CV96" s="250"/>
      <c r="CW96" s="162"/>
      <c r="CX96" s="163"/>
      <c r="CY96" s="164"/>
    </row>
    <row r="97" spans="1:103" ht="13.5" customHeight="1">
      <c r="A97" s="83" t="str">
        <f t="shared" si="22"/>
        <v/>
      </c>
      <c r="B97" s="168" t="str">
        <f t="shared" si="23"/>
        <v/>
      </c>
      <c r="C97" s="151" t="str">
        <f t="shared" si="24"/>
        <v/>
      </c>
      <c r="D97" s="82" t="str">
        <f t="shared" si="25"/>
        <v/>
      </c>
      <c r="E97" s="188" t="str">
        <f>IF(ISERROR(SUM((B97/2),(C97/2),(D97/2))),IF(ISERROR(SUM((B97/2),(C97/2))),IF(ISERROR(SUM((B97/2),(D97/2))),IF(ISERROR(SUM((C97/2),(D97/2))),IF(ISERROR(B97/2),IF(ISERROR(C97/2),A96,C97),B97),SUM((C97*'Student List'!$D$34),(D97*'Student List'!$E$34))/'Student List'!$D$40),SUM((B97*'Student List'!$C$34),(D97*'Student List'!$E$34))/'Student List'!$E$40),SUM((B97*'Student List'!$C$34),(C97*'Student List'!$D$34))/'Student List'!$C$40),SUM((B97*'Student List'!$C$34),(C97*'Student List'!$D$34),(D97*'Student List'!$E$34))/'Student List'!$C$35)</f>
        <v/>
      </c>
      <c r="F97" s="84" t="str">
        <f t="shared" si="26"/>
        <v/>
      </c>
      <c r="G97" s="208" t="str">
        <f>IF(ISTEXT('Student List'!$C$20),('Student List'!$C$20),"")</f>
        <v/>
      </c>
      <c r="H97" s="209"/>
      <c r="I97" s="210"/>
      <c r="J97" s="211"/>
      <c r="K97" s="210"/>
      <c r="L97" s="212"/>
      <c r="M97" s="213"/>
      <c r="N97" s="210"/>
      <c r="O97" s="211"/>
      <c r="P97" s="210"/>
      <c r="Q97" s="212"/>
      <c r="R97" s="213"/>
      <c r="S97" s="210"/>
      <c r="T97" s="211"/>
      <c r="U97" s="210"/>
      <c r="V97" s="212"/>
      <c r="W97" s="213"/>
      <c r="X97" s="210"/>
      <c r="Y97" s="211"/>
      <c r="Z97" s="210"/>
      <c r="AA97" s="214"/>
      <c r="AB97" s="215"/>
      <c r="AC97" s="209"/>
      <c r="AD97" s="210"/>
      <c r="AE97" s="213"/>
      <c r="AF97" s="210"/>
      <c r="AG97" s="212"/>
      <c r="AH97" s="213"/>
      <c r="AI97" s="210"/>
      <c r="AJ97" s="211"/>
      <c r="AK97" s="210"/>
      <c r="AL97" s="212"/>
      <c r="AM97" s="213"/>
      <c r="AN97" s="210"/>
      <c r="AO97" s="211"/>
      <c r="AP97" s="210"/>
      <c r="AQ97" s="212"/>
      <c r="AR97" s="213"/>
      <c r="AS97" s="210"/>
      <c r="AT97" s="211"/>
      <c r="AU97" s="210"/>
      <c r="AV97" s="212"/>
      <c r="AW97" s="213"/>
      <c r="AX97" s="210"/>
      <c r="AY97" s="211"/>
      <c r="AZ97" s="210"/>
      <c r="BA97" s="212"/>
      <c r="BB97" s="213"/>
      <c r="BC97" s="210"/>
      <c r="BD97" s="210"/>
      <c r="BE97" s="210"/>
      <c r="BF97" s="213"/>
      <c r="BG97" s="216" t="str">
        <f t="shared" si="27"/>
        <v/>
      </c>
      <c r="BH97" s="217"/>
      <c r="BI97" s="218" t="str">
        <f t="shared" si="28"/>
        <v/>
      </c>
      <c r="BJ97" s="219"/>
      <c r="BK97" s="220"/>
      <c r="BL97" s="221"/>
      <c r="BM97" s="221"/>
      <c r="BN97" s="221"/>
      <c r="BO97" s="221"/>
      <c r="BP97" s="221"/>
      <c r="BQ97" s="221"/>
      <c r="BR97" s="221"/>
      <c r="BS97" s="222"/>
      <c r="BT97" s="217"/>
      <c r="BU97" s="223" t="str">
        <f t="shared" si="29"/>
        <v/>
      </c>
      <c r="BV97" s="224"/>
      <c r="BW97" s="225"/>
      <c r="BX97" s="249"/>
      <c r="BY97" s="255"/>
      <c r="BZ97" s="226"/>
      <c r="CA97" s="249"/>
      <c r="CB97" s="255"/>
      <c r="CC97" s="226"/>
      <c r="CD97" s="249"/>
      <c r="CE97" s="255"/>
      <c r="CF97" s="226"/>
      <c r="CG97" s="249"/>
      <c r="CH97" s="255"/>
      <c r="CI97" s="226"/>
      <c r="CJ97" s="249"/>
      <c r="CK97" s="255"/>
      <c r="CL97" s="226"/>
      <c r="CM97" s="249"/>
      <c r="CN97" s="255"/>
      <c r="CO97" s="226"/>
      <c r="CP97" s="249"/>
      <c r="CQ97" s="255"/>
      <c r="CR97" s="226"/>
      <c r="CS97" s="249"/>
      <c r="CT97" s="255"/>
      <c r="CU97" s="226"/>
      <c r="CV97" s="249"/>
      <c r="CW97" s="225"/>
      <c r="CX97" s="226"/>
      <c r="CY97" s="227"/>
    </row>
    <row r="98" spans="1:103" ht="13.5" customHeight="1">
      <c r="A98" s="83" t="str">
        <f t="shared" si="22"/>
        <v/>
      </c>
      <c r="B98" s="168" t="str">
        <f t="shared" si="23"/>
        <v/>
      </c>
      <c r="C98" s="151" t="str">
        <f t="shared" si="24"/>
        <v/>
      </c>
      <c r="D98" s="82" t="str">
        <f t="shared" si="25"/>
        <v/>
      </c>
      <c r="E98" s="188" t="str">
        <f>IF(ISERROR(SUM((B98/2),(C98/2),(D98/2))),IF(ISERROR(SUM((B98/2),(C98/2))),IF(ISERROR(SUM((B98/2),(D98/2))),IF(ISERROR(SUM((C98/2),(D98/2))),IF(ISERROR(B98/2),IF(ISERROR(C98/2),A97,C98),B98),SUM((C98*'Student List'!$D$34),(D98*'Student List'!$E$34))/'Student List'!$D$40),SUM((B98*'Student List'!$C$34),(D98*'Student List'!$E$34))/'Student List'!$E$40),SUM((B98*'Student List'!$C$34),(C98*'Student List'!$D$34))/'Student List'!$C$40),SUM((B98*'Student List'!$C$34),(C98*'Student List'!$D$34),(D98*'Student List'!$E$34))/'Student List'!$C$35)</f>
        <v/>
      </c>
      <c r="F98" s="84" t="str">
        <f t="shared" si="26"/>
        <v/>
      </c>
      <c r="G98" s="173" t="str">
        <f>IF(ISTEXT('Student List'!$C$21),('Student List'!$C$21),"")</f>
        <v/>
      </c>
      <c r="H98" s="85"/>
      <c r="I98" s="86"/>
      <c r="J98" s="87"/>
      <c r="K98" s="86"/>
      <c r="L98" s="88"/>
      <c r="M98" s="89"/>
      <c r="N98" s="86"/>
      <c r="O98" s="86"/>
      <c r="P98" s="228"/>
      <c r="Q98" s="148"/>
      <c r="R98" s="89"/>
      <c r="S98" s="86"/>
      <c r="T98" s="87"/>
      <c r="U98" s="86"/>
      <c r="V98" s="88"/>
      <c r="W98" s="89"/>
      <c r="X98" s="86"/>
      <c r="Y98" s="87"/>
      <c r="Z98" s="86"/>
      <c r="AA98" s="90"/>
      <c r="AB98" s="207"/>
      <c r="AC98" s="85"/>
      <c r="AD98" s="86"/>
      <c r="AE98" s="89"/>
      <c r="AF98" s="86"/>
      <c r="AG98" s="88"/>
      <c r="AH98" s="89"/>
      <c r="AI98" s="86"/>
      <c r="AJ98" s="87"/>
      <c r="AK98" s="86"/>
      <c r="AL98" s="88"/>
      <c r="AM98" s="89"/>
      <c r="AN98" s="86"/>
      <c r="AO98" s="87"/>
      <c r="AP98" s="86"/>
      <c r="AQ98" s="88"/>
      <c r="AR98" s="89"/>
      <c r="AS98" s="86"/>
      <c r="AT98" s="87"/>
      <c r="AU98" s="86"/>
      <c r="AV98" s="88"/>
      <c r="AW98" s="89"/>
      <c r="AX98" s="86"/>
      <c r="AY98" s="87"/>
      <c r="AZ98" s="86"/>
      <c r="BA98" s="88"/>
      <c r="BB98" s="89"/>
      <c r="BC98" s="86"/>
      <c r="BD98" s="86"/>
      <c r="BE98" s="86"/>
      <c r="BF98" s="89"/>
      <c r="BG98" s="91" t="str">
        <f t="shared" si="27"/>
        <v/>
      </c>
      <c r="BI98" s="92" t="str">
        <f t="shared" si="28"/>
        <v/>
      </c>
      <c r="BJ98" s="112"/>
      <c r="BK98" s="117"/>
      <c r="BL98" s="113"/>
      <c r="BM98" s="113"/>
      <c r="BN98" s="113"/>
      <c r="BO98" s="113"/>
      <c r="BP98" s="113"/>
      <c r="BQ98" s="113"/>
      <c r="BR98" s="113"/>
      <c r="BS98" s="114"/>
      <c r="BU98" s="171" t="str">
        <f t="shared" si="29"/>
        <v/>
      </c>
      <c r="BV98" s="161"/>
      <c r="BW98" s="162"/>
      <c r="BX98" s="250"/>
      <c r="BY98" s="256"/>
      <c r="BZ98" s="163"/>
      <c r="CA98" s="250"/>
      <c r="CB98" s="256"/>
      <c r="CC98" s="163"/>
      <c r="CD98" s="250"/>
      <c r="CE98" s="256"/>
      <c r="CF98" s="163"/>
      <c r="CG98" s="250"/>
      <c r="CH98" s="256"/>
      <c r="CI98" s="163"/>
      <c r="CJ98" s="250"/>
      <c r="CK98" s="256"/>
      <c r="CL98" s="163"/>
      <c r="CM98" s="250"/>
      <c r="CN98" s="256"/>
      <c r="CO98" s="163"/>
      <c r="CP98" s="250"/>
      <c r="CQ98" s="256"/>
      <c r="CR98" s="163"/>
      <c r="CS98" s="250"/>
      <c r="CT98" s="256"/>
      <c r="CU98" s="163"/>
      <c r="CV98" s="250"/>
      <c r="CW98" s="162"/>
      <c r="CX98" s="163"/>
      <c r="CY98" s="164"/>
    </row>
    <row r="99" spans="1:103" ht="13.5" customHeight="1">
      <c r="A99" s="83" t="str">
        <f t="shared" si="22"/>
        <v/>
      </c>
      <c r="B99" s="168" t="str">
        <f t="shared" si="23"/>
        <v/>
      </c>
      <c r="C99" s="151" t="str">
        <f t="shared" si="24"/>
        <v/>
      </c>
      <c r="D99" s="82" t="str">
        <f t="shared" si="25"/>
        <v/>
      </c>
      <c r="E99" s="188" t="str">
        <f>IF(ISERROR(SUM((B99/2),(C99/2),(D99/2))),IF(ISERROR(SUM((B99/2),(C99/2))),IF(ISERROR(SUM((B99/2),(D99/2))),IF(ISERROR(SUM((C99/2),(D99/2))),IF(ISERROR(B99/2),IF(ISERROR(C99/2),A98,C99),B99),SUM((C99*'Student List'!$D$34),(D99*'Student List'!$E$34))/'Student List'!$D$40),SUM((B99*'Student List'!$C$34),(D99*'Student List'!$E$34))/'Student List'!$E$40),SUM((B99*'Student List'!$C$34),(C99*'Student List'!$D$34))/'Student List'!$C$40),SUM((B99*'Student List'!$C$34),(C99*'Student List'!$D$34),(D99*'Student List'!$E$34))/'Student List'!$C$35)</f>
        <v/>
      </c>
      <c r="F99" s="84" t="str">
        <f t="shared" si="26"/>
        <v/>
      </c>
      <c r="G99" s="208" t="str">
        <f>IF(ISTEXT('Student List'!$C$22),('Student List'!$C$22),"")</f>
        <v/>
      </c>
      <c r="H99" s="209"/>
      <c r="I99" s="210"/>
      <c r="J99" s="211"/>
      <c r="K99" s="210"/>
      <c r="L99" s="212"/>
      <c r="M99" s="213"/>
      <c r="N99" s="210"/>
      <c r="O99" s="211"/>
      <c r="P99" s="210"/>
      <c r="Q99" s="212"/>
      <c r="R99" s="213"/>
      <c r="S99" s="210"/>
      <c r="T99" s="211"/>
      <c r="U99" s="210"/>
      <c r="V99" s="212"/>
      <c r="W99" s="213"/>
      <c r="X99" s="210"/>
      <c r="Y99" s="211"/>
      <c r="Z99" s="210"/>
      <c r="AA99" s="214"/>
      <c r="AB99" s="215"/>
      <c r="AC99" s="209"/>
      <c r="AD99" s="210"/>
      <c r="AE99" s="213"/>
      <c r="AF99" s="210"/>
      <c r="AG99" s="212"/>
      <c r="AH99" s="213"/>
      <c r="AI99" s="210"/>
      <c r="AJ99" s="211"/>
      <c r="AK99" s="210"/>
      <c r="AL99" s="212"/>
      <c r="AM99" s="213"/>
      <c r="AN99" s="210"/>
      <c r="AO99" s="211"/>
      <c r="AP99" s="210"/>
      <c r="AQ99" s="212"/>
      <c r="AR99" s="213"/>
      <c r="AS99" s="210"/>
      <c r="AT99" s="211"/>
      <c r="AU99" s="210"/>
      <c r="AV99" s="212"/>
      <c r="AW99" s="213"/>
      <c r="AX99" s="210"/>
      <c r="AY99" s="211"/>
      <c r="AZ99" s="210"/>
      <c r="BA99" s="212"/>
      <c r="BB99" s="213"/>
      <c r="BC99" s="210"/>
      <c r="BD99" s="210"/>
      <c r="BE99" s="210"/>
      <c r="BF99" s="213"/>
      <c r="BG99" s="216" t="str">
        <f t="shared" si="27"/>
        <v/>
      </c>
      <c r="BH99" s="217"/>
      <c r="BI99" s="218" t="str">
        <f t="shared" si="28"/>
        <v/>
      </c>
      <c r="BJ99" s="219"/>
      <c r="BK99" s="220"/>
      <c r="BL99" s="221"/>
      <c r="BM99" s="221"/>
      <c r="BN99" s="221"/>
      <c r="BO99" s="221"/>
      <c r="BP99" s="221"/>
      <c r="BQ99" s="221"/>
      <c r="BR99" s="221"/>
      <c r="BS99" s="222"/>
      <c r="BT99" s="217"/>
      <c r="BU99" s="223" t="str">
        <f t="shared" si="29"/>
        <v/>
      </c>
      <c r="BV99" s="224"/>
      <c r="BW99" s="225"/>
      <c r="BX99" s="249"/>
      <c r="BY99" s="255"/>
      <c r="BZ99" s="226"/>
      <c r="CA99" s="249"/>
      <c r="CB99" s="255"/>
      <c r="CC99" s="226"/>
      <c r="CD99" s="249"/>
      <c r="CE99" s="255"/>
      <c r="CF99" s="226"/>
      <c r="CG99" s="249"/>
      <c r="CH99" s="255"/>
      <c r="CI99" s="226"/>
      <c r="CJ99" s="249"/>
      <c r="CK99" s="255"/>
      <c r="CL99" s="226"/>
      <c r="CM99" s="249"/>
      <c r="CN99" s="255"/>
      <c r="CO99" s="226"/>
      <c r="CP99" s="249"/>
      <c r="CQ99" s="255"/>
      <c r="CR99" s="226"/>
      <c r="CS99" s="249"/>
      <c r="CT99" s="255"/>
      <c r="CU99" s="226"/>
      <c r="CV99" s="249"/>
      <c r="CW99" s="225"/>
      <c r="CX99" s="226"/>
      <c r="CY99" s="227"/>
    </row>
    <row r="100" spans="1:103" ht="13.5" customHeight="1">
      <c r="A100" s="83" t="str">
        <f t="shared" si="22"/>
        <v/>
      </c>
      <c r="B100" s="168" t="str">
        <f t="shared" si="23"/>
        <v/>
      </c>
      <c r="C100" s="151" t="str">
        <f t="shared" si="24"/>
        <v/>
      </c>
      <c r="D100" s="82" t="str">
        <f t="shared" si="25"/>
        <v/>
      </c>
      <c r="E100" s="188" t="str">
        <f>IF(ISERROR(SUM((B100/2),(C100/2),(D100/2))),IF(ISERROR(SUM((B100/2),(C100/2))),IF(ISERROR(SUM((B100/2),(D100/2))),IF(ISERROR(SUM((C100/2),(D100/2))),IF(ISERROR(B100/2),IF(ISERROR(C100/2),A99,C100),B100),SUM((C100*'Student List'!$D$34),(D100*'Student List'!$E$34))/'Student List'!$D$40),SUM((B100*'Student List'!$C$34),(D100*'Student List'!$E$34))/'Student List'!$E$40),SUM((B100*'Student List'!$C$34),(C100*'Student List'!$D$34))/'Student List'!$C$40),SUM((B100*'Student List'!$C$34),(C100*'Student List'!$D$34),(D100*'Student List'!$E$34))/'Student List'!$C$35)</f>
        <v/>
      </c>
      <c r="F100" s="84" t="str">
        <f t="shared" si="26"/>
        <v/>
      </c>
      <c r="G100" s="173" t="str">
        <f>IF(ISTEXT('Student List'!$C$23),('Student List'!$C$23),"")</f>
        <v/>
      </c>
      <c r="H100" s="85"/>
      <c r="I100" s="86"/>
      <c r="J100" s="87"/>
      <c r="K100" s="86"/>
      <c r="L100" s="88"/>
      <c r="M100" s="89"/>
      <c r="N100" s="86"/>
      <c r="O100" s="87"/>
      <c r="P100" s="86"/>
      <c r="Q100" s="88"/>
      <c r="R100" s="89"/>
      <c r="S100" s="86"/>
      <c r="T100" s="87"/>
      <c r="U100" s="86"/>
      <c r="V100" s="88"/>
      <c r="W100" s="89"/>
      <c r="X100" s="86"/>
      <c r="Y100" s="87"/>
      <c r="Z100" s="86"/>
      <c r="AA100" s="90"/>
      <c r="AB100" s="207"/>
      <c r="AC100" s="85"/>
      <c r="AD100" s="86"/>
      <c r="AE100" s="89"/>
      <c r="AF100" s="86"/>
      <c r="AG100" s="88"/>
      <c r="AH100" s="89"/>
      <c r="AI100" s="86"/>
      <c r="AJ100" s="87"/>
      <c r="AK100" s="86"/>
      <c r="AL100" s="88"/>
      <c r="AM100" s="89"/>
      <c r="AN100" s="86"/>
      <c r="AO100" s="87"/>
      <c r="AP100" s="86"/>
      <c r="AQ100" s="88"/>
      <c r="AR100" s="89"/>
      <c r="AS100" s="86"/>
      <c r="AT100" s="87"/>
      <c r="AU100" s="86"/>
      <c r="AV100" s="88"/>
      <c r="AW100" s="89"/>
      <c r="AX100" s="86"/>
      <c r="AY100" s="87"/>
      <c r="AZ100" s="86"/>
      <c r="BA100" s="88"/>
      <c r="BB100" s="89"/>
      <c r="BC100" s="86"/>
      <c r="BD100" s="86"/>
      <c r="BE100" s="86"/>
      <c r="BF100" s="89"/>
      <c r="BG100" s="91" t="str">
        <f t="shared" si="27"/>
        <v/>
      </c>
      <c r="BI100" s="92" t="str">
        <f t="shared" si="28"/>
        <v/>
      </c>
      <c r="BJ100" s="112"/>
      <c r="BK100" s="117"/>
      <c r="BL100" s="113"/>
      <c r="BM100" s="113"/>
      <c r="BN100" s="113"/>
      <c r="BO100" s="113"/>
      <c r="BP100" s="113"/>
      <c r="BQ100" s="113"/>
      <c r="BR100" s="113"/>
      <c r="BS100" s="114"/>
      <c r="BU100" s="171" t="str">
        <f t="shared" si="29"/>
        <v/>
      </c>
      <c r="BV100" s="161"/>
      <c r="BW100" s="162"/>
      <c r="BX100" s="250"/>
      <c r="BY100" s="256"/>
      <c r="BZ100" s="163"/>
      <c r="CA100" s="250"/>
      <c r="CB100" s="256"/>
      <c r="CC100" s="163"/>
      <c r="CD100" s="250"/>
      <c r="CE100" s="256"/>
      <c r="CF100" s="163"/>
      <c r="CG100" s="250"/>
      <c r="CH100" s="256"/>
      <c r="CI100" s="163"/>
      <c r="CJ100" s="250"/>
      <c r="CK100" s="256"/>
      <c r="CL100" s="163"/>
      <c r="CM100" s="250"/>
      <c r="CN100" s="256"/>
      <c r="CO100" s="163"/>
      <c r="CP100" s="250"/>
      <c r="CQ100" s="256"/>
      <c r="CR100" s="163"/>
      <c r="CS100" s="250"/>
      <c r="CT100" s="256"/>
      <c r="CU100" s="163"/>
      <c r="CV100" s="250"/>
      <c r="CW100" s="162"/>
      <c r="CX100" s="163"/>
      <c r="CY100" s="164"/>
    </row>
    <row r="101" spans="1:103" ht="13.5" customHeight="1">
      <c r="A101" s="83" t="str">
        <f t="shared" si="22"/>
        <v/>
      </c>
      <c r="B101" s="168" t="str">
        <f t="shared" si="23"/>
        <v/>
      </c>
      <c r="C101" s="151" t="str">
        <f t="shared" si="24"/>
        <v/>
      </c>
      <c r="D101" s="82" t="str">
        <f t="shared" si="25"/>
        <v/>
      </c>
      <c r="E101" s="188" t="str">
        <f>IF(ISERROR(SUM((B101/2),(C101/2),(D101/2))),IF(ISERROR(SUM((B101/2),(C101/2))),IF(ISERROR(SUM((B101/2),(D101/2))),IF(ISERROR(SUM((C101/2),(D101/2))),IF(ISERROR(B101/2),IF(ISERROR(C101/2),A100,C101),B101),SUM((C101*'Student List'!$D$34),(D101*'Student List'!$E$34))/'Student List'!$D$40),SUM((B101*'Student List'!$C$34),(D101*'Student List'!$E$34))/'Student List'!$E$40),SUM((B101*'Student List'!$C$34),(C101*'Student List'!$D$34))/'Student List'!$C$40),SUM((B101*'Student List'!$C$34),(C101*'Student List'!$D$34),(D101*'Student List'!$E$34))/'Student List'!$C$35)</f>
        <v/>
      </c>
      <c r="F101" s="84" t="str">
        <f t="shared" si="26"/>
        <v/>
      </c>
      <c r="G101" s="208" t="str">
        <f>IF(ISTEXT('Student List'!$C$24),('Student List'!$C$24),"")</f>
        <v/>
      </c>
      <c r="H101" s="209"/>
      <c r="I101" s="210"/>
      <c r="J101" s="211"/>
      <c r="K101" s="210"/>
      <c r="L101" s="212"/>
      <c r="M101" s="213"/>
      <c r="N101" s="210"/>
      <c r="O101" s="211"/>
      <c r="P101" s="210"/>
      <c r="Q101" s="212"/>
      <c r="R101" s="213"/>
      <c r="S101" s="210"/>
      <c r="T101" s="211"/>
      <c r="U101" s="210"/>
      <c r="V101" s="212"/>
      <c r="W101" s="213"/>
      <c r="X101" s="210"/>
      <c r="Y101" s="211"/>
      <c r="Z101" s="210"/>
      <c r="AA101" s="214"/>
      <c r="AB101" s="215"/>
      <c r="AC101" s="209"/>
      <c r="AD101" s="210"/>
      <c r="AE101" s="213"/>
      <c r="AF101" s="210"/>
      <c r="AG101" s="212"/>
      <c r="AH101" s="213"/>
      <c r="AI101" s="210"/>
      <c r="AJ101" s="211"/>
      <c r="AK101" s="210"/>
      <c r="AL101" s="212"/>
      <c r="AM101" s="213"/>
      <c r="AN101" s="210"/>
      <c r="AO101" s="211"/>
      <c r="AP101" s="210"/>
      <c r="AQ101" s="212"/>
      <c r="AR101" s="213"/>
      <c r="AS101" s="210"/>
      <c r="AT101" s="211"/>
      <c r="AU101" s="210"/>
      <c r="AV101" s="212"/>
      <c r="AW101" s="213"/>
      <c r="AX101" s="210"/>
      <c r="AY101" s="211"/>
      <c r="AZ101" s="210"/>
      <c r="BA101" s="212"/>
      <c r="BB101" s="213"/>
      <c r="BC101" s="210"/>
      <c r="BD101" s="210"/>
      <c r="BE101" s="210"/>
      <c r="BF101" s="213"/>
      <c r="BG101" s="216" t="str">
        <f t="shared" si="27"/>
        <v/>
      </c>
      <c r="BH101" s="217"/>
      <c r="BI101" s="218" t="str">
        <f t="shared" si="28"/>
        <v/>
      </c>
      <c r="BJ101" s="219"/>
      <c r="BK101" s="220"/>
      <c r="BL101" s="221"/>
      <c r="BM101" s="221"/>
      <c r="BN101" s="221"/>
      <c r="BO101" s="221"/>
      <c r="BP101" s="221"/>
      <c r="BQ101" s="221"/>
      <c r="BR101" s="221"/>
      <c r="BS101" s="222"/>
      <c r="BT101" s="217"/>
      <c r="BU101" s="223" t="str">
        <f t="shared" si="29"/>
        <v/>
      </c>
      <c r="BV101" s="224"/>
      <c r="BW101" s="225"/>
      <c r="BX101" s="249"/>
      <c r="BY101" s="255"/>
      <c r="BZ101" s="226"/>
      <c r="CA101" s="249"/>
      <c r="CB101" s="255"/>
      <c r="CC101" s="226"/>
      <c r="CD101" s="249"/>
      <c r="CE101" s="255"/>
      <c r="CF101" s="226"/>
      <c r="CG101" s="249"/>
      <c r="CH101" s="255"/>
      <c r="CI101" s="226"/>
      <c r="CJ101" s="249"/>
      <c r="CK101" s="255"/>
      <c r="CL101" s="226"/>
      <c r="CM101" s="249"/>
      <c r="CN101" s="255"/>
      <c r="CO101" s="226"/>
      <c r="CP101" s="249"/>
      <c r="CQ101" s="255"/>
      <c r="CR101" s="226"/>
      <c r="CS101" s="249"/>
      <c r="CT101" s="255"/>
      <c r="CU101" s="226"/>
      <c r="CV101" s="249"/>
      <c r="CW101" s="225"/>
      <c r="CX101" s="226"/>
      <c r="CY101" s="227"/>
    </row>
    <row r="102" spans="1:103" ht="13.5" customHeight="1">
      <c r="A102" s="83" t="str">
        <f t="shared" si="22"/>
        <v/>
      </c>
      <c r="B102" s="168" t="str">
        <f t="shared" si="23"/>
        <v/>
      </c>
      <c r="C102" s="151" t="str">
        <f t="shared" si="24"/>
        <v/>
      </c>
      <c r="D102" s="82" t="str">
        <f t="shared" si="25"/>
        <v/>
      </c>
      <c r="E102" s="188" t="str">
        <f>IF(ISERROR(SUM((B102/2),(C102/2),(D102/2))),IF(ISERROR(SUM((B102/2),(C102/2))),IF(ISERROR(SUM((B102/2),(D102/2))),IF(ISERROR(SUM((C102/2),(D102/2))),IF(ISERROR(B102/2),IF(ISERROR(C102/2),A101,C102),B102),SUM((C102*'Student List'!$D$34),(D102*'Student List'!$E$34))/'Student List'!$D$40),SUM((B102*'Student List'!$C$34),(D102*'Student List'!$E$34))/'Student List'!$E$40),SUM((B102*'Student List'!$C$34),(C102*'Student List'!$D$34))/'Student List'!$C$40),SUM((B102*'Student List'!$C$34),(C102*'Student List'!$D$34),(D102*'Student List'!$E$34))/'Student List'!$C$35)</f>
        <v/>
      </c>
      <c r="F102" s="84" t="str">
        <f t="shared" si="26"/>
        <v/>
      </c>
      <c r="G102" s="173" t="str">
        <f>IF(ISTEXT('Student List'!$C$25),('Student List'!$C$25),"")</f>
        <v/>
      </c>
      <c r="H102" s="85"/>
      <c r="I102" s="86"/>
      <c r="J102" s="87"/>
      <c r="K102" s="86"/>
      <c r="L102" s="88"/>
      <c r="M102" s="89"/>
      <c r="N102" s="86"/>
      <c r="O102" s="87"/>
      <c r="P102" s="86"/>
      <c r="Q102" s="88"/>
      <c r="R102" s="89"/>
      <c r="S102" s="86"/>
      <c r="T102" s="87"/>
      <c r="U102" s="86"/>
      <c r="V102" s="88"/>
      <c r="W102" s="89"/>
      <c r="X102" s="86"/>
      <c r="Y102" s="87"/>
      <c r="Z102" s="86"/>
      <c r="AA102" s="90"/>
      <c r="AB102" s="207"/>
      <c r="AC102" s="85"/>
      <c r="AD102" s="86"/>
      <c r="AE102" s="89"/>
      <c r="AF102" s="86"/>
      <c r="AG102" s="88"/>
      <c r="AH102" s="89"/>
      <c r="AI102" s="86"/>
      <c r="AJ102" s="87"/>
      <c r="AK102" s="86"/>
      <c r="AL102" s="88"/>
      <c r="AM102" s="89"/>
      <c r="AN102" s="86"/>
      <c r="AO102" s="87"/>
      <c r="AP102" s="86"/>
      <c r="AQ102" s="88"/>
      <c r="AR102" s="89"/>
      <c r="AS102" s="86"/>
      <c r="AT102" s="87"/>
      <c r="AU102" s="86"/>
      <c r="AV102" s="88"/>
      <c r="AW102" s="89"/>
      <c r="AX102" s="86"/>
      <c r="AY102" s="87"/>
      <c r="AZ102" s="86"/>
      <c r="BA102" s="88"/>
      <c r="BB102" s="89"/>
      <c r="BC102" s="86"/>
      <c r="BD102" s="86"/>
      <c r="BE102" s="86"/>
      <c r="BF102" s="89"/>
      <c r="BG102" s="91" t="str">
        <f t="shared" si="27"/>
        <v/>
      </c>
      <c r="BI102" s="92" t="str">
        <f t="shared" si="28"/>
        <v/>
      </c>
      <c r="BJ102" s="112"/>
      <c r="BK102" s="117"/>
      <c r="BL102" s="113"/>
      <c r="BM102" s="113"/>
      <c r="BN102" s="113"/>
      <c r="BO102" s="113"/>
      <c r="BP102" s="113"/>
      <c r="BQ102" s="113"/>
      <c r="BR102" s="113"/>
      <c r="BS102" s="114"/>
      <c r="BU102" s="171" t="str">
        <f t="shared" si="29"/>
        <v/>
      </c>
      <c r="BV102" s="161"/>
      <c r="BW102" s="162"/>
      <c r="BX102" s="250"/>
      <c r="BY102" s="256"/>
      <c r="BZ102" s="163"/>
      <c r="CA102" s="250"/>
      <c r="CB102" s="256"/>
      <c r="CC102" s="163"/>
      <c r="CD102" s="250"/>
      <c r="CE102" s="256"/>
      <c r="CF102" s="163"/>
      <c r="CG102" s="250"/>
      <c r="CH102" s="256"/>
      <c r="CI102" s="163"/>
      <c r="CJ102" s="250"/>
      <c r="CK102" s="256"/>
      <c r="CL102" s="163"/>
      <c r="CM102" s="250"/>
      <c r="CN102" s="256"/>
      <c r="CO102" s="163"/>
      <c r="CP102" s="250"/>
      <c r="CQ102" s="256"/>
      <c r="CR102" s="163"/>
      <c r="CS102" s="250"/>
      <c r="CT102" s="256"/>
      <c r="CU102" s="163"/>
      <c r="CV102" s="250"/>
      <c r="CW102" s="162"/>
      <c r="CX102" s="163"/>
      <c r="CY102" s="164"/>
    </row>
    <row r="103" spans="1:103" ht="13.5" customHeight="1">
      <c r="A103" s="83" t="str">
        <f t="shared" si="22"/>
        <v/>
      </c>
      <c r="B103" s="168" t="str">
        <f t="shared" si="23"/>
        <v/>
      </c>
      <c r="C103" s="151" t="str">
        <f t="shared" si="24"/>
        <v/>
      </c>
      <c r="D103" s="82" t="str">
        <f t="shared" si="25"/>
        <v/>
      </c>
      <c r="E103" s="188" t="str">
        <f>IF(ISERROR(SUM((B103/2),(C103/2),(D103/2))),IF(ISERROR(SUM((B103/2),(C103/2))),IF(ISERROR(SUM((B103/2),(D103/2))),IF(ISERROR(SUM((C103/2),(D103/2))),IF(ISERROR(B103/2),IF(ISERROR(C103/2),A102,C103),B103),SUM((C103*'Student List'!$D$34),(D103*'Student List'!$E$34))/'Student List'!$D$40),SUM((B103*'Student List'!$C$34),(D103*'Student List'!$E$34))/'Student List'!$E$40),SUM((B103*'Student List'!$C$34),(C103*'Student List'!$D$34))/'Student List'!$C$40),SUM((B103*'Student List'!$C$34),(C103*'Student List'!$D$34),(D103*'Student List'!$E$34))/'Student List'!$C$35)</f>
        <v/>
      </c>
      <c r="F103" s="84" t="str">
        <f t="shared" si="26"/>
        <v/>
      </c>
      <c r="G103" s="208" t="str">
        <f>IF(ISTEXT('Student List'!$C$26),('Student List'!$C$26),"")</f>
        <v/>
      </c>
      <c r="H103" s="209"/>
      <c r="I103" s="210"/>
      <c r="J103" s="211"/>
      <c r="K103" s="210"/>
      <c r="L103" s="212"/>
      <c r="M103" s="213"/>
      <c r="N103" s="210"/>
      <c r="O103" s="211"/>
      <c r="P103" s="210"/>
      <c r="Q103" s="212"/>
      <c r="R103" s="213"/>
      <c r="S103" s="210"/>
      <c r="T103" s="211"/>
      <c r="U103" s="210"/>
      <c r="V103" s="212"/>
      <c r="W103" s="213"/>
      <c r="X103" s="210"/>
      <c r="Y103" s="211"/>
      <c r="Z103" s="210"/>
      <c r="AA103" s="214"/>
      <c r="AB103" s="215"/>
      <c r="AC103" s="209"/>
      <c r="AD103" s="210"/>
      <c r="AE103" s="213"/>
      <c r="AF103" s="210"/>
      <c r="AG103" s="212"/>
      <c r="AH103" s="213"/>
      <c r="AI103" s="210"/>
      <c r="AJ103" s="211"/>
      <c r="AK103" s="210"/>
      <c r="AL103" s="212"/>
      <c r="AM103" s="213"/>
      <c r="AN103" s="210"/>
      <c r="AO103" s="211"/>
      <c r="AP103" s="210"/>
      <c r="AQ103" s="212"/>
      <c r="AR103" s="213"/>
      <c r="AS103" s="210"/>
      <c r="AT103" s="211"/>
      <c r="AU103" s="210"/>
      <c r="AV103" s="212"/>
      <c r="AW103" s="213"/>
      <c r="AX103" s="210"/>
      <c r="AY103" s="211"/>
      <c r="AZ103" s="210"/>
      <c r="BA103" s="212"/>
      <c r="BB103" s="213"/>
      <c r="BC103" s="210"/>
      <c r="BD103" s="210"/>
      <c r="BE103" s="210"/>
      <c r="BF103" s="213"/>
      <c r="BG103" s="216" t="str">
        <f t="shared" si="27"/>
        <v/>
      </c>
      <c r="BH103" s="217"/>
      <c r="BI103" s="218" t="str">
        <f t="shared" si="28"/>
        <v/>
      </c>
      <c r="BJ103" s="219"/>
      <c r="BK103" s="220"/>
      <c r="BL103" s="221"/>
      <c r="BM103" s="221"/>
      <c r="BN103" s="221"/>
      <c r="BO103" s="221"/>
      <c r="BP103" s="221"/>
      <c r="BQ103" s="221"/>
      <c r="BR103" s="221"/>
      <c r="BS103" s="222"/>
      <c r="BT103" s="217"/>
      <c r="BU103" s="223" t="str">
        <f t="shared" si="29"/>
        <v/>
      </c>
      <c r="BV103" s="224"/>
      <c r="BW103" s="225"/>
      <c r="BX103" s="249"/>
      <c r="BY103" s="255"/>
      <c r="BZ103" s="226"/>
      <c r="CA103" s="249"/>
      <c r="CB103" s="255"/>
      <c r="CC103" s="226"/>
      <c r="CD103" s="249"/>
      <c r="CE103" s="255"/>
      <c r="CF103" s="226"/>
      <c r="CG103" s="249"/>
      <c r="CH103" s="255"/>
      <c r="CI103" s="226"/>
      <c r="CJ103" s="249"/>
      <c r="CK103" s="255"/>
      <c r="CL103" s="226"/>
      <c r="CM103" s="249"/>
      <c r="CN103" s="255"/>
      <c r="CO103" s="226"/>
      <c r="CP103" s="249"/>
      <c r="CQ103" s="255"/>
      <c r="CR103" s="226"/>
      <c r="CS103" s="249"/>
      <c r="CT103" s="255"/>
      <c r="CU103" s="226"/>
      <c r="CV103" s="249"/>
      <c r="CW103" s="225"/>
      <c r="CX103" s="226"/>
      <c r="CY103" s="227"/>
    </row>
    <row r="104" spans="1:103" ht="13.5" customHeight="1">
      <c r="A104" s="83" t="str">
        <f t="shared" si="22"/>
        <v/>
      </c>
      <c r="B104" s="168" t="str">
        <f t="shared" si="23"/>
        <v/>
      </c>
      <c r="C104" s="151" t="str">
        <f t="shared" si="24"/>
        <v/>
      </c>
      <c r="D104" s="82" t="str">
        <f t="shared" si="25"/>
        <v/>
      </c>
      <c r="E104" s="188" t="str">
        <f>IF(ISERROR(SUM((B104/2),(C104/2),(D104/2))),IF(ISERROR(SUM((B104/2),(C104/2))),IF(ISERROR(SUM((B104/2),(D104/2))),IF(ISERROR(SUM((C104/2),(D104/2))),IF(ISERROR(B104/2),IF(ISERROR(C104/2),A103,C104),B104),SUM((C104*'Student List'!$D$34),(D104*'Student List'!$E$34))/'Student List'!$D$40),SUM((B104*'Student List'!$C$34),(D104*'Student List'!$E$34))/'Student List'!$E$40),SUM((B104*'Student List'!$C$34),(C104*'Student List'!$D$34))/'Student List'!$C$40),SUM((B104*'Student List'!$C$34),(C104*'Student List'!$D$34),(D104*'Student List'!$E$34))/'Student List'!$C$35)</f>
        <v/>
      </c>
      <c r="F104" s="84" t="str">
        <f t="shared" si="26"/>
        <v/>
      </c>
      <c r="G104" s="173" t="str">
        <f>IF(ISTEXT('Student List'!$C$27),('Student List'!$C$27),"")</f>
        <v/>
      </c>
      <c r="H104" s="85"/>
      <c r="I104" s="86"/>
      <c r="J104" s="87"/>
      <c r="K104" s="86"/>
      <c r="L104" s="88"/>
      <c r="M104" s="89"/>
      <c r="N104" s="86"/>
      <c r="O104" s="87"/>
      <c r="P104" s="86"/>
      <c r="Q104" s="88"/>
      <c r="R104" s="89"/>
      <c r="S104" s="86"/>
      <c r="T104" s="87"/>
      <c r="U104" s="86"/>
      <c r="V104" s="88"/>
      <c r="W104" s="89"/>
      <c r="X104" s="86"/>
      <c r="Y104" s="87"/>
      <c r="Z104" s="86"/>
      <c r="AA104" s="90"/>
      <c r="AB104" s="207"/>
      <c r="AC104" s="85"/>
      <c r="AD104" s="86"/>
      <c r="AE104" s="89"/>
      <c r="AF104" s="86"/>
      <c r="AG104" s="88"/>
      <c r="AH104" s="89"/>
      <c r="AI104" s="86"/>
      <c r="AJ104" s="87"/>
      <c r="AK104" s="86"/>
      <c r="AL104" s="88"/>
      <c r="AM104" s="89"/>
      <c r="AN104" s="86"/>
      <c r="AO104" s="87"/>
      <c r="AP104" s="86"/>
      <c r="AQ104" s="88"/>
      <c r="AR104" s="89"/>
      <c r="AS104" s="86"/>
      <c r="AT104" s="87"/>
      <c r="AU104" s="86"/>
      <c r="AV104" s="88"/>
      <c r="AW104" s="89"/>
      <c r="AX104" s="86"/>
      <c r="AY104" s="87"/>
      <c r="AZ104" s="86"/>
      <c r="BA104" s="88"/>
      <c r="BB104" s="89"/>
      <c r="BC104" s="86"/>
      <c r="BD104" s="86"/>
      <c r="BE104" s="86"/>
      <c r="BF104" s="89"/>
      <c r="BG104" s="91" t="str">
        <f t="shared" si="27"/>
        <v/>
      </c>
      <c r="BI104" s="95" t="str">
        <f t="shared" si="28"/>
        <v/>
      </c>
      <c r="BJ104" s="117"/>
      <c r="BK104" s="117"/>
      <c r="BL104" s="113"/>
      <c r="BM104" s="113"/>
      <c r="BN104" s="113"/>
      <c r="BO104" s="113"/>
      <c r="BP104" s="113"/>
      <c r="BQ104" s="113"/>
      <c r="BR104" s="113"/>
      <c r="BS104" s="114"/>
      <c r="BU104" s="171" t="str">
        <f t="shared" si="29"/>
        <v/>
      </c>
      <c r="BV104" s="161"/>
      <c r="BW104" s="162"/>
      <c r="BX104" s="250"/>
      <c r="BY104" s="256"/>
      <c r="BZ104" s="163"/>
      <c r="CA104" s="250"/>
      <c r="CB104" s="256"/>
      <c r="CC104" s="163"/>
      <c r="CD104" s="250"/>
      <c r="CE104" s="256"/>
      <c r="CF104" s="163"/>
      <c r="CG104" s="250"/>
      <c r="CH104" s="256"/>
      <c r="CI104" s="163"/>
      <c r="CJ104" s="250"/>
      <c r="CK104" s="256"/>
      <c r="CL104" s="163"/>
      <c r="CM104" s="250"/>
      <c r="CN104" s="256"/>
      <c r="CO104" s="163"/>
      <c r="CP104" s="250"/>
      <c r="CQ104" s="256"/>
      <c r="CR104" s="163"/>
      <c r="CS104" s="250"/>
      <c r="CT104" s="256"/>
      <c r="CU104" s="163"/>
      <c r="CV104" s="250"/>
      <c r="CW104" s="162"/>
      <c r="CX104" s="163"/>
      <c r="CY104" s="164"/>
    </row>
    <row r="105" spans="1:103" ht="13.5" customHeight="1">
      <c r="A105" s="83" t="str">
        <f t="shared" si="22"/>
        <v/>
      </c>
      <c r="B105" s="168" t="str">
        <f t="shared" si="23"/>
        <v/>
      </c>
      <c r="C105" s="151" t="str">
        <f t="shared" si="24"/>
        <v/>
      </c>
      <c r="D105" s="82" t="str">
        <f t="shared" si="25"/>
        <v/>
      </c>
      <c r="E105" s="188" t="str">
        <f>IF(ISERROR(SUM((B105/2),(C105/2),(D105/2))),IF(ISERROR(SUM((B105/2),(C105/2))),IF(ISERROR(SUM((B105/2),(D105/2))),IF(ISERROR(SUM((C105/2),(D105/2))),IF(ISERROR(B105/2),IF(ISERROR(C105/2),A104,C105),B105),SUM((C105*'Student List'!$D$34),(D105*'Student List'!$E$34))/'Student List'!$D$40),SUM((B105*'Student List'!$C$34),(D105*'Student List'!$E$34))/'Student List'!$E$40),SUM((B105*'Student List'!$C$34),(C105*'Student List'!$D$34))/'Student List'!$C$40),SUM((B105*'Student List'!$C$34),(C105*'Student List'!$D$34),(D105*'Student List'!$E$34))/'Student List'!$C$35)</f>
        <v/>
      </c>
      <c r="F105" s="84" t="str">
        <f t="shared" si="26"/>
        <v/>
      </c>
      <c r="G105" s="208" t="str">
        <f>IF(ISTEXT('Student List'!$C$28),('Student List'!$C$28),"")</f>
        <v/>
      </c>
      <c r="H105" s="209"/>
      <c r="I105" s="210"/>
      <c r="J105" s="211"/>
      <c r="K105" s="210"/>
      <c r="L105" s="212"/>
      <c r="M105" s="213"/>
      <c r="N105" s="210"/>
      <c r="O105" s="211"/>
      <c r="P105" s="210"/>
      <c r="Q105" s="212"/>
      <c r="R105" s="213"/>
      <c r="S105" s="210"/>
      <c r="T105" s="211"/>
      <c r="U105" s="210"/>
      <c r="V105" s="212"/>
      <c r="W105" s="213"/>
      <c r="X105" s="210"/>
      <c r="Y105" s="211"/>
      <c r="Z105" s="210"/>
      <c r="AA105" s="214"/>
      <c r="AB105" s="215"/>
      <c r="AC105" s="209"/>
      <c r="AD105" s="210"/>
      <c r="AE105" s="213"/>
      <c r="AF105" s="210"/>
      <c r="AG105" s="212"/>
      <c r="AH105" s="213"/>
      <c r="AI105" s="210"/>
      <c r="AJ105" s="211"/>
      <c r="AK105" s="210"/>
      <c r="AL105" s="212"/>
      <c r="AM105" s="213"/>
      <c r="AN105" s="210"/>
      <c r="AO105" s="211"/>
      <c r="AP105" s="210"/>
      <c r="AQ105" s="212"/>
      <c r="AR105" s="213"/>
      <c r="AS105" s="210"/>
      <c r="AT105" s="211"/>
      <c r="AU105" s="210"/>
      <c r="AV105" s="212"/>
      <c r="AW105" s="213"/>
      <c r="AX105" s="210"/>
      <c r="AY105" s="211"/>
      <c r="AZ105" s="210"/>
      <c r="BA105" s="212"/>
      <c r="BB105" s="213"/>
      <c r="BC105" s="210"/>
      <c r="BD105" s="210"/>
      <c r="BE105" s="210"/>
      <c r="BF105" s="213"/>
      <c r="BG105" s="216" t="str">
        <f t="shared" si="27"/>
        <v/>
      </c>
      <c r="BH105" s="217"/>
      <c r="BI105" s="218" t="str">
        <f t="shared" si="28"/>
        <v/>
      </c>
      <c r="BJ105" s="219"/>
      <c r="BK105" s="220"/>
      <c r="BL105" s="221"/>
      <c r="BM105" s="221"/>
      <c r="BN105" s="221"/>
      <c r="BO105" s="221"/>
      <c r="BP105" s="221"/>
      <c r="BQ105" s="221"/>
      <c r="BR105" s="221"/>
      <c r="BS105" s="222"/>
      <c r="BT105" s="217"/>
      <c r="BU105" s="223" t="str">
        <f t="shared" si="29"/>
        <v/>
      </c>
      <c r="BV105" s="224"/>
      <c r="BW105" s="225"/>
      <c r="BX105" s="249"/>
      <c r="BY105" s="255"/>
      <c r="BZ105" s="226"/>
      <c r="CA105" s="249"/>
      <c r="CB105" s="255"/>
      <c r="CC105" s="226"/>
      <c r="CD105" s="249"/>
      <c r="CE105" s="255"/>
      <c r="CF105" s="226"/>
      <c r="CG105" s="249"/>
      <c r="CH105" s="255"/>
      <c r="CI105" s="226"/>
      <c r="CJ105" s="249"/>
      <c r="CK105" s="255"/>
      <c r="CL105" s="226"/>
      <c r="CM105" s="249"/>
      <c r="CN105" s="255"/>
      <c r="CO105" s="226"/>
      <c r="CP105" s="249"/>
      <c r="CQ105" s="255"/>
      <c r="CR105" s="226"/>
      <c r="CS105" s="249"/>
      <c r="CT105" s="255"/>
      <c r="CU105" s="226"/>
      <c r="CV105" s="249"/>
      <c r="CW105" s="225"/>
      <c r="CX105" s="226"/>
      <c r="CY105" s="227"/>
    </row>
    <row r="106" spans="1:103" ht="13.5" customHeight="1">
      <c r="A106" s="83" t="str">
        <f t="shared" si="22"/>
        <v/>
      </c>
      <c r="B106" s="168" t="str">
        <f t="shared" si="23"/>
        <v/>
      </c>
      <c r="C106" s="151" t="str">
        <f t="shared" si="24"/>
        <v/>
      </c>
      <c r="D106" s="82" t="str">
        <f t="shared" si="25"/>
        <v/>
      </c>
      <c r="E106" s="188" t="str">
        <f>IF(ISERROR(SUM((B106/2),(C106/2),(D106/2))),IF(ISERROR(SUM((B106/2),(C106/2))),IF(ISERROR(SUM((B106/2),(D106/2))),IF(ISERROR(SUM((C106/2),(D106/2))),IF(ISERROR(B106/2),IF(ISERROR(C106/2),A105,C106),B106),SUM((C106*'Student List'!$D$34),(D106*'Student List'!$E$34))/'Student List'!$D$40),SUM((B106*'Student List'!$C$34),(D106*'Student List'!$E$34))/'Student List'!$E$40),SUM((B106*'Student List'!$C$34),(C106*'Student List'!$D$34))/'Student List'!$C$40),SUM((B106*'Student List'!$C$34),(C106*'Student List'!$D$34),(D106*'Student List'!$E$34))/'Student List'!$C$35)</f>
        <v/>
      </c>
      <c r="F106" s="84" t="str">
        <f t="shared" si="26"/>
        <v/>
      </c>
      <c r="G106" s="173" t="str">
        <f>IF(ISTEXT('Student List'!$C$29),('Student List'!$C$29),"")</f>
        <v/>
      </c>
      <c r="H106" s="85"/>
      <c r="I106" s="86"/>
      <c r="J106" s="87"/>
      <c r="K106" s="86"/>
      <c r="L106" s="88"/>
      <c r="M106" s="89"/>
      <c r="N106" s="86"/>
      <c r="O106" s="87"/>
      <c r="P106" s="86"/>
      <c r="Q106" s="88"/>
      <c r="R106" s="89"/>
      <c r="S106" s="86"/>
      <c r="T106" s="87"/>
      <c r="U106" s="86"/>
      <c r="V106" s="88"/>
      <c r="W106" s="89"/>
      <c r="X106" s="86"/>
      <c r="Y106" s="87"/>
      <c r="Z106" s="86"/>
      <c r="AA106" s="90"/>
      <c r="AB106" s="207"/>
      <c r="AC106" s="85"/>
      <c r="AD106" s="86"/>
      <c r="AE106" s="89"/>
      <c r="AF106" s="86"/>
      <c r="AG106" s="88"/>
      <c r="AH106" s="89"/>
      <c r="AI106" s="86"/>
      <c r="AJ106" s="87"/>
      <c r="AK106" s="86"/>
      <c r="AL106" s="88"/>
      <c r="AM106" s="89"/>
      <c r="AN106" s="86"/>
      <c r="AO106" s="87"/>
      <c r="AP106" s="86"/>
      <c r="AQ106" s="88"/>
      <c r="AR106" s="89"/>
      <c r="AS106" s="86"/>
      <c r="AT106" s="87"/>
      <c r="AU106" s="86"/>
      <c r="AV106" s="88"/>
      <c r="AW106" s="89"/>
      <c r="AX106" s="86"/>
      <c r="AY106" s="87"/>
      <c r="AZ106" s="86"/>
      <c r="BA106" s="88"/>
      <c r="BB106" s="89"/>
      <c r="BC106" s="86"/>
      <c r="BD106" s="86"/>
      <c r="BE106" s="86"/>
      <c r="BF106" s="89"/>
      <c r="BG106" s="91" t="str">
        <f t="shared" si="27"/>
        <v/>
      </c>
      <c r="BI106" s="96" t="str">
        <f t="shared" si="28"/>
        <v/>
      </c>
      <c r="BJ106" s="115"/>
      <c r="BK106" s="113"/>
      <c r="BL106" s="113"/>
      <c r="BM106" s="113"/>
      <c r="BN106" s="113"/>
      <c r="BO106" s="113"/>
      <c r="BP106" s="113"/>
      <c r="BQ106" s="113"/>
      <c r="BR106" s="113"/>
      <c r="BS106" s="116"/>
      <c r="BU106" s="171" t="str">
        <f t="shared" si="29"/>
        <v/>
      </c>
      <c r="BV106" s="165"/>
      <c r="BW106" s="163"/>
      <c r="BX106" s="250"/>
      <c r="BY106" s="256"/>
      <c r="BZ106" s="163"/>
      <c r="CA106" s="250"/>
      <c r="CB106" s="256"/>
      <c r="CC106" s="163"/>
      <c r="CD106" s="250"/>
      <c r="CE106" s="256"/>
      <c r="CF106" s="163"/>
      <c r="CG106" s="250"/>
      <c r="CH106" s="256"/>
      <c r="CI106" s="163"/>
      <c r="CJ106" s="250"/>
      <c r="CK106" s="256"/>
      <c r="CL106" s="163"/>
      <c r="CM106" s="250"/>
      <c r="CN106" s="256"/>
      <c r="CO106" s="163"/>
      <c r="CP106" s="250"/>
      <c r="CQ106" s="256"/>
      <c r="CR106" s="163"/>
      <c r="CS106" s="250"/>
      <c r="CT106" s="256"/>
      <c r="CU106" s="163"/>
      <c r="CV106" s="250"/>
      <c r="CW106" s="162"/>
      <c r="CX106" s="163"/>
      <c r="CY106" s="166"/>
    </row>
    <row r="107" spans="1:103" ht="13.5" customHeight="1" thickBot="1">
      <c r="B107" s="169" t="str">
        <f t="shared" si="23"/>
        <v/>
      </c>
      <c r="C107" s="152" t="str">
        <f t="shared" si="24"/>
        <v/>
      </c>
      <c r="D107" s="97" t="str">
        <f t="shared" si="25"/>
        <v/>
      </c>
      <c r="E107" s="274" t="str">
        <f>IF(ISERROR(SUM((B107/2),(C107/2),(D107/2))),IF(ISERROR(SUM((B107/2),(C107/2))),IF(ISERROR(SUM((B107/2),(D107/2))),IF(ISERROR(SUM((C107/2),(D107/2))),IF(ISERROR(B107/2),IF(ISERROR(C107/2),A106,C107),B107),SUM((C107*'Student List'!$D$34),(D107*'Student List'!$E$34))/'Student List'!$D$40),SUM((B107*'Student List'!$C$34),(D107*'Student List'!$E$34))/'Student List'!$E$40),SUM((B107*'Student List'!$C$34),(C107*'Student List'!$D$34))/'Student List'!$C$40),SUM((B107*'Student List'!$C$34),(C107*'Student List'!$D$34),(D107*'Student List'!$E$34))/'Student List'!$C$35)</f>
        <v/>
      </c>
      <c r="F107" s="98" t="str">
        <f t="shared" si="26"/>
        <v/>
      </c>
      <c r="G107" s="229" t="str">
        <f>IF(ISTEXT('Student List'!$C$30),('Student List'!$C$30),"")</f>
        <v/>
      </c>
      <c r="H107" s="230"/>
      <c r="I107" s="231"/>
      <c r="J107" s="232"/>
      <c r="K107" s="231"/>
      <c r="L107" s="233"/>
      <c r="M107" s="234"/>
      <c r="N107" s="231"/>
      <c r="O107" s="232"/>
      <c r="P107" s="231"/>
      <c r="Q107" s="233"/>
      <c r="R107" s="234"/>
      <c r="S107" s="231"/>
      <c r="T107" s="232"/>
      <c r="U107" s="231"/>
      <c r="V107" s="233"/>
      <c r="W107" s="234"/>
      <c r="X107" s="231"/>
      <c r="Y107" s="232"/>
      <c r="Z107" s="231"/>
      <c r="AA107" s="235"/>
      <c r="AB107" s="215"/>
      <c r="AC107" s="230"/>
      <c r="AD107" s="231"/>
      <c r="AE107" s="234"/>
      <c r="AF107" s="231"/>
      <c r="AG107" s="233"/>
      <c r="AH107" s="234"/>
      <c r="AI107" s="231"/>
      <c r="AJ107" s="232"/>
      <c r="AK107" s="231"/>
      <c r="AL107" s="233"/>
      <c r="AM107" s="234"/>
      <c r="AN107" s="231"/>
      <c r="AO107" s="232"/>
      <c r="AP107" s="231"/>
      <c r="AQ107" s="233"/>
      <c r="AR107" s="234"/>
      <c r="AS107" s="231"/>
      <c r="AT107" s="232"/>
      <c r="AU107" s="231"/>
      <c r="AV107" s="233"/>
      <c r="AW107" s="234"/>
      <c r="AX107" s="231"/>
      <c r="AY107" s="232"/>
      <c r="AZ107" s="231"/>
      <c r="BA107" s="233"/>
      <c r="BB107" s="234"/>
      <c r="BC107" s="231"/>
      <c r="BD107" s="231"/>
      <c r="BE107" s="231"/>
      <c r="BF107" s="234"/>
      <c r="BG107" s="236" t="str">
        <f t="shared" si="27"/>
        <v/>
      </c>
      <c r="BH107" s="217"/>
      <c r="BI107" s="237" t="str">
        <f t="shared" si="28"/>
        <v/>
      </c>
      <c r="BJ107" s="238"/>
      <c r="BK107" s="239"/>
      <c r="BL107" s="240"/>
      <c r="BM107" s="240"/>
      <c r="BN107" s="240"/>
      <c r="BO107" s="240"/>
      <c r="BP107" s="240"/>
      <c r="BQ107" s="240"/>
      <c r="BR107" s="240"/>
      <c r="BS107" s="241"/>
      <c r="BT107" s="217"/>
      <c r="BU107" s="242" t="str">
        <f t="shared" si="29"/>
        <v/>
      </c>
      <c r="BV107" s="243"/>
      <c r="BW107" s="244"/>
      <c r="BX107" s="251"/>
      <c r="BY107" s="257"/>
      <c r="BZ107" s="245"/>
      <c r="CA107" s="251"/>
      <c r="CB107" s="257"/>
      <c r="CC107" s="245"/>
      <c r="CD107" s="251"/>
      <c r="CE107" s="257"/>
      <c r="CF107" s="245"/>
      <c r="CG107" s="251"/>
      <c r="CH107" s="257"/>
      <c r="CI107" s="245"/>
      <c r="CJ107" s="251"/>
      <c r="CK107" s="257"/>
      <c r="CL107" s="245"/>
      <c r="CM107" s="251"/>
      <c r="CN107" s="257"/>
      <c r="CO107" s="245"/>
      <c r="CP107" s="251"/>
      <c r="CQ107" s="257"/>
      <c r="CR107" s="245"/>
      <c r="CS107" s="251"/>
      <c r="CT107" s="257"/>
      <c r="CU107" s="245"/>
      <c r="CV107" s="251"/>
      <c r="CW107" s="244"/>
      <c r="CX107" s="245"/>
      <c r="CY107" s="246"/>
    </row>
    <row r="108" spans="1:103" ht="13.5" customHeight="1" thickBot="1">
      <c r="BS108" s="100"/>
      <c r="CY108" s="100"/>
    </row>
    <row r="109" spans="1:103" ht="28.5" customHeight="1" thickTop="1" thickBot="1">
      <c r="B109" s="364" t="str">
        <f>IF(ISTEXT('Student List'!I12),'Student List'!I12,"")</f>
        <v>Math</v>
      </c>
      <c r="C109" s="365"/>
      <c r="D109" s="365"/>
      <c r="E109" s="366"/>
      <c r="F109" s="367" t="str">
        <f>$F$28</f>
        <v>School Name Here</v>
      </c>
      <c r="G109" s="368"/>
      <c r="H109" s="368"/>
      <c r="I109" s="368"/>
      <c r="J109" s="369"/>
      <c r="K109" s="17" t="s">
        <v>115</v>
      </c>
      <c r="L109" s="18"/>
      <c r="M109" s="19"/>
      <c r="N109" s="19"/>
      <c r="O109" s="19"/>
      <c r="P109" s="20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2"/>
      <c r="AC109" s="24" t="str">
        <f>B109</f>
        <v>Math</v>
      </c>
      <c r="AD109" s="25"/>
      <c r="AE109" s="25"/>
      <c r="AF109" s="26"/>
      <c r="AG109" s="25"/>
      <c r="AH109" s="27"/>
      <c r="AI109" s="27"/>
      <c r="AJ109" s="27"/>
      <c r="AK109" s="27"/>
      <c r="AL109" s="28"/>
      <c r="AM109" s="17" t="str">
        <f>K109</f>
        <v>2nd NINE WEEKS</v>
      </c>
      <c r="AN109" s="19"/>
      <c r="AO109" s="19"/>
      <c r="AP109" s="19"/>
      <c r="AQ109" s="19"/>
      <c r="AR109" s="20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9"/>
      <c r="BI109" s="30" t="str">
        <f>B109</f>
        <v>Math</v>
      </c>
      <c r="BJ109" s="31"/>
      <c r="BK109" s="32"/>
      <c r="BL109" s="33" t="str">
        <f>K109</f>
        <v>2nd NINE WEEKS</v>
      </c>
      <c r="BM109" s="34"/>
      <c r="BN109" s="34"/>
      <c r="BO109" s="34"/>
      <c r="BP109" s="34"/>
      <c r="BQ109" s="35"/>
      <c r="BR109" s="35"/>
      <c r="BS109" s="36"/>
      <c r="BU109" s="30" t="str">
        <f>B109</f>
        <v>Math</v>
      </c>
      <c r="BV109" s="31"/>
      <c r="BW109" s="32"/>
      <c r="BX109" s="33" t="str">
        <f>K109</f>
        <v>2nd NINE WEEKS</v>
      </c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5"/>
      <c r="CY109" s="36"/>
    </row>
    <row r="110" spans="1:103" ht="13.5" customHeight="1" thickTop="1" thickBot="1">
      <c r="B110" s="37"/>
      <c r="C110" s="37"/>
      <c r="D110" s="38"/>
      <c r="E110" s="38"/>
      <c r="F110" s="38"/>
      <c r="G110" s="38"/>
      <c r="H110" s="39" t="s">
        <v>7</v>
      </c>
      <c r="I110" s="40"/>
      <c r="J110" s="40"/>
      <c r="K110" s="40"/>
      <c r="L110" s="41"/>
      <c r="M110" s="40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3"/>
      <c r="AC110" s="39" t="s">
        <v>7</v>
      </c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4"/>
      <c r="BI110" s="45"/>
      <c r="BJ110" s="46" t="s">
        <v>8</v>
      </c>
      <c r="BK110" s="40"/>
      <c r="BL110" s="40"/>
      <c r="BM110" s="40"/>
      <c r="BN110" s="40"/>
      <c r="BO110" s="40"/>
      <c r="BP110" s="40"/>
      <c r="BQ110" s="40"/>
      <c r="BR110" s="40"/>
      <c r="BS110" s="47"/>
      <c r="BU110" s="45"/>
      <c r="BV110" s="155" t="s">
        <v>59</v>
      </c>
      <c r="BW110" s="156"/>
      <c r="BX110" s="156"/>
      <c r="BY110" s="156"/>
      <c r="BZ110" s="156"/>
      <c r="CA110" s="156"/>
      <c r="CB110" s="156"/>
      <c r="CC110" s="156"/>
      <c r="CD110" s="156"/>
      <c r="CE110" s="156"/>
      <c r="CF110" s="156"/>
      <c r="CG110" s="156"/>
      <c r="CH110" s="156"/>
      <c r="CI110" s="156"/>
      <c r="CJ110" s="156"/>
      <c r="CK110" s="156"/>
      <c r="CL110" s="156"/>
      <c r="CM110" s="156"/>
      <c r="CN110" s="156"/>
      <c r="CO110" s="156"/>
      <c r="CP110" s="156"/>
      <c r="CQ110" s="156"/>
      <c r="CR110" s="156"/>
      <c r="CS110" s="156"/>
      <c r="CT110" s="156"/>
      <c r="CU110" s="156"/>
      <c r="CV110" s="156"/>
      <c r="CW110" s="156"/>
      <c r="CX110" s="156"/>
      <c r="CY110" s="157"/>
    </row>
    <row r="111" spans="1:103" ht="13.5" customHeight="1">
      <c r="A111" s="83" t="str">
        <f t="shared" ref="A111:A132" si="30">IF(ISERROR(D113/2),"",D113)</f>
        <v/>
      </c>
      <c r="B111" s="153" t="s">
        <v>58</v>
      </c>
      <c r="C111" s="149" t="s">
        <v>9</v>
      </c>
      <c r="D111" s="48" t="s">
        <v>10</v>
      </c>
      <c r="E111" s="49" t="s">
        <v>60</v>
      </c>
      <c r="F111" s="50"/>
      <c r="G111" s="51"/>
      <c r="H111" s="362" t="s">
        <v>11</v>
      </c>
      <c r="I111" s="355"/>
      <c r="J111" s="355"/>
      <c r="K111" s="355"/>
      <c r="L111" s="360"/>
      <c r="M111" s="354" t="s">
        <v>12</v>
      </c>
      <c r="N111" s="355"/>
      <c r="O111" s="355"/>
      <c r="P111" s="355"/>
      <c r="Q111" s="360"/>
      <c r="R111" s="354" t="s">
        <v>13</v>
      </c>
      <c r="S111" s="355"/>
      <c r="T111" s="355"/>
      <c r="U111" s="355"/>
      <c r="V111" s="360"/>
      <c r="W111" s="354" t="s">
        <v>14</v>
      </c>
      <c r="X111" s="355"/>
      <c r="Y111" s="355"/>
      <c r="Z111" s="355"/>
      <c r="AA111" s="356"/>
      <c r="AC111" s="362" t="s">
        <v>15</v>
      </c>
      <c r="AD111" s="355"/>
      <c r="AE111" s="355"/>
      <c r="AF111" s="355"/>
      <c r="AG111" s="360"/>
      <c r="AH111" s="354" t="s">
        <v>16</v>
      </c>
      <c r="AI111" s="355"/>
      <c r="AJ111" s="355"/>
      <c r="AK111" s="355"/>
      <c r="AL111" s="360"/>
      <c r="AM111" s="354" t="s">
        <v>17</v>
      </c>
      <c r="AN111" s="355"/>
      <c r="AO111" s="355"/>
      <c r="AP111" s="355"/>
      <c r="AQ111" s="360"/>
      <c r="AR111" s="354" t="s">
        <v>18</v>
      </c>
      <c r="AS111" s="355"/>
      <c r="AT111" s="355"/>
      <c r="AU111" s="355"/>
      <c r="AV111" s="360"/>
      <c r="AW111" s="354" t="s">
        <v>19</v>
      </c>
      <c r="AX111" s="355"/>
      <c r="AY111" s="355"/>
      <c r="AZ111" s="355"/>
      <c r="BA111" s="356"/>
      <c r="BB111" s="354" t="s">
        <v>120</v>
      </c>
      <c r="BC111" s="355"/>
      <c r="BD111" s="355"/>
      <c r="BE111" s="355"/>
      <c r="BF111" s="356"/>
      <c r="BG111" s="52"/>
      <c r="BI111" s="53"/>
      <c r="BJ111" s="54"/>
      <c r="BK111" s="54"/>
      <c r="BL111" s="54"/>
      <c r="BM111" s="54"/>
      <c r="BN111" s="54"/>
      <c r="BO111" s="54"/>
      <c r="BP111" s="54"/>
      <c r="BQ111" s="54"/>
      <c r="BR111" s="54"/>
      <c r="BS111" s="55"/>
      <c r="BU111" s="53"/>
      <c r="BV111" s="344" t="s">
        <v>11</v>
      </c>
      <c r="BW111" s="345"/>
      <c r="BX111" s="346"/>
      <c r="BY111" s="344" t="s">
        <v>12</v>
      </c>
      <c r="BZ111" s="345"/>
      <c r="CA111" s="346"/>
      <c r="CB111" s="344" t="s">
        <v>13</v>
      </c>
      <c r="CC111" s="345"/>
      <c r="CD111" s="346"/>
      <c r="CE111" s="344" t="s">
        <v>14</v>
      </c>
      <c r="CF111" s="345"/>
      <c r="CG111" s="346"/>
      <c r="CH111" s="344" t="s">
        <v>15</v>
      </c>
      <c r="CI111" s="345"/>
      <c r="CJ111" s="346"/>
      <c r="CK111" s="344" t="s">
        <v>16</v>
      </c>
      <c r="CL111" s="345"/>
      <c r="CM111" s="346"/>
      <c r="CN111" s="344" t="s">
        <v>17</v>
      </c>
      <c r="CO111" s="345"/>
      <c r="CP111" s="346"/>
      <c r="CQ111" s="344" t="s">
        <v>18</v>
      </c>
      <c r="CR111" s="345"/>
      <c r="CS111" s="346"/>
      <c r="CT111" s="344" t="s">
        <v>19</v>
      </c>
      <c r="CU111" s="345"/>
      <c r="CV111" s="346"/>
      <c r="CW111" s="350" t="s">
        <v>120</v>
      </c>
      <c r="CX111" s="345"/>
      <c r="CY111" s="351"/>
    </row>
    <row r="112" spans="1:103" ht="13.5" customHeight="1" thickBot="1">
      <c r="A112" s="83" t="str">
        <f t="shared" si="30"/>
        <v/>
      </c>
      <c r="B112" s="154" t="s">
        <v>24</v>
      </c>
      <c r="C112" s="283" t="s">
        <v>24</v>
      </c>
      <c r="D112" s="59" t="s">
        <v>24</v>
      </c>
      <c r="E112" s="60" t="s">
        <v>24</v>
      </c>
      <c r="F112" s="61" t="s">
        <v>25</v>
      </c>
      <c r="G112" s="62" t="s">
        <v>26</v>
      </c>
      <c r="H112" s="363"/>
      <c r="I112" s="358"/>
      <c r="J112" s="358"/>
      <c r="K112" s="358"/>
      <c r="L112" s="361"/>
      <c r="M112" s="357"/>
      <c r="N112" s="358"/>
      <c r="O112" s="358"/>
      <c r="P112" s="358"/>
      <c r="Q112" s="361"/>
      <c r="R112" s="357"/>
      <c r="S112" s="358"/>
      <c r="T112" s="358"/>
      <c r="U112" s="358"/>
      <c r="V112" s="361"/>
      <c r="W112" s="357"/>
      <c r="X112" s="358"/>
      <c r="Y112" s="358"/>
      <c r="Z112" s="358"/>
      <c r="AA112" s="359"/>
      <c r="AC112" s="363"/>
      <c r="AD112" s="358"/>
      <c r="AE112" s="358"/>
      <c r="AF112" s="358"/>
      <c r="AG112" s="361"/>
      <c r="AH112" s="357"/>
      <c r="AI112" s="358"/>
      <c r="AJ112" s="358"/>
      <c r="AK112" s="358"/>
      <c r="AL112" s="361"/>
      <c r="AM112" s="357"/>
      <c r="AN112" s="358"/>
      <c r="AO112" s="358"/>
      <c r="AP112" s="358"/>
      <c r="AQ112" s="361"/>
      <c r="AR112" s="357"/>
      <c r="AS112" s="358"/>
      <c r="AT112" s="358"/>
      <c r="AU112" s="358"/>
      <c r="AV112" s="361"/>
      <c r="AW112" s="357"/>
      <c r="AX112" s="358"/>
      <c r="AY112" s="358"/>
      <c r="AZ112" s="358"/>
      <c r="BA112" s="359"/>
      <c r="BB112" s="357"/>
      <c r="BC112" s="358"/>
      <c r="BD112" s="358"/>
      <c r="BE112" s="358"/>
      <c r="BF112" s="359"/>
      <c r="BG112" s="63" t="s">
        <v>26</v>
      </c>
      <c r="BI112" s="64" t="s">
        <v>26</v>
      </c>
      <c r="BJ112" s="65">
        <v>1</v>
      </c>
      <c r="BK112" s="66">
        <v>2</v>
      </c>
      <c r="BL112" s="65">
        <v>3</v>
      </c>
      <c r="BM112" s="66">
        <v>4</v>
      </c>
      <c r="BN112" s="65">
        <v>5</v>
      </c>
      <c r="BO112" s="66">
        <v>6</v>
      </c>
      <c r="BP112" s="65">
        <v>7</v>
      </c>
      <c r="BQ112" s="66">
        <v>8</v>
      </c>
      <c r="BR112" s="66">
        <v>9</v>
      </c>
      <c r="BS112" s="67">
        <v>10</v>
      </c>
      <c r="BU112" s="64" t="s">
        <v>26</v>
      </c>
      <c r="BV112" s="347"/>
      <c r="BW112" s="348"/>
      <c r="BX112" s="349"/>
      <c r="BY112" s="347"/>
      <c r="BZ112" s="348"/>
      <c r="CA112" s="349"/>
      <c r="CB112" s="347"/>
      <c r="CC112" s="348"/>
      <c r="CD112" s="349"/>
      <c r="CE112" s="347"/>
      <c r="CF112" s="348"/>
      <c r="CG112" s="349"/>
      <c r="CH112" s="347"/>
      <c r="CI112" s="348"/>
      <c r="CJ112" s="349"/>
      <c r="CK112" s="347"/>
      <c r="CL112" s="348"/>
      <c r="CM112" s="349"/>
      <c r="CN112" s="347"/>
      <c r="CO112" s="348"/>
      <c r="CP112" s="349"/>
      <c r="CQ112" s="347"/>
      <c r="CR112" s="348"/>
      <c r="CS112" s="349"/>
      <c r="CT112" s="347"/>
      <c r="CU112" s="348"/>
      <c r="CV112" s="349"/>
      <c r="CW112" s="352"/>
      <c r="CX112" s="348"/>
      <c r="CY112" s="353"/>
    </row>
    <row r="113" spans="1:103" ht="13.5" customHeight="1">
      <c r="A113" s="83" t="str">
        <f t="shared" si="30"/>
        <v/>
      </c>
      <c r="B113" s="167" t="str">
        <f t="shared" ref="B113:B134" si="31">IF(SUM(BV113:CY113),AVERAGE(BV113:CY113),"")</f>
        <v/>
      </c>
      <c r="C113" s="150" t="str">
        <f t="shared" ref="C113:C134" si="32">IF(SUM(H113:BF113),AVERAGE(H113:BF113),"")</f>
        <v/>
      </c>
      <c r="D113" s="70" t="str">
        <f t="shared" ref="D113:D134" si="33">IF(SUM(BJ113:BS113),AVERAGE(BJ113:BS113),"")</f>
        <v/>
      </c>
      <c r="E113" s="187" t="str">
        <f>IF(ISERROR(SUM((B113/2),(C113/2),(D113/2))),IF(ISERROR(SUM((B113/2),(C113/2))),IF(ISERROR(SUM((B113/2),(D113/2))),IF(ISERROR(SUM((C113/2),(D113/2))),IF(ISERROR(B113/2),IF(ISERROR(C113/2),A111,C113),B113),SUM((C113*'Student List'!$D$34),(D113*'Student List'!$E$34))/'Student List'!$D$40),SUM((B113*'Student List'!$C$34),(D113*'Student List'!$E$34))/'Student List'!$E$40),SUM((B113*'Student List'!$C$34),(C113*'Student List'!$D$34))/'Student List'!$C$40),SUM((B113*'Student List'!$C$34),(C113*'Student List'!$D$34),(D113*'Student List'!$E$34))/'Student List'!$C$35)</f>
        <v/>
      </c>
      <c r="F113" s="84" t="str">
        <f t="shared" ref="F113:F134" si="34">IF(ISERROR(IF(E113,HLOOKUP(E113,$B$354:$N$355,2),"")),"",(IF(E113,HLOOKUP(E113,$B$354:$N$355,2),"")))</f>
        <v/>
      </c>
      <c r="G113" s="172" t="str">
        <f>IF(ISTEXT('Student List'!$C$9),('Student List'!$C$9),"")</f>
        <v/>
      </c>
      <c r="H113" s="71"/>
      <c r="I113" s="72"/>
      <c r="J113" s="73"/>
      <c r="K113" s="72"/>
      <c r="L113" s="74"/>
      <c r="M113" s="75"/>
      <c r="N113" s="72"/>
      <c r="O113" s="73"/>
      <c r="P113" s="72"/>
      <c r="Q113" s="74"/>
      <c r="R113" s="75"/>
      <c r="S113" s="72"/>
      <c r="T113" s="73"/>
      <c r="U113" s="72"/>
      <c r="V113" s="74"/>
      <c r="W113" s="75"/>
      <c r="X113" s="72"/>
      <c r="Y113" s="73"/>
      <c r="Z113" s="72"/>
      <c r="AA113" s="76"/>
      <c r="AB113" s="207"/>
      <c r="AC113" s="71"/>
      <c r="AD113" s="72"/>
      <c r="AE113" s="75"/>
      <c r="AF113" s="72"/>
      <c r="AG113" s="74"/>
      <c r="AH113" s="75"/>
      <c r="AI113" s="72"/>
      <c r="AJ113" s="73"/>
      <c r="AK113" s="72"/>
      <c r="AL113" s="74"/>
      <c r="AM113" s="75"/>
      <c r="AN113" s="72"/>
      <c r="AO113" s="73"/>
      <c r="AP113" s="72"/>
      <c r="AQ113" s="77"/>
      <c r="AR113" s="75"/>
      <c r="AS113" s="72"/>
      <c r="AT113" s="73"/>
      <c r="AU113" s="72"/>
      <c r="AV113" s="74"/>
      <c r="AW113" s="75"/>
      <c r="AX113" s="72"/>
      <c r="AY113" s="73"/>
      <c r="AZ113" s="72"/>
      <c r="BA113" s="74"/>
      <c r="BB113" s="75"/>
      <c r="BC113" s="72"/>
      <c r="BD113" s="72"/>
      <c r="BE113" s="72"/>
      <c r="BF113" s="75"/>
      <c r="BG113" s="78" t="str">
        <f t="shared" ref="BG113:BG134" si="35">G113</f>
        <v/>
      </c>
      <c r="BI113" s="79" t="str">
        <f t="shared" ref="BI113:BI134" si="36">G113</f>
        <v/>
      </c>
      <c r="BJ113" s="109"/>
      <c r="BK113" s="110"/>
      <c r="BL113" s="110"/>
      <c r="BM113" s="110"/>
      <c r="BN113" s="110"/>
      <c r="BO113" s="110"/>
      <c r="BP113" s="110"/>
      <c r="BQ113" s="110"/>
      <c r="BR113" s="110"/>
      <c r="BS113" s="111"/>
      <c r="BU113" s="170" t="str">
        <f t="shared" ref="BU113:BU134" si="37">G113</f>
        <v/>
      </c>
      <c r="BV113" s="158"/>
      <c r="BW113" s="159"/>
      <c r="BX113" s="248"/>
      <c r="BY113" s="252"/>
      <c r="BZ113" s="253"/>
      <c r="CA113" s="254"/>
      <c r="CB113" s="252"/>
      <c r="CC113" s="253"/>
      <c r="CD113" s="254"/>
      <c r="CE113" s="252"/>
      <c r="CF113" s="253"/>
      <c r="CG113" s="254"/>
      <c r="CH113" s="252"/>
      <c r="CI113" s="253"/>
      <c r="CJ113" s="254"/>
      <c r="CK113" s="252"/>
      <c r="CL113" s="253"/>
      <c r="CM113" s="254"/>
      <c r="CN113" s="252"/>
      <c r="CO113" s="253"/>
      <c r="CP113" s="254"/>
      <c r="CQ113" s="252"/>
      <c r="CR113" s="253"/>
      <c r="CS113" s="254"/>
      <c r="CT113" s="252"/>
      <c r="CU113" s="253"/>
      <c r="CV113" s="254"/>
      <c r="CW113" s="247"/>
      <c r="CX113" s="159"/>
      <c r="CY113" s="160"/>
    </row>
    <row r="114" spans="1:103" ht="13.5" customHeight="1">
      <c r="A114" s="83" t="str">
        <f t="shared" si="30"/>
        <v/>
      </c>
      <c r="B114" s="168" t="str">
        <f t="shared" si="31"/>
        <v/>
      </c>
      <c r="C114" s="151" t="str">
        <f t="shared" si="32"/>
        <v/>
      </c>
      <c r="D114" s="82" t="str">
        <f t="shared" si="33"/>
        <v/>
      </c>
      <c r="E114" s="188" t="str">
        <f>IF(ISERROR(SUM((B114/2),(C114/2),(D114/2))),IF(ISERROR(SUM((B114/2),(C114/2))),IF(ISERROR(SUM((B114/2),(D114/2))),IF(ISERROR(SUM((C114/2),(D114/2))),IF(ISERROR(B114/2),IF(ISERROR(C114/2),A112,C114),B114),SUM((C114*'Student List'!$D$34),(D114*'Student List'!$E$34))/'Student List'!$D$40),SUM((B114*'Student List'!$C$34),(D114*'Student List'!$E$34))/'Student List'!$E$40),SUM((B114*'Student List'!$C$34),(C114*'Student List'!$D$34))/'Student List'!$C$40),SUM((B114*'Student List'!$C$34),(C114*'Student List'!$D$34),(D114*'Student List'!$E$34))/'Student List'!$C$35)</f>
        <v/>
      </c>
      <c r="F114" s="84" t="str">
        <f t="shared" si="34"/>
        <v/>
      </c>
      <c r="G114" s="208" t="str">
        <f>IF(ISTEXT('Student List'!$C$10),('Student List'!$C$10),"")</f>
        <v/>
      </c>
      <c r="H114" s="209"/>
      <c r="I114" s="210"/>
      <c r="J114" s="211"/>
      <c r="K114" s="210"/>
      <c r="L114" s="212"/>
      <c r="M114" s="213"/>
      <c r="N114" s="210"/>
      <c r="O114" s="211"/>
      <c r="P114" s="210"/>
      <c r="Q114" s="212"/>
      <c r="R114" s="213"/>
      <c r="S114" s="210"/>
      <c r="T114" s="211"/>
      <c r="U114" s="210"/>
      <c r="V114" s="212"/>
      <c r="W114" s="213"/>
      <c r="X114" s="210"/>
      <c r="Y114" s="211"/>
      <c r="Z114" s="210"/>
      <c r="AA114" s="214"/>
      <c r="AB114" s="215"/>
      <c r="AC114" s="209"/>
      <c r="AD114" s="210"/>
      <c r="AE114" s="213"/>
      <c r="AF114" s="210"/>
      <c r="AG114" s="212"/>
      <c r="AH114" s="213"/>
      <c r="AI114" s="210"/>
      <c r="AJ114" s="211"/>
      <c r="AK114" s="210"/>
      <c r="AL114" s="212"/>
      <c r="AM114" s="213"/>
      <c r="AN114" s="210"/>
      <c r="AO114" s="211"/>
      <c r="AP114" s="210"/>
      <c r="AQ114" s="212"/>
      <c r="AR114" s="213"/>
      <c r="AS114" s="210"/>
      <c r="AT114" s="211"/>
      <c r="AU114" s="210"/>
      <c r="AV114" s="212"/>
      <c r="AW114" s="213"/>
      <c r="AX114" s="210"/>
      <c r="AY114" s="211"/>
      <c r="AZ114" s="210"/>
      <c r="BA114" s="212"/>
      <c r="BB114" s="213"/>
      <c r="BC114" s="210"/>
      <c r="BD114" s="210"/>
      <c r="BE114" s="210"/>
      <c r="BF114" s="213"/>
      <c r="BG114" s="216" t="str">
        <f t="shared" si="35"/>
        <v/>
      </c>
      <c r="BH114" s="217"/>
      <c r="BI114" s="218" t="str">
        <f t="shared" si="36"/>
        <v/>
      </c>
      <c r="BJ114" s="219"/>
      <c r="BK114" s="220"/>
      <c r="BL114" s="221"/>
      <c r="BM114" s="221"/>
      <c r="BN114" s="221"/>
      <c r="BO114" s="221"/>
      <c r="BP114" s="221"/>
      <c r="BQ114" s="221"/>
      <c r="BR114" s="221"/>
      <c r="BS114" s="222"/>
      <c r="BT114" s="217"/>
      <c r="BU114" s="223" t="str">
        <f t="shared" si="37"/>
        <v/>
      </c>
      <c r="BV114" s="224"/>
      <c r="BW114" s="225"/>
      <c r="BX114" s="249"/>
      <c r="BY114" s="255"/>
      <c r="BZ114" s="226"/>
      <c r="CA114" s="249"/>
      <c r="CB114" s="255"/>
      <c r="CC114" s="226"/>
      <c r="CD114" s="249"/>
      <c r="CE114" s="255"/>
      <c r="CF114" s="226"/>
      <c r="CG114" s="249"/>
      <c r="CH114" s="255"/>
      <c r="CI114" s="226"/>
      <c r="CJ114" s="249"/>
      <c r="CK114" s="255"/>
      <c r="CL114" s="226"/>
      <c r="CM114" s="249"/>
      <c r="CN114" s="255"/>
      <c r="CO114" s="226"/>
      <c r="CP114" s="249"/>
      <c r="CQ114" s="255"/>
      <c r="CR114" s="226"/>
      <c r="CS114" s="249"/>
      <c r="CT114" s="255"/>
      <c r="CU114" s="226"/>
      <c r="CV114" s="249"/>
      <c r="CW114" s="225"/>
      <c r="CX114" s="226"/>
      <c r="CY114" s="227"/>
    </row>
    <row r="115" spans="1:103" ht="13.5" customHeight="1">
      <c r="A115" s="83" t="str">
        <f t="shared" si="30"/>
        <v/>
      </c>
      <c r="B115" s="168" t="str">
        <f t="shared" si="31"/>
        <v/>
      </c>
      <c r="C115" s="151" t="str">
        <f t="shared" si="32"/>
        <v/>
      </c>
      <c r="D115" s="82" t="str">
        <f t="shared" si="33"/>
        <v/>
      </c>
      <c r="E115" s="188" t="str">
        <f>IF(ISERROR(SUM((B115/2),(C115/2),(D115/2))),IF(ISERROR(SUM((B115/2),(C115/2))),IF(ISERROR(SUM((B115/2),(D115/2))),IF(ISERROR(SUM((C115/2),(D115/2))),IF(ISERROR(B115/2),IF(ISERROR(C115/2),A113,C115),B115),SUM((C115*'Student List'!$D$34),(D115*'Student List'!$E$34))/'Student List'!$D$40),SUM((B115*'Student List'!$C$34),(D115*'Student List'!$E$34))/'Student List'!$E$40),SUM((B115*'Student List'!$C$34),(C115*'Student List'!$D$34))/'Student List'!$C$40),SUM((B115*'Student List'!$C$34),(C115*'Student List'!$D$34),(D115*'Student List'!$E$34))/'Student List'!$C$35)</f>
        <v/>
      </c>
      <c r="F115" s="84" t="str">
        <f t="shared" si="34"/>
        <v/>
      </c>
      <c r="G115" s="173" t="str">
        <f>IF(ISTEXT('Student List'!$C$11),('Student List'!$C$11),"")</f>
        <v/>
      </c>
      <c r="H115" s="85"/>
      <c r="I115" s="86"/>
      <c r="J115" s="87"/>
      <c r="K115" s="86"/>
      <c r="L115" s="88"/>
      <c r="M115" s="89"/>
      <c r="N115" s="86"/>
      <c r="O115" s="87"/>
      <c r="P115" s="86"/>
      <c r="Q115" s="88"/>
      <c r="R115" s="89"/>
      <c r="S115" s="86"/>
      <c r="T115" s="87"/>
      <c r="U115" s="86"/>
      <c r="V115" s="88"/>
      <c r="W115" s="89"/>
      <c r="X115" s="86"/>
      <c r="Y115" s="87"/>
      <c r="Z115" s="86"/>
      <c r="AA115" s="90"/>
      <c r="AB115" s="207"/>
      <c r="AC115" s="85"/>
      <c r="AD115" s="86"/>
      <c r="AE115" s="89"/>
      <c r="AF115" s="86"/>
      <c r="AG115" s="88"/>
      <c r="AH115" s="89"/>
      <c r="AI115" s="86"/>
      <c r="AJ115" s="87"/>
      <c r="AK115" s="86"/>
      <c r="AL115" s="88"/>
      <c r="AM115" s="89"/>
      <c r="AN115" s="86"/>
      <c r="AO115" s="87"/>
      <c r="AP115" s="86"/>
      <c r="AQ115" s="88"/>
      <c r="AR115" s="89"/>
      <c r="AS115" s="86"/>
      <c r="AT115" s="87"/>
      <c r="AU115" s="86"/>
      <c r="AV115" s="88"/>
      <c r="AW115" s="89"/>
      <c r="AX115" s="86"/>
      <c r="AY115" s="87"/>
      <c r="AZ115" s="86"/>
      <c r="BA115" s="88"/>
      <c r="BB115" s="89"/>
      <c r="BC115" s="86"/>
      <c r="BD115" s="86"/>
      <c r="BE115" s="86"/>
      <c r="BF115" s="89"/>
      <c r="BG115" s="91" t="str">
        <f t="shared" si="35"/>
        <v/>
      </c>
      <c r="BI115" s="92" t="str">
        <f t="shared" si="36"/>
        <v/>
      </c>
      <c r="BJ115" s="112"/>
      <c r="BK115" s="117"/>
      <c r="BL115" s="113"/>
      <c r="BM115" s="113"/>
      <c r="BN115" s="113"/>
      <c r="BO115" s="113"/>
      <c r="BP115" s="113"/>
      <c r="BQ115" s="113"/>
      <c r="BR115" s="113"/>
      <c r="BS115" s="114"/>
      <c r="BU115" s="171" t="str">
        <f t="shared" si="37"/>
        <v/>
      </c>
      <c r="BV115" s="161"/>
      <c r="BW115" s="162"/>
      <c r="BX115" s="250"/>
      <c r="BY115" s="256"/>
      <c r="BZ115" s="163"/>
      <c r="CA115" s="250"/>
      <c r="CB115" s="256"/>
      <c r="CC115" s="163"/>
      <c r="CD115" s="250"/>
      <c r="CE115" s="256"/>
      <c r="CF115" s="163"/>
      <c r="CG115" s="250"/>
      <c r="CH115" s="256"/>
      <c r="CI115" s="163"/>
      <c r="CJ115" s="250"/>
      <c r="CK115" s="256"/>
      <c r="CL115" s="163"/>
      <c r="CM115" s="250"/>
      <c r="CN115" s="256"/>
      <c r="CO115" s="163"/>
      <c r="CP115" s="250"/>
      <c r="CQ115" s="256"/>
      <c r="CR115" s="163"/>
      <c r="CS115" s="250"/>
      <c r="CT115" s="256"/>
      <c r="CU115" s="163"/>
      <c r="CV115" s="250"/>
      <c r="CW115" s="162"/>
      <c r="CX115" s="163"/>
      <c r="CY115" s="164"/>
    </row>
    <row r="116" spans="1:103" ht="13.5" customHeight="1">
      <c r="A116" s="83" t="str">
        <f t="shared" si="30"/>
        <v/>
      </c>
      <c r="B116" s="168" t="str">
        <f t="shared" si="31"/>
        <v/>
      </c>
      <c r="C116" s="151" t="str">
        <f t="shared" si="32"/>
        <v/>
      </c>
      <c r="D116" s="82" t="str">
        <f t="shared" si="33"/>
        <v/>
      </c>
      <c r="E116" s="188" t="str">
        <f>IF(ISERROR(SUM((B116/2),(C116/2),(D116/2))),IF(ISERROR(SUM((B116/2),(C116/2))),IF(ISERROR(SUM((B116/2),(D116/2))),IF(ISERROR(SUM((C116/2),(D116/2))),IF(ISERROR(B116/2),IF(ISERROR(C116/2),A114,C116),B116),SUM((C116*'Student List'!$D$34),(D116*'Student List'!$E$34))/'Student List'!$D$40),SUM((B116*'Student List'!$C$34),(D116*'Student List'!$E$34))/'Student List'!$E$40),SUM((B116*'Student List'!$C$34),(C116*'Student List'!$D$34))/'Student List'!$C$40),SUM((B116*'Student List'!$C$34),(C116*'Student List'!$D$34),(D116*'Student List'!$E$34))/'Student List'!$C$35)</f>
        <v/>
      </c>
      <c r="F116" s="84" t="str">
        <f t="shared" si="34"/>
        <v/>
      </c>
      <c r="G116" s="208" t="str">
        <f>IF(ISTEXT('Student List'!$C$12),('Student List'!$C$12),"")</f>
        <v/>
      </c>
      <c r="H116" s="209"/>
      <c r="I116" s="210"/>
      <c r="J116" s="211"/>
      <c r="K116" s="210"/>
      <c r="L116" s="212"/>
      <c r="M116" s="213"/>
      <c r="N116" s="210"/>
      <c r="O116" s="211"/>
      <c r="P116" s="210"/>
      <c r="Q116" s="212"/>
      <c r="R116" s="213"/>
      <c r="S116" s="210"/>
      <c r="T116" s="211"/>
      <c r="U116" s="210"/>
      <c r="V116" s="212"/>
      <c r="W116" s="213"/>
      <c r="X116" s="210"/>
      <c r="Y116" s="211"/>
      <c r="Z116" s="210"/>
      <c r="AA116" s="214"/>
      <c r="AB116" s="215"/>
      <c r="AC116" s="209"/>
      <c r="AD116" s="210"/>
      <c r="AE116" s="213"/>
      <c r="AF116" s="210"/>
      <c r="AG116" s="212"/>
      <c r="AH116" s="213"/>
      <c r="AI116" s="210"/>
      <c r="AJ116" s="211"/>
      <c r="AK116" s="210"/>
      <c r="AL116" s="212"/>
      <c r="AM116" s="213"/>
      <c r="AN116" s="210"/>
      <c r="AO116" s="211"/>
      <c r="AP116" s="210"/>
      <c r="AQ116" s="212"/>
      <c r="AR116" s="213"/>
      <c r="AS116" s="210"/>
      <c r="AT116" s="211"/>
      <c r="AU116" s="210"/>
      <c r="AV116" s="212"/>
      <c r="AW116" s="213"/>
      <c r="AX116" s="210"/>
      <c r="AY116" s="211"/>
      <c r="AZ116" s="210"/>
      <c r="BA116" s="212"/>
      <c r="BB116" s="213"/>
      <c r="BC116" s="210"/>
      <c r="BD116" s="210"/>
      <c r="BE116" s="210"/>
      <c r="BF116" s="213"/>
      <c r="BG116" s="216" t="str">
        <f t="shared" si="35"/>
        <v/>
      </c>
      <c r="BH116" s="217"/>
      <c r="BI116" s="218" t="str">
        <f t="shared" si="36"/>
        <v/>
      </c>
      <c r="BJ116" s="219"/>
      <c r="BK116" s="220"/>
      <c r="BL116" s="221"/>
      <c r="BM116" s="221"/>
      <c r="BN116" s="221"/>
      <c r="BO116" s="221"/>
      <c r="BP116" s="221"/>
      <c r="BQ116" s="221"/>
      <c r="BR116" s="221"/>
      <c r="BS116" s="222"/>
      <c r="BT116" s="217"/>
      <c r="BU116" s="223" t="str">
        <f t="shared" si="37"/>
        <v/>
      </c>
      <c r="BV116" s="224"/>
      <c r="BW116" s="225"/>
      <c r="BX116" s="249"/>
      <c r="BY116" s="255"/>
      <c r="BZ116" s="226"/>
      <c r="CA116" s="249"/>
      <c r="CB116" s="255"/>
      <c r="CC116" s="226"/>
      <c r="CD116" s="249"/>
      <c r="CE116" s="255"/>
      <c r="CF116" s="226"/>
      <c r="CG116" s="249"/>
      <c r="CH116" s="255"/>
      <c r="CI116" s="226"/>
      <c r="CJ116" s="249"/>
      <c r="CK116" s="255"/>
      <c r="CL116" s="226"/>
      <c r="CM116" s="249"/>
      <c r="CN116" s="255"/>
      <c r="CO116" s="226"/>
      <c r="CP116" s="249"/>
      <c r="CQ116" s="255"/>
      <c r="CR116" s="226"/>
      <c r="CS116" s="249"/>
      <c r="CT116" s="255"/>
      <c r="CU116" s="226"/>
      <c r="CV116" s="249"/>
      <c r="CW116" s="225"/>
      <c r="CX116" s="226"/>
      <c r="CY116" s="227"/>
    </row>
    <row r="117" spans="1:103" ht="13.5" customHeight="1">
      <c r="A117" s="83" t="str">
        <f t="shared" si="30"/>
        <v/>
      </c>
      <c r="B117" s="168" t="str">
        <f t="shared" si="31"/>
        <v/>
      </c>
      <c r="C117" s="151" t="str">
        <f t="shared" si="32"/>
        <v/>
      </c>
      <c r="D117" s="82" t="str">
        <f t="shared" si="33"/>
        <v/>
      </c>
      <c r="E117" s="188" t="str">
        <f>IF(ISERROR(SUM((B117/2),(C117/2),(D117/2))),IF(ISERROR(SUM((B117/2),(C117/2))),IF(ISERROR(SUM((B117/2),(D117/2))),IF(ISERROR(SUM((C117/2),(D117/2))),IF(ISERROR(B117/2),IF(ISERROR(C117/2),A115,C117),B117),SUM((C117*'Student List'!$D$34),(D117*'Student List'!$E$34))/'Student List'!$D$40),SUM((B117*'Student List'!$C$34),(D117*'Student List'!$E$34))/'Student List'!$E$40),SUM((B117*'Student List'!$C$34),(C117*'Student List'!$D$34))/'Student List'!$C$40),SUM((B117*'Student List'!$C$34),(C117*'Student List'!$D$34),(D117*'Student List'!$E$34))/'Student List'!$C$35)</f>
        <v/>
      </c>
      <c r="F117" s="84" t="str">
        <f t="shared" si="34"/>
        <v/>
      </c>
      <c r="G117" s="173" t="str">
        <f>IF(ISTEXT('Student List'!$C$13),('Student List'!$C$13),"")</f>
        <v/>
      </c>
      <c r="H117" s="85"/>
      <c r="I117" s="86"/>
      <c r="J117" s="87"/>
      <c r="K117" s="86"/>
      <c r="L117" s="88"/>
      <c r="M117" s="89"/>
      <c r="N117" s="86"/>
      <c r="O117" s="87"/>
      <c r="P117" s="86"/>
      <c r="Q117" s="88"/>
      <c r="R117" s="89"/>
      <c r="S117" s="86"/>
      <c r="T117" s="87"/>
      <c r="U117" s="86"/>
      <c r="V117" s="88"/>
      <c r="W117" s="89"/>
      <c r="X117" s="86"/>
      <c r="Y117" s="87"/>
      <c r="Z117" s="86"/>
      <c r="AA117" s="90"/>
      <c r="AB117" s="207"/>
      <c r="AC117" s="85"/>
      <c r="AD117" s="86"/>
      <c r="AE117" s="89"/>
      <c r="AF117" s="86"/>
      <c r="AG117" s="88"/>
      <c r="AH117" s="89"/>
      <c r="AI117" s="86"/>
      <c r="AJ117" s="87"/>
      <c r="AK117" s="86"/>
      <c r="AL117" s="88"/>
      <c r="AM117" s="89"/>
      <c r="AN117" s="86"/>
      <c r="AO117" s="87"/>
      <c r="AP117" s="86"/>
      <c r="AQ117" s="88"/>
      <c r="AR117" s="89"/>
      <c r="AS117" s="86"/>
      <c r="AT117" s="87"/>
      <c r="AU117" s="86"/>
      <c r="AV117" s="88"/>
      <c r="AW117" s="89"/>
      <c r="AX117" s="86"/>
      <c r="AY117" s="87"/>
      <c r="AZ117" s="86"/>
      <c r="BA117" s="88"/>
      <c r="BB117" s="89"/>
      <c r="BC117" s="86"/>
      <c r="BD117" s="86"/>
      <c r="BE117" s="86"/>
      <c r="BF117" s="89"/>
      <c r="BG117" s="91" t="str">
        <f t="shared" si="35"/>
        <v/>
      </c>
      <c r="BI117" s="92" t="str">
        <f t="shared" si="36"/>
        <v/>
      </c>
      <c r="BJ117" s="112"/>
      <c r="BK117" s="117"/>
      <c r="BL117" s="113"/>
      <c r="BM117" s="113"/>
      <c r="BN117" s="113"/>
      <c r="BO117" s="113"/>
      <c r="BP117" s="113"/>
      <c r="BQ117" s="113"/>
      <c r="BR117" s="113"/>
      <c r="BS117" s="114"/>
      <c r="BU117" s="171" t="str">
        <f t="shared" si="37"/>
        <v/>
      </c>
      <c r="BV117" s="161"/>
      <c r="BW117" s="162"/>
      <c r="BX117" s="250"/>
      <c r="BY117" s="256"/>
      <c r="BZ117" s="163"/>
      <c r="CA117" s="250"/>
      <c r="CB117" s="256"/>
      <c r="CC117" s="163"/>
      <c r="CD117" s="250"/>
      <c r="CE117" s="256"/>
      <c r="CF117" s="163"/>
      <c r="CG117" s="250"/>
      <c r="CH117" s="256"/>
      <c r="CI117" s="163"/>
      <c r="CJ117" s="250"/>
      <c r="CK117" s="256"/>
      <c r="CL117" s="163"/>
      <c r="CM117" s="250"/>
      <c r="CN117" s="256"/>
      <c r="CO117" s="163"/>
      <c r="CP117" s="250"/>
      <c r="CQ117" s="256"/>
      <c r="CR117" s="163"/>
      <c r="CS117" s="250"/>
      <c r="CT117" s="256"/>
      <c r="CU117" s="163"/>
      <c r="CV117" s="250"/>
      <c r="CW117" s="162"/>
      <c r="CX117" s="163"/>
      <c r="CY117" s="164"/>
    </row>
    <row r="118" spans="1:103" ht="13.5" customHeight="1">
      <c r="A118" s="83" t="str">
        <f t="shared" si="30"/>
        <v/>
      </c>
      <c r="B118" s="168" t="str">
        <f t="shared" si="31"/>
        <v/>
      </c>
      <c r="C118" s="151" t="str">
        <f t="shared" si="32"/>
        <v/>
      </c>
      <c r="D118" s="82" t="str">
        <f t="shared" si="33"/>
        <v/>
      </c>
      <c r="E118" s="188" t="str">
        <f>IF(ISERROR(SUM((B118/2),(C118/2),(D118/2))),IF(ISERROR(SUM((B118/2),(C118/2))),IF(ISERROR(SUM((B118/2),(D118/2))),IF(ISERROR(SUM((C118/2),(D118/2))),IF(ISERROR(B118/2),IF(ISERROR(C118/2),A116,C118),B118),SUM((C118*'Student List'!$D$34),(D118*'Student List'!$E$34))/'Student List'!$D$40),SUM((B118*'Student List'!$C$34),(D118*'Student List'!$E$34))/'Student List'!$E$40),SUM((B118*'Student List'!$C$34),(C118*'Student List'!$D$34))/'Student List'!$C$40),SUM((B118*'Student List'!$C$34),(C118*'Student List'!$D$34),(D118*'Student List'!$E$34))/'Student List'!$C$35)</f>
        <v/>
      </c>
      <c r="F118" s="84" t="str">
        <f t="shared" si="34"/>
        <v/>
      </c>
      <c r="G118" s="208" t="str">
        <f>IF(ISTEXT('Student List'!$C$14),('Student List'!$C$14),"")</f>
        <v/>
      </c>
      <c r="H118" s="209"/>
      <c r="I118" s="210"/>
      <c r="J118" s="211"/>
      <c r="K118" s="210"/>
      <c r="L118" s="212"/>
      <c r="M118" s="213"/>
      <c r="N118" s="210"/>
      <c r="O118" s="211"/>
      <c r="P118" s="210"/>
      <c r="Q118" s="212"/>
      <c r="R118" s="213"/>
      <c r="S118" s="210"/>
      <c r="T118" s="211"/>
      <c r="U118" s="210"/>
      <c r="V118" s="212"/>
      <c r="W118" s="213"/>
      <c r="X118" s="210"/>
      <c r="Y118" s="211"/>
      <c r="Z118" s="210"/>
      <c r="AA118" s="214"/>
      <c r="AB118" s="215"/>
      <c r="AC118" s="209"/>
      <c r="AD118" s="210"/>
      <c r="AE118" s="213"/>
      <c r="AF118" s="210"/>
      <c r="AG118" s="212"/>
      <c r="AH118" s="213"/>
      <c r="AI118" s="210"/>
      <c r="AJ118" s="211"/>
      <c r="AK118" s="210"/>
      <c r="AL118" s="212"/>
      <c r="AM118" s="213"/>
      <c r="AN118" s="210"/>
      <c r="AO118" s="211"/>
      <c r="AP118" s="210"/>
      <c r="AQ118" s="212"/>
      <c r="AR118" s="213"/>
      <c r="AS118" s="210"/>
      <c r="AT118" s="211"/>
      <c r="AU118" s="210"/>
      <c r="AV118" s="212"/>
      <c r="AW118" s="213"/>
      <c r="AX118" s="210"/>
      <c r="AY118" s="211"/>
      <c r="AZ118" s="210"/>
      <c r="BA118" s="212"/>
      <c r="BB118" s="213"/>
      <c r="BC118" s="210"/>
      <c r="BD118" s="210"/>
      <c r="BE118" s="210"/>
      <c r="BF118" s="213"/>
      <c r="BG118" s="216" t="str">
        <f t="shared" si="35"/>
        <v/>
      </c>
      <c r="BH118" s="217"/>
      <c r="BI118" s="218" t="str">
        <f t="shared" si="36"/>
        <v/>
      </c>
      <c r="BJ118" s="219"/>
      <c r="BK118" s="220"/>
      <c r="BL118" s="221"/>
      <c r="BM118" s="221"/>
      <c r="BN118" s="221"/>
      <c r="BO118" s="221"/>
      <c r="BP118" s="221"/>
      <c r="BQ118" s="221"/>
      <c r="BR118" s="221"/>
      <c r="BS118" s="222"/>
      <c r="BT118" s="217"/>
      <c r="BU118" s="223" t="str">
        <f t="shared" si="37"/>
        <v/>
      </c>
      <c r="BV118" s="224"/>
      <c r="BW118" s="225"/>
      <c r="BX118" s="249"/>
      <c r="BY118" s="255"/>
      <c r="BZ118" s="226"/>
      <c r="CA118" s="249"/>
      <c r="CB118" s="255"/>
      <c r="CC118" s="226"/>
      <c r="CD118" s="249"/>
      <c r="CE118" s="255"/>
      <c r="CF118" s="226"/>
      <c r="CG118" s="249"/>
      <c r="CH118" s="255"/>
      <c r="CI118" s="226"/>
      <c r="CJ118" s="249"/>
      <c r="CK118" s="255"/>
      <c r="CL118" s="226"/>
      <c r="CM118" s="249"/>
      <c r="CN118" s="255"/>
      <c r="CO118" s="226"/>
      <c r="CP118" s="249"/>
      <c r="CQ118" s="255"/>
      <c r="CR118" s="226"/>
      <c r="CS118" s="249"/>
      <c r="CT118" s="255"/>
      <c r="CU118" s="226"/>
      <c r="CV118" s="249"/>
      <c r="CW118" s="225"/>
      <c r="CX118" s="226"/>
      <c r="CY118" s="227"/>
    </row>
    <row r="119" spans="1:103" ht="13.5" customHeight="1">
      <c r="A119" s="83" t="str">
        <f t="shared" si="30"/>
        <v/>
      </c>
      <c r="B119" s="168" t="str">
        <f t="shared" si="31"/>
        <v/>
      </c>
      <c r="C119" s="151" t="str">
        <f t="shared" si="32"/>
        <v/>
      </c>
      <c r="D119" s="82" t="str">
        <f t="shared" si="33"/>
        <v/>
      </c>
      <c r="E119" s="188" t="str">
        <f>IF(ISERROR(SUM((B119/2),(C119/2),(D119/2))),IF(ISERROR(SUM((B119/2),(C119/2))),IF(ISERROR(SUM((B119/2),(D119/2))),IF(ISERROR(SUM((C119/2),(D119/2))),IF(ISERROR(B119/2),IF(ISERROR(C119/2),A117,C119),B119),SUM((C119*'Student List'!$D$34),(D119*'Student List'!$E$34))/'Student List'!$D$40),SUM((B119*'Student List'!$C$34),(D119*'Student List'!$E$34))/'Student List'!$E$40),SUM((B119*'Student List'!$C$34),(C119*'Student List'!$D$34))/'Student List'!$C$40),SUM((B119*'Student List'!$C$34),(C119*'Student List'!$D$34),(D119*'Student List'!$E$34))/'Student List'!$C$35)</f>
        <v/>
      </c>
      <c r="F119" s="84" t="str">
        <f t="shared" si="34"/>
        <v/>
      </c>
      <c r="G119" s="173" t="str">
        <f>IF(ISTEXT('Student List'!$C$15),('Student List'!$C$15),"")</f>
        <v/>
      </c>
      <c r="H119" s="85"/>
      <c r="I119" s="86"/>
      <c r="J119" s="87"/>
      <c r="K119" s="86"/>
      <c r="L119" s="88"/>
      <c r="M119" s="89"/>
      <c r="N119" s="86"/>
      <c r="O119" s="87"/>
      <c r="P119" s="86"/>
      <c r="Q119" s="88"/>
      <c r="R119" s="89"/>
      <c r="S119" s="86"/>
      <c r="T119" s="87"/>
      <c r="U119" s="86"/>
      <c r="V119" s="88"/>
      <c r="W119" s="89"/>
      <c r="X119" s="86"/>
      <c r="Y119" s="87"/>
      <c r="Z119" s="86"/>
      <c r="AA119" s="90"/>
      <c r="AB119" s="207"/>
      <c r="AC119" s="85"/>
      <c r="AD119" s="86"/>
      <c r="AE119" s="89"/>
      <c r="AF119" s="86"/>
      <c r="AG119" s="88"/>
      <c r="AH119" s="89"/>
      <c r="AI119" s="86"/>
      <c r="AJ119" s="87"/>
      <c r="AK119" s="86"/>
      <c r="AL119" s="88"/>
      <c r="AM119" s="89"/>
      <c r="AN119" s="86"/>
      <c r="AO119" s="87"/>
      <c r="AP119" s="86"/>
      <c r="AQ119" s="88"/>
      <c r="AR119" s="89"/>
      <c r="AS119" s="86"/>
      <c r="AT119" s="87"/>
      <c r="AU119" s="86"/>
      <c r="AV119" s="88"/>
      <c r="AW119" s="89"/>
      <c r="AX119" s="86"/>
      <c r="AY119" s="87"/>
      <c r="AZ119" s="86"/>
      <c r="BA119" s="88"/>
      <c r="BB119" s="89"/>
      <c r="BC119" s="86"/>
      <c r="BD119" s="86"/>
      <c r="BE119" s="86"/>
      <c r="BF119" s="89"/>
      <c r="BG119" s="91" t="str">
        <f t="shared" si="35"/>
        <v/>
      </c>
      <c r="BI119" s="92" t="str">
        <f t="shared" si="36"/>
        <v/>
      </c>
      <c r="BJ119" s="112"/>
      <c r="BK119" s="117"/>
      <c r="BL119" s="113"/>
      <c r="BM119" s="113"/>
      <c r="BN119" s="113"/>
      <c r="BO119" s="113"/>
      <c r="BP119" s="113"/>
      <c r="BQ119" s="113"/>
      <c r="BR119" s="113"/>
      <c r="BS119" s="114"/>
      <c r="BU119" s="171" t="str">
        <f t="shared" si="37"/>
        <v/>
      </c>
      <c r="BV119" s="161"/>
      <c r="BW119" s="162"/>
      <c r="BX119" s="250"/>
      <c r="BY119" s="256"/>
      <c r="BZ119" s="163"/>
      <c r="CA119" s="250"/>
      <c r="CB119" s="256"/>
      <c r="CC119" s="163"/>
      <c r="CD119" s="250"/>
      <c r="CE119" s="256"/>
      <c r="CF119" s="163"/>
      <c r="CG119" s="250"/>
      <c r="CH119" s="256"/>
      <c r="CI119" s="163"/>
      <c r="CJ119" s="250"/>
      <c r="CK119" s="256"/>
      <c r="CL119" s="163"/>
      <c r="CM119" s="250"/>
      <c r="CN119" s="256"/>
      <c r="CO119" s="163"/>
      <c r="CP119" s="250"/>
      <c r="CQ119" s="256"/>
      <c r="CR119" s="163"/>
      <c r="CS119" s="250"/>
      <c r="CT119" s="256"/>
      <c r="CU119" s="163"/>
      <c r="CV119" s="250"/>
      <c r="CW119" s="162"/>
      <c r="CX119" s="163"/>
      <c r="CY119" s="164"/>
    </row>
    <row r="120" spans="1:103" ht="13.5" customHeight="1">
      <c r="A120" s="83" t="str">
        <f t="shared" si="30"/>
        <v/>
      </c>
      <c r="B120" s="168" t="str">
        <f t="shared" si="31"/>
        <v/>
      </c>
      <c r="C120" s="151" t="str">
        <f t="shared" si="32"/>
        <v/>
      </c>
      <c r="D120" s="82" t="str">
        <f t="shared" si="33"/>
        <v/>
      </c>
      <c r="E120" s="188" t="str">
        <f>IF(ISERROR(SUM((B120/2),(C120/2),(D120/2))),IF(ISERROR(SUM((B120/2),(C120/2))),IF(ISERROR(SUM((B120/2),(D120/2))),IF(ISERROR(SUM((C120/2),(D120/2))),IF(ISERROR(B120/2),IF(ISERROR(C120/2),A118,C120),B120),SUM((C120*'Student List'!$D$34),(D120*'Student List'!$E$34))/'Student List'!$D$40),SUM((B120*'Student List'!$C$34),(D120*'Student List'!$E$34))/'Student List'!$E$40),SUM((B120*'Student List'!$C$34),(C120*'Student List'!$D$34))/'Student List'!$C$40),SUM((B120*'Student List'!$C$34),(C120*'Student List'!$D$34),(D120*'Student List'!$E$34))/'Student List'!$C$35)</f>
        <v/>
      </c>
      <c r="F120" s="84" t="str">
        <f t="shared" si="34"/>
        <v/>
      </c>
      <c r="G120" s="208" t="str">
        <f>IF(ISTEXT('Student List'!$C$16),('Student List'!$C$16),"")</f>
        <v/>
      </c>
      <c r="H120" s="209"/>
      <c r="I120" s="210"/>
      <c r="J120" s="211"/>
      <c r="K120" s="210"/>
      <c r="L120" s="212"/>
      <c r="M120" s="213"/>
      <c r="N120" s="210"/>
      <c r="O120" s="211"/>
      <c r="P120" s="210"/>
      <c r="Q120" s="212"/>
      <c r="R120" s="213"/>
      <c r="S120" s="210"/>
      <c r="T120" s="211"/>
      <c r="U120" s="210"/>
      <c r="V120" s="212"/>
      <c r="W120" s="213"/>
      <c r="X120" s="210"/>
      <c r="Y120" s="211"/>
      <c r="Z120" s="210"/>
      <c r="AA120" s="214"/>
      <c r="AB120" s="215"/>
      <c r="AC120" s="209"/>
      <c r="AD120" s="210"/>
      <c r="AE120" s="213"/>
      <c r="AF120" s="210"/>
      <c r="AG120" s="212"/>
      <c r="AH120" s="213"/>
      <c r="AI120" s="210"/>
      <c r="AJ120" s="211"/>
      <c r="AK120" s="210"/>
      <c r="AL120" s="212"/>
      <c r="AM120" s="213"/>
      <c r="AN120" s="210"/>
      <c r="AO120" s="211"/>
      <c r="AP120" s="210"/>
      <c r="AQ120" s="212"/>
      <c r="AR120" s="213"/>
      <c r="AS120" s="210"/>
      <c r="AT120" s="211"/>
      <c r="AU120" s="210"/>
      <c r="AV120" s="212"/>
      <c r="AW120" s="213"/>
      <c r="AX120" s="210"/>
      <c r="AY120" s="211"/>
      <c r="AZ120" s="210"/>
      <c r="BA120" s="212"/>
      <c r="BB120" s="213"/>
      <c r="BC120" s="210"/>
      <c r="BD120" s="210"/>
      <c r="BE120" s="210"/>
      <c r="BF120" s="213"/>
      <c r="BG120" s="216" t="str">
        <f t="shared" si="35"/>
        <v/>
      </c>
      <c r="BH120" s="217"/>
      <c r="BI120" s="218" t="str">
        <f t="shared" si="36"/>
        <v/>
      </c>
      <c r="BJ120" s="219"/>
      <c r="BK120" s="220"/>
      <c r="BL120" s="221"/>
      <c r="BM120" s="221"/>
      <c r="BN120" s="221"/>
      <c r="BO120" s="221"/>
      <c r="BP120" s="221"/>
      <c r="BQ120" s="221"/>
      <c r="BR120" s="221"/>
      <c r="BS120" s="222"/>
      <c r="BT120" s="217"/>
      <c r="BU120" s="223" t="str">
        <f t="shared" si="37"/>
        <v/>
      </c>
      <c r="BV120" s="224"/>
      <c r="BW120" s="225"/>
      <c r="BX120" s="249"/>
      <c r="BY120" s="255"/>
      <c r="BZ120" s="226"/>
      <c r="CA120" s="249"/>
      <c r="CB120" s="255"/>
      <c r="CC120" s="226"/>
      <c r="CD120" s="249"/>
      <c r="CE120" s="255"/>
      <c r="CF120" s="226"/>
      <c r="CG120" s="249"/>
      <c r="CH120" s="255"/>
      <c r="CI120" s="226"/>
      <c r="CJ120" s="249"/>
      <c r="CK120" s="255"/>
      <c r="CL120" s="226"/>
      <c r="CM120" s="249"/>
      <c r="CN120" s="255"/>
      <c r="CO120" s="226"/>
      <c r="CP120" s="249"/>
      <c r="CQ120" s="255"/>
      <c r="CR120" s="226"/>
      <c r="CS120" s="249"/>
      <c r="CT120" s="255"/>
      <c r="CU120" s="226"/>
      <c r="CV120" s="249"/>
      <c r="CW120" s="225"/>
      <c r="CX120" s="226"/>
      <c r="CY120" s="227"/>
    </row>
    <row r="121" spans="1:103" ht="13.5" customHeight="1">
      <c r="A121" s="83" t="str">
        <f t="shared" si="30"/>
        <v/>
      </c>
      <c r="B121" s="168" t="str">
        <f t="shared" si="31"/>
        <v/>
      </c>
      <c r="C121" s="151" t="str">
        <f t="shared" si="32"/>
        <v/>
      </c>
      <c r="D121" s="82" t="str">
        <f t="shared" si="33"/>
        <v/>
      </c>
      <c r="E121" s="188" t="str">
        <f>IF(ISERROR(SUM((B121/2),(C121/2),(D121/2))),IF(ISERROR(SUM((B121/2),(C121/2))),IF(ISERROR(SUM((B121/2),(D121/2))),IF(ISERROR(SUM((C121/2),(D121/2))),IF(ISERROR(B121/2),IF(ISERROR(C121/2),A119,C121),B121),SUM((C121*'Student List'!$D$34),(D121*'Student List'!$E$34))/'Student List'!$D$40),SUM((B121*'Student List'!$C$34),(D121*'Student List'!$E$34))/'Student List'!$E$40),SUM((B121*'Student List'!$C$34),(C121*'Student List'!$D$34))/'Student List'!$C$40),SUM((B121*'Student List'!$C$34),(C121*'Student List'!$D$34),(D121*'Student List'!$E$34))/'Student List'!$C$35)</f>
        <v/>
      </c>
      <c r="F121" s="84" t="str">
        <f t="shared" si="34"/>
        <v/>
      </c>
      <c r="G121" s="173" t="str">
        <f>IF(ISTEXT('Student List'!$C$17),('Student List'!$C$17),"")</f>
        <v/>
      </c>
      <c r="H121" s="85"/>
      <c r="I121" s="86"/>
      <c r="J121" s="87"/>
      <c r="K121" s="86"/>
      <c r="L121" s="88"/>
      <c r="M121" s="89"/>
      <c r="N121" s="86"/>
      <c r="O121" s="87"/>
      <c r="P121" s="86"/>
      <c r="Q121" s="88"/>
      <c r="R121" s="89"/>
      <c r="S121" s="86"/>
      <c r="T121" s="87"/>
      <c r="U121" s="86"/>
      <c r="V121" s="88"/>
      <c r="W121" s="89"/>
      <c r="X121" s="86"/>
      <c r="Y121" s="87"/>
      <c r="Z121" s="86"/>
      <c r="AA121" s="90"/>
      <c r="AB121" s="207"/>
      <c r="AC121" s="85"/>
      <c r="AD121" s="86"/>
      <c r="AE121" s="89"/>
      <c r="AF121" s="86"/>
      <c r="AG121" s="88"/>
      <c r="AH121" s="89"/>
      <c r="AI121" s="86"/>
      <c r="AJ121" s="87"/>
      <c r="AK121" s="86"/>
      <c r="AL121" s="88"/>
      <c r="AM121" s="89"/>
      <c r="AN121" s="86"/>
      <c r="AO121" s="87"/>
      <c r="AP121" s="86"/>
      <c r="AQ121" s="88"/>
      <c r="AR121" s="89"/>
      <c r="AS121" s="86"/>
      <c r="AT121" s="87"/>
      <c r="AU121" s="86"/>
      <c r="AV121" s="88"/>
      <c r="AW121" s="89"/>
      <c r="AX121" s="86"/>
      <c r="AY121" s="87"/>
      <c r="AZ121" s="86"/>
      <c r="BA121" s="88"/>
      <c r="BB121" s="89"/>
      <c r="BC121" s="86"/>
      <c r="BD121" s="86"/>
      <c r="BE121" s="86"/>
      <c r="BF121" s="89"/>
      <c r="BG121" s="91" t="str">
        <f t="shared" si="35"/>
        <v/>
      </c>
      <c r="BI121" s="92" t="str">
        <f t="shared" si="36"/>
        <v/>
      </c>
      <c r="BJ121" s="112"/>
      <c r="BK121" s="117"/>
      <c r="BL121" s="113"/>
      <c r="BM121" s="113"/>
      <c r="BN121" s="113"/>
      <c r="BO121" s="113"/>
      <c r="BP121" s="113"/>
      <c r="BQ121" s="113"/>
      <c r="BR121" s="113"/>
      <c r="BS121" s="114"/>
      <c r="BU121" s="171" t="str">
        <f t="shared" si="37"/>
        <v/>
      </c>
      <c r="BV121" s="161"/>
      <c r="BW121" s="162"/>
      <c r="BX121" s="250"/>
      <c r="BY121" s="256"/>
      <c r="BZ121" s="163"/>
      <c r="CA121" s="250"/>
      <c r="CB121" s="256"/>
      <c r="CC121" s="163"/>
      <c r="CD121" s="250"/>
      <c r="CE121" s="256"/>
      <c r="CF121" s="163"/>
      <c r="CG121" s="250"/>
      <c r="CH121" s="256"/>
      <c r="CI121" s="163"/>
      <c r="CJ121" s="250"/>
      <c r="CK121" s="256"/>
      <c r="CL121" s="163"/>
      <c r="CM121" s="250"/>
      <c r="CN121" s="256"/>
      <c r="CO121" s="163"/>
      <c r="CP121" s="250"/>
      <c r="CQ121" s="256"/>
      <c r="CR121" s="163"/>
      <c r="CS121" s="250"/>
      <c r="CT121" s="256"/>
      <c r="CU121" s="163"/>
      <c r="CV121" s="250"/>
      <c r="CW121" s="162"/>
      <c r="CX121" s="163"/>
      <c r="CY121" s="164"/>
    </row>
    <row r="122" spans="1:103" ht="13.5" customHeight="1">
      <c r="A122" s="83" t="str">
        <f t="shared" si="30"/>
        <v/>
      </c>
      <c r="B122" s="168" t="str">
        <f t="shared" si="31"/>
        <v/>
      </c>
      <c r="C122" s="151" t="str">
        <f t="shared" si="32"/>
        <v/>
      </c>
      <c r="D122" s="82" t="str">
        <f t="shared" si="33"/>
        <v/>
      </c>
      <c r="E122" s="188" t="str">
        <f>IF(ISERROR(SUM((B122/2),(C122/2),(D122/2))),IF(ISERROR(SUM((B122/2),(C122/2))),IF(ISERROR(SUM((B122/2),(D122/2))),IF(ISERROR(SUM((C122/2),(D122/2))),IF(ISERROR(B122/2),IF(ISERROR(C122/2),A120,C122),B122),SUM((C122*'Student List'!$D$34),(D122*'Student List'!$E$34))/'Student List'!$D$40),SUM((B122*'Student List'!$C$34),(D122*'Student List'!$E$34))/'Student List'!$E$40),SUM((B122*'Student List'!$C$34),(C122*'Student List'!$D$34))/'Student List'!$C$40),SUM((B122*'Student List'!$C$34),(C122*'Student List'!$D$34),(D122*'Student List'!$E$34))/'Student List'!$C$35)</f>
        <v/>
      </c>
      <c r="F122" s="84" t="str">
        <f t="shared" si="34"/>
        <v/>
      </c>
      <c r="G122" s="208" t="str">
        <f>IF(ISTEXT('Student List'!$C$18),('Student List'!$C$18),"")</f>
        <v/>
      </c>
      <c r="H122" s="209"/>
      <c r="I122" s="210"/>
      <c r="J122" s="211"/>
      <c r="K122" s="210"/>
      <c r="L122" s="212"/>
      <c r="M122" s="213"/>
      <c r="N122" s="210"/>
      <c r="O122" s="211"/>
      <c r="P122" s="210"/>
      <c r="Q122" s="212"/>
      <c r="R122" s="213"/>
      <c r="S122" s="210"/>
      <c r="T122" s="211"/>
      <c r="U122" s="210"/>
      <c r="V122" s="212"/>
      <c r="W122" s="213"/>
      <c r="X122" s="210"/>
      <c r="Y122" s="211"/>
      <c r="Z122" s="210"/>
      <c r="AA122" s="214"/>
      <c r="AB122" s="215"/>
      <c r="AC122" s="209"/>
      <c r="AD122" s="210"/>
      <c r="AE122" s="213"/>
      <c r="AF122" s="210"/>
      <c r="AG122" s="212"/>
      <c r="AH122" s="213"/>
      <c r="AI122" s="210"/>
      <c r="AJ122" s="211"/>
      <c r="AK122" s="210"/>
      <c r="AL122" s="212"/>
      <c r="AM122" s="213"/>
      <c r="AN122" s="210"/>
      <c r="AO122" s="211"/>
      <c r="AP122" s="210"/>
      <c r="AQ122" s="212"/>
      <c r="AR122" s="213"/>
      <c r="AS122" s="210"/>
      <c r="AT122" s="211"/>
      <c r="AU122" s="210"/>
      <c r="AV122" s="212"/>
      <c r="AW122" s="213"/>
      <c r="AX122" s="210"/>
      <c r="AY122" s="211"/>
      <c r="AZ122" s="210"/>
      <c r="BA122" s="212"/>
      <c r="BB122" s="213"/>
      <c r="BC122" s="210"/>
      <c r="BD122" s="210"/>
      <c r="BE122" s="210"/>
      <c r="BF122" s="213"/>
      <c r="BG122" s="216" t="str">
        <f t="shared" si="35"/>
        <v/>
      </c>
      <c r="BH122" s="217"/>
      <c r="BI122" s="218" t="str">
        <f t="shared" si="36"/>
        <v/>
      </c>
      <c r="BJ122" s="219"/>
      <c r="BK122" s="220"/>
      <c r="BL122" s="221"/>
      <c r="BM122" s="221"/>
      <c r="BN122" s="221"/>
      <c r="BO122" s="221"/>
      <c r="BP122" s="221"/>
      <c r="BQ122" s="221"/>
      <c r="BR122" s="221"/>
      <c r="BS122" s="222"/>
      <c r="BT122" s="217"/>
      <c r="BU122" s="223" t="str">
        <f t="shared" si="37"/>
        <v/>
      </c>
      <c r="BV122" s="224"/>
      <c r="BW122" s="225"/>
      <c r="BX122" s="249"/>
      <c r="BY122" s="255"/>
      <c r="BZ122" s="226"/>
      <c r="CA122" s="249"/>
      <c r="CB122" s="255"/>
      <c r="CC122" s="226"/>
      <c r="CD122" s="249"/>
      <c r="CE122" s="255"/>
      <c r="CF122" s="226"/>
      <c r="CG122" s="249"/>
      <c r="CH122" s="255"/>
      <c r="CI122" s="226"/>
      <c r="CJ122" s="249"/>
      <c r="CK122" s="255"/>
      <c r="CL122" s="226"/>
      <c r="CM122" s="249"/>
      <c r="CN122" s="255"/>
      <c r="CO122" s="226"/>
      <c r="CP122" s="249"/>
      <c r="CQ122" s="255"/>
      <c r="CR122" s="226"/>
      <c r="CS122" s="249"/>
      <c r="CT122" s="255"/>
      <c r="CU122" s="226"/>
      <c r="CV122" s="249"/>
      <c r="CW122" s="225"/>
      <c r="CX122" s="226"/>
      <c r="CY122" s="227"/>
    </row>
    <row r="123" spans="1:103" ht="13.5" customHeight="1">
      <c r="A123" s="83" t="str">
        <f t="shared" si="30"/>
        <v/>
      </c>
      <c r="B123" s="168" t="str">
        <f t="shared" si="31"/>
        <v/>
      </c>
      <c r="C123" s="151" t="str">
        <f t="shared" si="32"/>
        <v/>
      </c>
      <c r="D123" s="82" t="str">
        <f t="shared" si="33"/>
        <v/>
      </c>
      <c r="E123" s="188" t="str">
        <f>IF(ISERROR(SUM((B123/2),(C123/2),(D123/2))),IF(ISERROR(SUM((B123/2),(C123/2))),IF(ISERROR(SUM((B123/2),(D123/2))),IF(ISERROR(SUM((C123/2),(D123/2))),IF(ISERROR(B123/2),IF(ISERROR(C123/2),A121,C123),B123),SUM((C123*'Student List'!$D$34),(D123*'Student List'!$E$34))/'Student List'!$D$40),SUM((B123*'Student List'!$C$34),(D123*'Student List'!$E$34))/'Student List'!$E$40),SUM((B123*'Student List'!$C$34),(C123*'Student List'!$D$34))/'Student List'!$C$40),SUM((B123*'Student List'!$C$34),(C123*'Student List'!$D$34),(D123*'Student List'!$E$34))/'Student List'!$C$35)</f>
        <v/>
      </c>
      <c r="F123" s="84" t="str">
        <f t="shared" si="34"/>
        <v/>
      </c>
      <c r="G123" s="173" t="str">
        <f>IF(ISTEXT('Student List'!$C$19),('Student List'!$C$19),"")</f>
        <v/>
      </c>
      <c r="H123" s="85"/>
      <c r="I123" s="86"/>
      <c r="J123" s="87"/>
      <c r="K123" s="86"/>
      <c r="L123" s="88"/>
      <c r="M123" s="89"/>
      <c r="N123" s="86"/>
      <c r="O123" s="87"/>
      <c r="P123" s="86"/>
      <c r="Q123" s="88"/>
      <c r="R123" s="89"/>
      <c r="S123" s="86"/>
      <c r="T123" s="87"/>
      <c r="U123" s="86"/>
      <c r="V123" s="88"/>
      <c r="W123" s="89"/>
      <c r="X123" s="86"/>
      <c r="Y123" s="87"/>
      <c r="Z123" s="86"/>
      <c r="AA123" s="90"/>
      <c r="AB123" s="207"/>
      <c r="AC123" s="85"/>
      <c r="AD123" s="86"/>
      <c r="AE123" s="89"/>
      <c r="AF123" s="86"/>
      <c r="AG123" s="88"/>
      <c r="AH123" s="89"/>
      <c r="AI123" s="86"/>
      <c r="AJ123" s="87"/>
      <c r="AK123" s="86"/>
      <c r="AL123" s="88"/>
      <c r="AM123" s="89"/>
      <c r="AN123" s="86"/>
      <c r="AO123" s="87"/>
      <c r="AP123" s="86"/>
      <c r="AQ123" s="88"/>
      <c r="AR123" s="89"/>
      <c r="AS123" s="86"/>
      <c r="AT123" s="87"/>
      <c r="AU123" s="86"/>
      <c r="AV123" s="88"/>
      <c r="AW123" s="89"/>
      <c r="AX123" s="86"/>
      <c r="AY123" s="87"/>
      <c r="AZ123" s="86"/>
      <c r="BA123" s="88"/>
      <c r="BB123" s="89"/>
      <c r="BC123" s="86"/>
      <c r="BD123" s="86"/>
      <c r="BE123" s="86"/>
      <c r="BF123" s="89"/>
      <c r="BG123" s="91" t="str">
        <f t="shared" si="35"/>
        <v/>
      </c>
      <c r="BI123" s="92" t="str">
        <f t="shared" si="36"/>
        <v/>
      </c>
      <c r="BJ123" s="112"/>
      <c r="BK123" s="117"/>
      <c r="BL123" s="113"/>
      <c r="BM123" s="113"/>
      <c r="BN123" s="113"/>
      <c r="BO123" s="113"/>
      <c r="BP123" s="113"/>
      <c r="BQ123" s="113"/>
      <c r="BR123" s="113"/>
      <c r="BS123" s="114"/>
      <c r="BU123" s="171" t="str">
        <f t="shared" si="37"/>
        <v/>
      </c>
      <c r="BV123" s="161"/>
      <c r="BW123" s="162"/>
      <c r="BX123" s="250"/>
      <c r="BY123" s="256"/>
      <c r="BZ123" s="163"/>
      <c r="CA123" s="250"/>
      <c r="CB123" s="256"/>
      <c r="CC123" s="163"/>
      <c r="CD123" s="250"/>
      <c r="CE123" s="256"/>
      <c r="CF123" s="163"/>
      <c r="CG123" s="250"/>
      <c r="CH123" s="256"/>
      <c r="CI123" s="163"/>
      <c r="CJ123" s="250"/>
      <c r="CK123" s="256"/>
      <c r="CL123" s="163"/>
      <c r="CM123" s="250"/>
      <c r="CN123" s="256"/>
      <c r="CO123" s="163"/>
      <c r="CP123" s="250"/>
      <c r="CQ123" s="256"/>
      <c r="CR123" s="163"/>
      <c r="CS123" s="250"/>
      <c r="CT123" s="256"/>
      <c r="CU123" s="163"/>
      <c r="CV123" s="250"/>
      <c r="CW123" s="162"/>
      <c r="CX123" s="163"/>
      <c r="CY123" s="164"/>
    </row>
    <row r="124" spans="1:103" ht="13.5" customHeight="1">
      <c r="A124" s="83" t="str">
        <f t="shared" si="30"/>
        <v/>
      </c>
      <c r="B124" s="168" t="str">
        <f t="shared" si="31"/>
        <v/>
      </c>
      <c r="C124" s="151" t="str">
        <f t="shared" si="32"/>
        <v/>
      </c>
      <c r="D124" s="82" t="str">
        <f t="shared" si="33"/>
        <v/>
      </c>
      <c r="E124" s="188" t="str">
        <f>IF(ISERROR(SUM((B124/2),(C124/2),(D124/2))),IF(ISERROR(SUM((B124/2),(C124/2))),IF(ISERROR(SUM((B124/2),(D124/2))),IF(ISERROR(SUM((C124/2),(D124/2))),IF(ISERROR(B124/2),IF(ISERROR(C124/2),A122,C124),B124),SUM((C124*'Student List'!$D$34),(D124*'Student List'!$E$34))/'Student List'!$D$40),SUM((B124*'Student List'!$C$34),(D124*'Student List'!$E$34))/'Student List'!$E$40),SUM((B124*'Student List'!$C$34),(C124*'Student List'!$D$34))/'Student List'!$C$40),SUM((B124*'Student List'!$C$34),(C124*'Student List'!$D$34),(D124*'Student List'!$E$34))/'Student List'!$C$35)</f>
        <v/>
      </c>
      <c r="F124" s="84" t="str">
        <f t="shared" si="34"/>
        <v/>
      </c>
      <c r="G124" s="208" t="str">
        <f>IF(ISTEXT('Student List'!$C$20),('Student List'!$C$20),"")</f>
        <v/>
      </c>
      <c r="H124" s="209"/>
      <c r="I124" s="210"/>
      <c r="J124" s="211"/>
      <c r="K124" s="210"/>
      <c r="L124" s="212"/>
      <c r="M124" s="213"/>
      <c r="N124" s="210"/>
      <c r="O124" s="211"/>
      <c r="P124" s="210"/>
      <c r="Q124" s="212"/>
      <c r="R124" s="213"/>
      <c r="S124" s="210"/>
      <c r="T124" s="211"/>
      <c r="U124" s="210"/>
      <c r="V124" s="212"/>
      <c r="W124" s="213"/>
      <c r="X124" s="210"/>
      <c r="Y124" s="211"/>
      <c r="Z124" s="210"/>
      <c r="AA124" s="214"/>
      <c r="AB124" s="215"/>
      <c r="AC124" s="209"/>
      <c r="AD124" s="210"/>
      <c r="AE124" s="213"/>
      <c r="AF124" s="210"/>
      <c r="AG124" s="212"/>
      <c r="AH124" s="213"/>
      <c r="AI124" s="210"/>
      <c r="AJ124" s="211"/>
      <c r="AK124" s="210"/>
      <c r="AL124" s="212"/>
      <c r="AM124" s="213"/>
      <c r="AN124" s="210"/>
      <c r="AO124" s="211"/>
      <c r="AP124" s="210"/>
      <c r="AQ124" s="212"/>
      <c r="AR124" s="213"/>
      <c r="AS124" s="210"/>
      <c r="AT124" s="211"/>
      <c r="AU124" s="210"/>
      <c r="AV124" s="212"/>
      <c r="AW124" s="213"/>
      <c r="AX124" s="210"/>
      <c r="AY124" s="211"/>
      <c r="AZ124" s="210"/>
      <c r="BA124" s="212"/>
      <c r="BB124" s="213"/>
      <c r="BC124" s="210"/>
      <c r="BD124" s="210"/>
      <c r="BE124" s="210"/>
      <c r="BF124" s="213"/>
      <c r="BG124" s="216" t="str">
        <f t="shared" si="35"/>
        <v/>
      </c>
      <c r="BH124" s="217"/>
      <c r="BI124" s="218" t="str">
        <f t="shared" si="36"/>
        <v/>
      </c>
      <c r="BJ124" s="219"/>
      <c r="BK124" s="220"/>
      <c r="BL124" s="221"/>
      <c r="BM124" s="221"/>
      <c r="BN124" s="221"/>
      <c r="BO124" s="221"/>
      <c r="BP124" s="221"/>
      <c r="BQ124" s="221"/>
      <c r="BR124" s="221"/>
      <c r="BS124" s="222"/>
      <c r="BT124" s="217"/>
      <c r="BU124" s="223" t="str">
        <f t="shared" si="37"/>
        <v/>
      </c>
      <c r="BV124" s="224"/>
      <c r="BW124" s="225"/>
      <c r="BX124" s="249"/>
      <c r="BY124" s="255"/>
      <c r="BZ124" s="226"/>
      <c r="CA124" s="249"/>
      <c r="CB124" s="255"/>
      <c r="CC124" s="226"/>
      <c r="CD124" s="249"/>
      <c r="CE124" s="255"/>
      <c r="CF124" s="226"/>
      <c r="CG124" s="249"/>
      <c r="CH124" s="255"/>
      <c r="CI124" s="226"/>
      <c r="CJ124" s="249"/>
      <c r="CK124" s="255"/>
      <c r="CL124" s="226"/>
      <c r="CM124" s="249"/>
      <c r="CN124" s="255"/>
      <c r="CO124" s="226"/>
      <c r="CP124" s="249"/>
      <c r="CQ124" s="255"/>
      <c r="CR124" s="226"/>
      <c r="CS124" s="249"/>
      <c r="CT124" s="255"/>
      <c r="CU124" s="226"/>
      <c r="CV124" s="249"/>
      <c r="CW124" s="225"/>
      <c r="CX124" s="226"/>
      <c r="CY124" s="227"/>
    </row>
    <row r="125" spans="1:103" ht="13.5" customHeight="1">
      <c r="A125" s="83" t="str">
        <f t="shared" si="30"/>
        <v/>
      </c>
      <c r="B125" s="168" t="str">
        <f t="shared" si="31"/>
        <v/>
      </c>
      <c r="C125" s="151" t="str">
        <f t="shared" si="32"/>
        <v/>
      </c>
      <c r="D125" s="82" t="str">
        <f t="shared" si="33"/>
        <v/>
      </c>
      <c r="E125" s="188" t="str">
        <f>IF(ISERROR(SUM((B125/2),(C125/2),(D125/2))),IF(ISERROR(SUM((B125/2),(C125/2))),IF(ISERROR(SUM((B125/2),(D125/2))),IF(ISERROR(SUM((C125/2),(D125/2))),IF(ISERROR(B125/2),IF(ISERROR(C125/2),A123,C125),B125),SUM((C125*'Student List'!$D$34),(D125*'Student List'!$E$34))/'Student List'!$D$40),SUM((B125*'Student List'!$C$34),(D125*'Student List'!$E$34))/'Student List'!$E$40),SUM((B125*'Student List'!$C$34),(C125*'Student List'!$D$34))/'Student List'!$C$40),SUM((B125*'Student List'!$C$34),(C125*'Student List'!$D$34),(D125*'Student List'!$E$34))/'Student List'!$C$35)</f>
        <v/>
      </c>
      <c r="F125" s="84" t="str">
        <f t="shared" si="34"/>
        <v/>
      </c>
      <c r="G125" s="173" t="str">
        <f>IF(ISTEXT('Student List'!$C$21),('Student List'!$C$21),"")</f>
        <v/>
      </c>
      <c r="H125" s="85"/>
      <c r="I125" s="86"/>
      <c r="J125" s="87"/>
      <c r="K125" s="86"/>
      <c r="L125" s="88"/>
      <c r="M125" s="89"/>
      <c r="N125" s="86"/>
      <c r="O125" s="86"/>
      <c r="P125" s="228"/>
      <c r="Q125" s="148"/>
      <c r="R125" s="89"/>
      <c r="S125" s="86"/>
      <c r="T125" s="87"/>
      <c r="U125" s="86"/>
      <c r="V125" s="88"/>
      <c r="W125" s="89"/>
      <c r="X125" s="86"/>
      <c r="Y125" s="87"/>
      <c r="Z125" s="86"/>
      <c r="AA125" s="90"/>
      <c r="AB125" s="207"/>
      <c r="AC125" s="85"/>
      <c r="AD125" s="86"/>
      <c r="AE125" s="89"/>
      <c r="AF125" s="86"/>
      <c r="AG125" s="88"/>
      <c r="AH125" s="89"/>
      <c r="AI125" s="86"/>
      <c r="AJ125" s="87"/>
      <c r="AK125" s="86"/>
      <c r="AL125" s="88"/>
      <c r="AM125" s="89"/>
      <c r="AN125" s="86"/>
      <c r="AO125" s="87"/>
      <c r="AP125" s="86"/>
      <c r="AQ125" s="88"/>
      <c r="AR125" s="89"/>
      <c r="AS125" s="86"/>
      <c r="AT125" s="87"/>
      <c r="AU125" s="86"/>
      <c r="AV125" s="88"/>
      <c r="AW125" s="89"/>
      <c r="AX125" s="86"/>
      <c r="AY125" s="87"/>
      <c r="AZ125" s="86"/>
      <c r="BA125" s="88"/>
      <c r="BB125" s="89"/>
      <c r="BC125" s="86"/>
      <c r="BD125" s="86"/>
      <c r="BE125" s="86"/>
      <c r="BF125" s="89"/>
      <c r="BG125" s="91" t="str">
        <f t="shared" si="35"/>
        <v/>
      </c>
      <c r="BI125" s="92" t="str">
        <f t="shared" si="36"/>
        <v/>
      </c>
      <c r="BJ125" s="112"/>
      <c r="BK125" s="117"/>
      <c r="BL125" s="113"/>
      <c r="BM125" s="113"/>
      <c r="BN125" s="113"/>
      <c r="BO125" s="113"/>
      <c r="BP125" s="113"/>
      <c r="BQ125" s="113"/>
      <c r="BR125" s="113"/>
      <c r="BS125" s="114"/>
      <c r="BU125" s="171" t="str">
        <f t="shared" si="37"/>
        <v/>
      </c>
      <c r="BV125" s="161"/>
      <c r="BW125" s="162"/>
      <c r="BX125" s="250"/>
      <c r="BY125" s="256"/>
      <c r="BZ125" s="163"/>
      <c r="CA125" s="250"/>
      <c r="CB125" s="256"/>
      <c r="CC125" s="163"/>
      <c r="CD125" s="250"/>
      <c r="CE125" s="256"/>
      <c r="CF125" s="163"/>
      <c r="CG125" s="250"/>
      <c r="CH125" s="256"/>
      <c r="CI125" s="163"/>
      <c r="CJ125" s="250"/>
      <c r="CK125" s="256"/>
      <c r="CL125" s="163"/>
      <c r="CM125" s="250"/>
      <c r="CN125" s="256"/>
      <c r="CO125" s="163"/>
      <c r="CP125" s="250"/>
      <c r="CQ125" s="256"/>
      <c r="CR125" s="163"/>
      <c r="CS125" s="250"/>
      <c r="CT125" s="256"/>
      <c r="CU125" s="163"/>
      <c r="CV125" s="250"/>
      <c r="CW125" s="162"/>
      <c r="CX125" s="163"/>
      <c r="CY125" s="164"/>
    </row>
    <row r="126" spans="1:103" ht="13.5" customHeight="1">
      <c r="A126" s="83" t="str">
        <f t="shared" si="30"/>
        <v/>
      </c>
      <c r="B126" s="168" t="str">
        <f t="shared" si="31"/>
        <v/>
      </c>
      <c r="C126" s="151" t="str">
        <f t="shared" si="32"/>
        <v/>
      </c>
      <c r="D126" s="82" t="str">
        <f t="shared" si="33"/>
        <v/>
      </c>
      <c r="E126" s="188" t="str">
        <f>IF(ISERROR(SUM((B126/2),(C126/2),(D126/2))),IF(ISERROR(SUM((B126/2),(C126/2))),IF(ISERROR(SUM((B126/2),(D126/2))),IF(ISERROR(SUM((C126/2),(D126/2))),IF(ISERROR(B126/2),IF(ISERROR(C126/2),A124,C126),B126),SUM((C126*'Student List'!$D$34),(D126*'Student List'!$E$34))/'Student List'!$D$40),SUM((B126*'Student List'!$C$34),(D126*'Student List'!$E$34))/'Student List'!$E$40),SUM((B126*'Student List'!$C$34),(C126*'Student List'!$D$34))/'Student List'!$C$40),SUM((B126*'Student List'!$C$34),(C126*'Student List'!$D$34),(D126*'Student List'!$E$34))/'Student List'!$C$35)</f>
        <v/>
      </c>
      <c r="F126" s="84" t="str">
        <f t="shared" si="34"/>
        <v/>
      </c>
      <c r="G126" s="208" t="str">
        <f>IF(ISTEXT('Student List'!$C$22),('Student List'!$C$22),"")</f>
        <v/>
      </c>
      <c r="H126" s="209"/>
      <c r="I126" s="210"/>
      <c r="J126" s="211"/>
      <c r="K126" s="210"/>
      <c r="L126" s="212"/>
      <c r="M126" s="213"/>
      <c r="N126" s="210"/>
      <c r="O126" s="211"/>
      <c r="P126" s="210"/>
      <c r="Q126" s="212"/>
      <c r="R126" s="213"/>
      <c r="S126" s="210"/>
      <c r="T126" s="211"/>
      <c r="U126" s="210"/>
      <c r="V126" s="212"/>
      <c r="W126" s="213"/>
      <c r="X126" s="210"/>
      <c r="Y126" s="211"/>
      <c r="Z126" s="210"/>
      <c r="AA126" s="214"/>
      <c r="AB126" s="215"/>
      <c r="AC126" s="209"/>
      <c r="AD126" s="210"/>
      <c r="AE126" s="213"/>
      <c r="AF126" s="210"/>
      <c r="AG126" s="212"/>
      <c r="AH126" s="213"/>
      <c r="AI126" s="210"/>
      <c r="AJ126" s="211"/>
      <c r="AK126" s="210"/>
      <c r="AL126" s="212"/>
      <c r="AM126" s="213"/>
      <c r="AN126" s="210"/>
      <c r="AO126" s="211"/>
      <c r="AP126" s="210"/>
      <c r="AQ126" s="212"/>
      <c r="AR126" s="213"/>
      <c r="AS126" s="210"/>
      <c r="AT126" s="211"/>
      <c r="AU126" s="210"/>
      <c r="AV126" s="212"/>
      <c r="AW126" s="213"/>
      <c r="AX126" s="210"/>
      <c r="AY126" s="211"/>
      <c r="AZ126" s="210"/>
      <c r="BA126" s="212"/>
      <c r="BB126" s="213"/>
      <c r="BC126" s="210"/>
      <c r="BD126" s="210"/>
      <c r="BE126" s="210"/>
      <c r="BF126" s="213"/>
      <c r="BG126" s="216" t="str">
        <f t="shared" si="35"/>
        <v/>
      </c>
      <c r="BH126" s="217"/>
      <c r="BI126" s="218" t="str">
        <f t="shared" si="36"/>
        <v/>
      </c>
      <c r="BJ126" s="219"/>
      <c r="BK126" s="220"/>
      <c r="BL126" s="221"/>
      <c r="BM126" s="221"/>
      <c r="BN126" s="221"/>
      <c r="BO126" s="221"/>
      <c r="BP126" s="221"/>
      <c r="BQ126" s="221"/>
      <c r="BR126" s="221"/>
      <c r="BS126" s="222"/>
      <c r="BT126" s="217"/>
      <c r="BU126" s="223" t="str">
        <f t="shared" si="37"/>
        <v/>
      </c>
      <c r="BV126" s="224"/>
      <c r="BW126" s="225"/>
      <c r="BX126" s="249"/>
      <c r="BY126" s="255"/>
      <c r="BZ126" s="226"/>
      <c r="CA126" s="249"/>
      <c r="CB126" s="255"/>
      <c r="CC126" s="226"/>
      <c r="CD126" s="249"/>
      <c r="CE126" s="255"/>
      <c r="CF126" s="226"/>
      <c r="CG126" s="249"/>
      <c r="CH126" s="255"/>
      <c r="CI126" s="226"/>
      <c r="CJ126" s="249"/>
      <c r="CK126" s="255"/>
      <c r="CL126" s="226"/>
      <c r="CM126" s="249"/>
      <c r="CN126" s="255"/>
      <c r="CO126" s="226"/>
      <c r="CP126" s="249"/>
      <c r="CQ126" s="255"/>
      <c r="CR126" s="226"/>
      <c r="CS126" s="249"/>
      <c r="CT126" s="255"/>
      <c r="CU126" s="226"/>
      <c r="CV126" s="249"/>
      <c r="CW126" s="225"/>
      <c r="CX126" s="226"/>
      <c r="CY126" s="227"/>
    </row>
    <row r="127" spans="1:103" ht="13.5" customHeight="1">
      <c r="A127" s="83" t="str">
        <f t="shared" si="30"/>
        <v/>
      </c>
      <c r="B127" s="168" t="str">
        <f t="shared" si="31"/>
        <v/>
      </c>
      <c r="C127" s="151" t="str">
        <f t="shared" si="32"/>
        <v/>
      </c>
      <c r="D127" s="82" t="str">
        <f t="shared" si="33"/>
        <v/>
      </c>
      <c r="E127" s="188" t="str">
        <f>IF(ISERROR(SUM((B127/2),(C127/2),(D127/2))),IF(ISERROR(SUM((B127/2),(C127/2))),IF(ISERROR(SUM((B127/2),(D127/2))),IF(ISERROR(SUM((C127/2),(D127/2))),IF(ISERROR(B127/2),IF(ISERROR(C127/2),A125,C127),B127),SUM((C127*'Student List'!$D$34),(D127*'Student List'!$E$34))/'Student List'!$D$40),SUM((B127*'Student List'!$C$34),(D127*'Student List'!$E$34))/'Student List'!$E$40),SUM((B127*'Student List'!$C$34),(C127*'Student List'!$D$34))/'Student List'!$C$40),SUM((B127*'Student List'!$C$34),(C127*'Student List'!$D$34),(D127*'Student List'!$E$34))/'Student List'!$C$35)</f>
        <v/>
      </c>
      <c r="F127" s="84" t="str">
        <f t="shared" si="34"/>
        <v/>
      </c>
      <c r="G127" s="173" t="str">
        <f>IF(ISTEXT('Student List'!$C$23),('Student List'!$C$23),"")</f>
        <v/>
      </c>
      <c r="H127" s="85"/>
      <c r="I127" s="86"/>
      <c r="J127" s="87"/>
      <c r="K127" s="86"/>
      <c r="L127" s="88"/>
      <c r="M127" s="89"/>
      <c r="N127" s="86"/>
      <c r="O127" s="87"/>
      <c r="P127" s="86"/>
      <c r="Q127" s="88"/>
      <c r="R127" s="89"/>
      <c r="S127" s="86"/>
      <c r="T127" s="87"/>
      <c r="U127" s="86"/>
      <c r="V127" s="88"/>
      <c r="W127" s="89"/>
      <c r="X127" s="86"/>
      <c r="Y127" s="87"/>
      <c r="Z127" s="86"/>
      <c r="AA127" s="90"/>
      <c r="AB127" s="207"/>
      <c r="AC127" s="85"/>
      <c r="AD127" s="86"/>
      <c r="AE127" s="89"/>
      <c r="AF127" s="86"/>
      <c r="AG127" s="88"/>
      <c r="AH127" s="89"/>
      <c r="AI127" s="86"/>
      <c r="AJ127" s="87"/>
      <c r="AK127" s="86"/>
      <c r="AL127" s="88"/>
      <c r="AM127" s="89"/>
      <c r="AN127" s="86"/>
      <c r="AO127" s="87"/>
      <c r="AP127" s="86"/>
      <c r="AQ127" s="88"/>
      <c r="AR127" s="89"/>
      <c r="AS127" s="86"/>
      <c r="AT127" s="87"/>
      <c r="AU127" s="86"/>
      <c r="AV127" s="88"/>
      <c r="AW127" s="89"/>
      <c r="AX127" s="86"/>
      <c r="AY127" s="87"/>
      <c r="AZ127" s="86"/>
      <c r="BA127" s="88"/>
      <c r="BB127" s="89"/>
      <c r="BC127" s="86"/>
      <c r="BD127" s="86"/>
      <c r="BE127" s="86"/>
      <c r="BF127" s="89"/>
      <c r="BG127" s="91" t="str">
        <f t="shared" si="35"/>
        <v/>
      </c>
      <c r="BI127" s="92" t="str">
        <f t="shared" si="36"/>
        <v/>
      </c>
      <c r="BJ127" s="112"/>
      <c r="BK127" s="117"/>
      <c r="BL127" s="113"/>
      <c r="BM127" s="113"/>
      <c r="BN127" s="113"/>
      <c r="BO127" s="113"/>
      <c r="BP127" s="113"/>
      <c r="BQ127" s="113"/>
      <c r="BR127" s="113"/>
      <c r="BS127" s="114"/>
      <c r="BU127" s="171" t="str">
        <f t="shared" si="37"/>
        <v/>
      </c>
      <c r="BV127" s="161"/>
      <c r="BW127" s="162"/>
      <c r="BX127" s="250"/>
      <c r="BY127" s="256"/>
      <c r="BZ127" s="163"/>
      <c r="CA127" s="250"/>
      <c r="CB127" s="256"/>
      <c r="CC127" s="163"/>
      <c r="CD127" s="250"/>
      <c r="CE127" s="256"/>
      <c r="CF127" s="163"/>
      <c r="CG127" s="250"/>
      <c r="CH127" s="256"/>
      <c r="CI127" s="163"/>
      <c r="CJ127" s="250"/>
      <c r="CK127" s="256"/>
      <c r="CL127" s="163"/>
      <c r="CM127" s="250"/>
      <c r="CN127" s="256"/>
      <c r="CO127" s="163"/>
      <c r="CP127" s="250"/>
      <c r="CQ127" s="256"/>
      <c r="CR127" s="163"/>
      <c r="CS127" s="250"/>
      <c r="CT127" s="256"/>
      <c r="CU127" s="163"/>
      <c r="CV127" s="250"/>
      <c r="CW127" s="162"/>
      <c r="CX127" s="163"/>
      <c r="CY127" s="164"/>
    </row>
    <row r="128" spans="1:103" ht="13.5" customHeight="1">
      <c r="A128" s="83" t="str">
        <f t="shared" si="30"/>
        <v/>
      </c>
      <c r="B128" s="168" t="str">
        <f t="shared" si="31"/>
        <v/>
      </c>
      <c r="C128" s="151" t="str">
        <f t="shared" si="32"/>
        <v/>
      </c>
      <c r="D128" s="82" t="str">
        <f t="shared" si="33"/>
        <v/>
      </c>
      <c r="E128" s="188" t="str">
        <f>IF(ISERROR(SUM((B128/2),(C128/2),(D128/2))),IF(ISERROR(SUM((B128/2),(C128/2))),IF(ISERROR(SUM((B128/2),(D128/2))),IF(ISERROR(SUM((C128/2),(D128/2))),IF(ISERROR(B128/2),IF(ISERROR(C128/2),A126,C128),B128),SUM((C128*'Student List'!$D$34),(D128*'Student List'!$E$34))/'Student List'!$D$40),SUM((B128*'Student List'!$C$34),(D128*'Student List'!$E$34))/'Student List'!$E$40),SUM((B128*'Student List'!$C$34),(C128*'Student List'!$D$34))/'Student List'!$C$40),SUM((B128*'Student List'!$C$34),(C128*'Student List'!$D$34),(D128*'Student List'!$E$34))/'Student List'!$C$35)</f>
        <v/>
      </c>
      <c r="F128" s="84" t="str">
        <f t="shared" si="34"/>
        <v/>
      </c>
      <c r="G128" s="208" t="str">
        <f>IF(ISTEXT('Student List'!$C$24),('Student List'!$C$24),"")</f>
        <v/>
      </c>
      <c r="H128" s="209"/>
      <c r="I128" s="210"/>
      <c r="J128" s="211"/>
      <c r="K128" s="210"/>
      <c r="L128" s="212"/>
      <c r="M128" s="213"/>
      <c r="N128" s="210"/>
      <c r="O128" s="211"/>
      <c r="P128" s="210"/>
      <c r="Q128" s="212"/>
      <c r="R128" s="213"/>
      <c r="S128" s="210"/>
      <c r="T128" s="211"/>
      <c r="U128" s="210"/>
      <c r="V128" s="212"/>
      <c r="W128" s="213"/>
      <c r="X128" s="210"/>
      <c r="Y128" s="211"/>
      <c r="Z128" s="210"/>
      <c r="AA128" s="214"/>
      <c r="AB128" s="215"/>
      <c r="AC128" s="209"/>
      <c r="AD128" s="210"/>
      <c r="AE128" s="213"/>
      <c r="AF128" s="210"/>
      <c r="AG128" s="212"/>
      <c r="AH128" s="213"/>
      <c r="AI128" s="210"/>
      <c r="AJ128" s="211"/>
      <c r="AK128" s="210"/>
      <c r="AL128" s="212"/>
      <c r="AM128" s="213"/>
      <c r="AN128" s="210"/>
      <c r="AO128" s="211"/>
      <c r="AP128" s="210"/>
      <c r="AQ128" s="212"/>
      <c r="AR128" s="213"/>
      <c r="AS128" s="210"/>
      <c r="AT128" s="211"/>
      <c r="AU128" s="210"/>
      <c r="AV128" s="212"/>
      <c r="AW128" s="213"/>
      <c r="AX128" s="210"/>
      <c r="AY128" s="211"/>
      <c r="AZ128" s="210"/>
      <c r="BA128" s="212"/>
      <c r="BB128" s="213"/>
      <c r="BC128" s="210"/>
      <c r="BD128" s="210"/>
      <c r="BE128" s="210"/>
      <c r="BF128" s="213"/>
      <c r="BG128" s="216" t="str">
        <f t="shared" si="35"/>
        <v/>
      </c>
      <c r="BH128" s="217"/>
      <c r="BI128" s="218" t="str">
        <f t="shared" si="36"/>
        <v/>
      </c>
      <c r="BJ128" s="219"/>
      <c r="BK128" s="220"/>
      <c r="BL128" s="221"/>
      <c r="BM128" s="221"/>
      <c r="BN128" s="221"/>
      <c r="BO128" s="221"/>
      <c r="BP128" s="221"/>
      <c r="BQ128" s="221"/>
      <c r="BR128" s="221"/>
      <c r="BS128" s="222"/>
      <c r="BT128" s="217"/>
      <c r="BU128" s="223" t="str">
        <f t="shared" si="37"/>
        <v/>
      </c>
      <c r="BV128" s="224"/>
      <c r="BW128" s="225"/>
      <c r="BX128" s="249"/>
      <c r="BY128" s="255"/>
      <c r="BZ128" s="226"/>
      <c r="CA128" s="249"/>
      <c r="CB128" s="255"/>
      <c r="CC128" s="226"/>
      <c r="CD128" s="249"/>
      <c r="CE128" s="255"/>
      <c r="CF128" s="226"/>
      <c r="CG128" s="249"/>
      <c r="CH128" s="255"/>
      <c r="CI128" s="226"/>
      <c r="CJ128" s="249"/>
      <c r="CK128" s="255"/>
      <c r="CL128" s="226"/>
      <c r="CM128" s="249"/>
      <c r="CN128" s="255"/>
      <c r="CO128" s="226"/>
      <c r="CP128" s="249"/>
      <c r="CQ128" s="255"/>
      <c r="CR128" s="226"/>
      <c r="CS128" s="249"/>
      <c r="CT128" s="255"/>
      <c r="CU128" s="226"/>
      <c r="CV128" s="249"/>
      <c r="CW128" s="225"/>
      <c r="CX128" s="226"/>
      <c r="CY128" s="227"/>
    </row>
    <row r="129" spans="1:103" ht="13.5" customHeight="1">
      <c r="A129" s="83" t="str">
        <f t="shared" si="30"/>
        <v/>
      </c>
      <c r="B129" s="168" t="str">
        <f t="shared" si="31"/>
        <v/>
      </c>
      <c r="C129" s="151" t="str">
        <f t="shared" si="32"/>
        <v/>
      </c>
      <c r="D129" s="82" t="str">
        <f t="shared" si="33"/>
        <v/>
      </c>
      <c r="E129" s="188" t="str">
        <f>IF(ISERROR(SUM((B129/2),(C129/2),(D129/2))),IF(ISERROR(SUM((B129/2),(C129/2))),IF(ISERROR(SUM((B129/2),(D129/2))),IF(ISERROR(SUM((C129/2),(D129/2))),IF(ISERROR(B129/2),IF(ISERROR(C129/2),A127,C129),B129),SUM((C129*'Student List'!$D$34),(D129*'Student List'!$E$34))/'Student List'!$D$40),SUM((B129*'Student List'!$C$34),(D129*'Student List'!$E$34))/'Student List'!$E$40),SUM((B129*'Student List'!$C$34),(C129*'Student List'!$D$34))/'Student List'!$C$40),SUM((B129*'Student List'!$C$34),(C129*'Student List'!$D$34),(D129*'Student List'!$E$34))/'Student List'!$C$35)</f>
        <v/>
      </c>
      <c r="F129" s="84" t="str">
        <f t="shared" si="34"/>
        <v/>
      </c>
      <c r="G129" s="173" t="str">
        <f>IF(ISTEXT('Student List'!$C$25),('Student List'!$C$25),"")</f>
        <v/>
      </c>
      <c r="H129" s="85"/>
      <c r="I129" s="86"/>
      <c r="J129" s="87"/>
      <c r="K129" s="86"/>
      <c r="L129" s="88"/>
      <c r="M129" s="89"/>
      <c r="N129" s="86"/>
      <c r="O129" s="87"/>
      <c r="P129" s="86"/>
      <c r="Q129" s="88"/>
      <c r="R129" s="89"/>
      <c r="S129" s="86"/>
      <c r="T129" s="87"/>
      <c r="U129" s="86"/>
      <c r="V129" s="88"/>
      <c r="W129" s="89"/>
      <c r="X129" s="86"/>
      <c r="Y129" s="87"/>
      <c r="Z129" s="86"/>
      <c r="AA129" s="90"/>
      <c r="AB129" s="207"/>
      <c r="AC129" s="85"/>
      <c r="AD129" s="86"/>
      <c r="AE129" s="89"/>
      <c r="AF129" s="86"/>
      <c r="AG129" s="88"/>
      <c r="AH129" s="89"/>
      <c r="AI129" s="86"/>
      <c r="AJ129" s="87"/>
      <c r="AK129" s="86"/>
      <c r="AL129" s="88"/>
      <c r="AM129" s="89"/>
      <c r="AN129" s="86"/>
      <c r="AO129" s="87"/>
      <c r="AP129" s="86"/>
      <c r="AQ129" s="88"/>
      <c r="AR129" s="89"/>
      <c r="AS129" s="86"/>
      <c r="AT129" s="87"/>
      <c r="AU129" s="86"/>
      <c r="AV129" s="88"/>
      <c r="AW129" s="89"/>
      <c r="AX129" s="86"/>
      <c r="AY129" s="87"/>
      <c r="AZ129" s="86"/>
      <c r="BA129" s="88"/>
      <c r="BB129" s="89"/>
      <c r="BC129" s="86"/>
      <c r="BD129" s="86"/>
      <c r="BE129" s="86"/>
      <c r="BF129" s="89"/>
      <c r="BG129" s="91" t="str">
        <f t="shared" si="35"/>
        <v/>
      </c>
      <c r="BI129" s="92" t="str">
        <f t="shared" si="36"/>
        <v/>
      </c>
      <c r="BJ129" s="112"/>
      <c r="BK129" s="117"/>
      <c r="BL129" s="113"/>
      <c r="BM129" s="113"/>
      <c r="BN129" s="113"/>
      <c r="BO129" s="113"/>
      <c r="BP129" s="113"/>
      <c r="BQ129" s="113"/>
      <c r="BR129" s="113"/>
      <c r="BS129" s="114"/>
      <c r="BU129" s="171" t="str">
        <f t="shared" si="37"/>
        <v/>
      </c>
      <c r="BV129" s="161"/>
      <c r="BW129" s="162"/>
      <c r="BX129" s="250"/>
      <c r="BY129" s="256"/>
      <c r="BZ129" s="163"/>
      <c r="CA129" s="250"/>
      <c r="CB129" s="256"/>
      <c r="CC129" s="163"/>
      <c r="CD129" s="250"/>
      <c r="CE129" s="256"/>
      <c r="CF129" s="163"/>
      <c r="CG129" s="250"/>
      <c r="CH129" s="256"/>
      <c r="CI129" s="163"/>
      <c r="CJ129" s="250"/>
      <c r="CK129" s="256"/>
      <c r="CL129" s="163"/>
      <c r="CM129" s="250"/>
      <c r="CN129" s="256"/>
      <c r="CO129" s="163"/>
      <c r="CP129" s="250"/>
      <c r="CQ129" s="256"/>
      <c r="CR129" s="163"/>
      <c r="CS129" s="250"/>
      <c r="CT129" s="256"/>
      <c r="CU129" s="163"/>
      <c r="CV129" s="250"/>
      <c r="CW129" s="162"/>
      <c r="CX129" s="163"/>
      <c r="CY129" s="164"/>
    </row>
    <row r="130" spans="1:103" ht="13.5" customHeight="1">
      <c r="A130" s="83" t="str">
        <f t="shared" si="30"/>
        <v/>
      </c>
      <c r="B130" s="168" t="str">
        <f t="shared" si="31"/>
        <v/>
      </c>
      <c r="C130" s="151" t="str">
        <f t="shared" si="32"/>
        <v/>
      </c>
      <c r="D130" s="82" t="str">
        <f t="shared" si="33"/>
        <v/>
      </c>
      <c r="E130" s="188" t="str">
        <f>IF(ISERROR(SUM((B130/2),(C130/2),(D130/2))),IF(ISERROR(SUM((B130/2),(C130/2))),IF(ISERROR(SUM((B130/2),(D130/2))),IF(ISERROR(SUM((C130/2),(D130/2))),IF(ISERROR(B130/2),IF(ISERROR(C130/2),A128,C130),B130),SUM((C130*'Student List'!$D$34),(D130*'Student List'!$E$34))/'Student List'!$D$40),SUM((B130*'Student List'!$C$34),(D130*'Student List'!$E$34))/'Student List'!$E$40),SUM((B130*'Student List'!$C$34),(C130*'Student List'!$D$34))/'Student List'!$C$40),SUM((B130*'Student List'!$C$34),(C130*'Student List'!$D$34),(D130*'Student List'!$E$34))/'Student List'!$C$35)</f>
        <v/>
      </c>
      <c r="F130" s="84" t="str">
        <f t="shared" si="34"/>
        <v/>
      </c>
      <c r="G130" s="208" t="str">
        <f>IF(ISTEXT('Student List'!$C$26),('Student List'!$C$26),"")</f>
        <v/>
      </c>
      <c r="H130" s="209"/>
      <c r="I130" s="210"/>
      <c r="J130" s="211"/>
      <c r="K130" s="210"/>
      <c r="L130" s="212"/>
      <c r="M130" s="213"/>
      <c r="N130" s="210"/>
      <c r="O130" s="211"/>
      <c r="P130" s="210"/>
      <c r="Q130" s="212"/>
      <c r="R130" s="213"/>
      <c r="S130" s="210"/>
      <c r="T130" s="211"/>
      <c r="U130" s="210"/>
      <c r="V130" s="212"/>
      <c r="W130" s="213"/>
      <c r="X130" s="210"/>
      <c r="Y130" s="211"/>
      <c r="Z130" s="210"/>
      <c r="AA130" s="214"/>
      <c r="AB130" s="215"/>
      <c r="AC130" s="209"/>
      <c r="AD130" s="210"/>
      <c r="AE130" s="213"/>
      <c r="AF130" s="210"/>
      <c r="AG130" s="212"/>
      <c r="AH130" s="213"/>
      <c r="AI130" s="210"/>
      <c r="AJ130" s="211"/>
      <c r="AK130" s="210"/>
      <c r="AL130" s="212"/>
      <c r="AM130" s="213"/>
      <c r="AN130" s="210"/>
      <c r="AO130" s="211"/>
      <c r="AP130" s="210"/>
      <c r="AQ130" s="212"/>
      <c r="AR130" s="213"/>
      <c r="AS130" s="210"/>
      <c r="AT130" s="211"/>
      <c r="AU130" s="210"/>
      <c r="AV130" s="212"/>
      <c r="AW130" s="213"/>
      <c r="AX130" s="210"/>
      <c r="AY130" s="211"/>
      <c r="AZ130" s="210"/>
      <c r="BA130" s="212"/>
      <c r="BB130" s="213"/>
      <c r="BC130" s="210"/>
      <c r="BD130" s="210"/>
      <c r="BE130" s="210"/>
      <c r="BF130" s="213"/>
      <c r="BG130" s="216" t="str">
        <f t="shared" si="35"/>
        <v/>
      </c>
      <c r="BH130" s="217"/>
      <c r="BI130" s="218" t="str">
        <f t="shared" si="36"/>
        <v/>
      </c>
      <c r="BJ130" s="219"/>
      <c r="BK130" s="220"/>
      <c r="BL130" s="221"/>
      <c r="BM130" s="221"/>
      <c r="BN130" s="221"/>
      <c r="BO130" s="221"/>
      <c r="BP130" s="221"/>
      <c r="BQ130" s="221"/>
      <c r="BR130" s="221"/>
      <c r="BS130" s="222"/>
      <c r="BT130" s="217"/>
      <c r="BU130" s="223" t="str">
        <f t="shared" si="37"/>
        <v/>
      </c>
      <c r="BV130" s="224"/>
      <c r="BW130" s="225"/>
      <c r="BX130" s="249"/>
      <c r="BY130" s="255"/>
      <c r="BZ130" s="226"/>
      <c r="CA130" s="249"/>
      <c r="CB130" s="255"/>
      <c r="CC130" s="226"/>
      <c r="CD130" s="249"/>
      <c r="CE130" s="255"/>
      <c r="CF130" s="226"/>
      <c r="CG130" s="249"/>
      <c r="CH130" s="255"/>
      <c r="CI130" s="226"/>
      <c r="CJ130" s="249"/>
      <c r="CK130" s="255"/>
      <c r="CL130" s="226"/>
      <c r="CM130" s="249"/>
      <c r="CN130" s="255"/>
      <c r="CO130" s="226"/>
      <c r="CP130" s="249"/>
      <c r="CQ130" s="255"/>
      <c r="CR130" s="226"/>
      <c r="CS130" s="249"/>
      <c r="CT130" s="255"/>
      <c r="CU130" s="226"/>
      <c r="CV130" s="249"/>
      <c r="CW130" s="225"/>
      <c r="CX130" s="226"/>
      <c r="CY130" s="227"/>
    </row>
    <row r="131" spans="1:103" ht="13.5" customHeight="1">
      <c r="A131" s="83" t="str">
        <f t="shared" si="30"/>
        <v/>
      </c>
      <c r="B131" s="168" t="str">
        <f t="shared" si="31"/>
        <v/>
      </c>
      <c r="C131" s="151" t="str">
        <f t="shared" si="32"/>
        <v/>
      </c>
      <c r="D131" s="82" t="str">
        <f t="shared" si="33"/>
        <v/>
      </c>
      <c r="E131" s="188" t="str">
        <f>IF(ISERROR(SUM((B131/2),(C131/2),(D131/2))),IF(ISERROR(SUM((B131/2),(C131/2))),IF(ISERROR(SUM((B131/2),(D131/2))),IF(ISERROR(SUM((C131/2),(D131/2))),IF(ISERROR(B131/2),IF(ISERROR(C131/2),A129,C131),B131),SUM((C131*'Student List'!$D$34),(D131*'Student List'!$E$34))/'Student List'!$D$40),SUM((B131*'Student List'!$C$34),(D131*'Student List'!$E$34))/'Student List'!$E$40),SUM((B131*'Student List'!$C$34),(C131*'Student List'!$D$34))/'Student List'!$C$40),SUM((B131*'Student List'!$C$34),(C131*'Student List'!$D$34),(D131*'Student List'!$E$34))/'Student List'!$C$35)</f>
        <v/>
      </c>
      <c r="F131" s="84" t="str">
        <f t="shared" si="34"/>
        <v/>
      </c>
      <c r="G131" s="173" t="str">
        <f>IF(ISTEXT('Student List'!$C$27),('Student List'!$C$27),"")</f>
        <v/>
      </c>
      <c r="H131" s="85"/>
      <c r="I131" s="86"/>
      <c r="J131" s="87"/>
      <c r="K131" s="86"/>
      <c r="L131" s="88"/>
      <c r="M131" s="89"/>
      <c r="N131" s="86"/>
      <c r="O131" s="87"/>
      <c r="P131" s="86"/>
      <c r="Q131" s="88"/>
      <c r="R131" s="89"/>
      <c r="S131" s="86"/>
      <c r="T131" s="87"/>
      <c r="U131" s="86"/>
      <c r="V131" s="88"/>
      <c r="W131" s="89"/>
      <c r="X131" s="86"/>
      <c r="Y131" s="87"/>
      <c r="Z131" s="86"/>
      <c r="AA131" s="90"/>
      <c r="AB131" s="207"/>
      <c r="AC131" s="85"/>
      <c r="AD131" s="86"/>
      <c r="AE131" s="89"/>
      <c r="AF131" s="86"/>
      <c r="AG131" s="88"/>
      <c r="AH131" s="89"/>
      <c r="AI131" s="86"/>
      <c r="AJ131" s="87"/>
      <c r="AK131" s="86"/>
      <c r="AL131" s="88"/>
      <c r="AM131" s="89"/>
      <c r="AN131" s="86"/>
      <c r="AO131" s="87"/>
      <c r="AP131" s="86"/>
      <c r="AQ131" s="88"/>
      <c r="AR131" s="89"/>
      <c r="AS131" s="86"/>
      <c r="AT131" s="87"/>
      <c r="AU131" s="86"/>
      <c r="AV131" s="88"/>
      <c r="AW131" s="89"/>
      <c r="AX131" s="86"/>
      <c r="AY131" s="87"/>
      <c r="AZ131" s="86"/>
      <c r="BA131" s="88"/>
      <c r="BB131" s="89"/>
      <c r="BC131" s="86"/>
      <c r="BD131" s="86"/>
      <c r="BE131" s="86"/>
      <c r="BF131" s="89"/>
      <c r="BG131" s="91" t="str">
        <f t="shared" si="35"/>
        <v/>
      </c>
      <c r="BI131" s="95" t="str">
        <f t="shared" si="36"/>
        <v/>
      </c>
      <c r="BJ131" s="117"/>
      <c r="BK131" s="117"/>
      <c r="BL131" s="113"/>
      <c r="BM131" s="113"/>
      <c r="BN131" s="113"/>
      <c r="BO131" s="113"/>
      <c r="BP131" s="113"/>
      <c r="BQ131" s="113"/>
      <c r="BR131" s="113"/>
      <c r="BS131" s="114"/>
      <c r="BU131" s="171" t="str">
        <f t="shared" si="37"/>
        <v/>
      </c>
      <c r="BV131" s="161"/>
      <c r="BW131" s="162"/>
      <c r="BX131" s="250"/>
      <c r="BY131" s="256"/>
      <c r="BZ131" s="163"/>
      <c r="CA131" s="250"/>
      <c r="CB131" s="256"/>
      <c r="CC131" s="163"/>
      <c r="CD131" s="250"/>
      <c r="CE131" s="256"/>
      <c r="CF131" s="163"/>
      <c r="CG131" s="250"/>
      <c r="CH131" s="256"/>
      <c r="CI131" s="163"/>
      <c r="CJ131" s="250"/>
      <c r="CK131" s="256"/>
      <c r="CL131" s="163"/>
      <c r="CM131" s="250"/>
      <c r="CN131" s="256"/>
      <c r="CO131" s="163"/>
      <c r="CP131" s="250"/>
      <c r="CQ131" s="256"/>
      <c r="CR131" s="163"/>
      <c r="CS131" s="250"/>
      <c r="CT131" s="256"/>
      <c r="CU131" s="163"/>
      <c r="CV131" s="250"/>
      <c r="CW131" s="162"/>
      <c r="CX131" s="163"/>
      <c r="CY131" s="164"/>
    </row>
    <row r="132" spans="1:103" ht="13.5" customHeight="1">
      <c r="A132" s="83" t="str">
        <f t="shared" si="30"/>
        <v/>
      </c>
      <c r="B132" s="168" t="str">
        <f t="shared" si="31"/>
        <v/>
      </c>
      <c r="C132" s="151" t="str">
        <f t="shared" si="32"/>
        <v/>
      </c>
      <c r="D132" s="82" t="str">
        <f t="shared" si="33"/>
        <v/>
      </c>
      <c r="E132" s="188" t="str">
        <f>IF(ISERROR(SUM((B132/2),(C132/2),(D132/2))),IF(ISERROR(SUM((B132/2),(C132/2))),IF(ISERROR(SUM((B132/2),(D132/2))),IF(ISERROR(SUM((C132/2),(D132/2))),IF(ISERROR(B132/2),IF(ISERROR(C132/2),A130,C132),B132),SUM((C132*'Student List'!$D$34),(D132*'Student List'!$E$34))/'Student List'!$D$40),SUM((B132*'Student List'!$C$34),(D132*'Student List'!$E$34))/'Student List'!$E$40),SUM((B132*'Student List'!$C$34),(C132*'Student List'!$D$34))/'Student List'!$C$40),SUM((B132*'Student List'!$C$34),(C132*'Student List'!$D$34),(D132*'Student List'!$E$34))/'Student List'!$C$35)</f>
        <v/>
      </c>
      <c r="F132" s="84" t="str">
        <f t="shared" si="34"/>
        <v/>
      </c>
      <c r="G132" s="208" t="str">
        <f>IF(ISTEXT('Student List'!$C$28),('Student List'!$C$28),"")</f>
        <v/>
      </c>
      <c r="H132" s="209"/>
      <c r="I132" s="210"/>
      <c r="J132" s="211"/>
      <c r="K132" s="210"/>
      <c r="L132" s="212"/>
      <c r="M132" s="213"/>
      <c r="N132" s="210"/>
      <c r="O132" s="211"/>
      <c r="P132" s="210"/>
      <c r="Q132" s="212"/>
      <c r="R132" s="213"/>
      <c r="S132" s="210"/>
      <c r="T132" s="211"/>
      <c r="U132" s="210"/>
      <c r="V132" s="212"/>
      <c r="W132" s="213"/>
      <c r="X132" s="210"/>
      <c r="Y132" s="211"/>
      <c r="Z132" s="210"/>
      <c r="AA132" s="214"/>
      <c r="AB132" s="215"/>
      <c r="AC132" s="209"/>
      <c r="AD132" s="210"/>
      <c r="AE132" s="213"/>
      <c r="AF132" s="210"/>
      <c r="AG132" s="212"/>
      <c r="AH132" s="213"/>
      <c r="AI132" s="210"/>
      <c r="AJ132" s="211"/>
      <c r="AK132" s="210"/>
      <c r="AL132" s="212"/>
      <c r="AM132" s="213"/>
      <c r="AN132" s="210"/>
      <c r="AO132" s="211"/>
      <c r="AP132" s="210"/>
      <c r="AQ132" s="212"/>
      <c r="AR132" s="213"/>
      <c r="AS132" s="210"/>
      <c r="AT132" s="211"/>
      <c r="AU132" s="210"/>
      <c r="AV132" s="212"/>
      <c r="AW132" s="213"/>
      <c r="AX132" s="210"/>
      <c r="AY132" s="211"/>
      <c r="AZ132" s="210"/>
      <c r="BA132" s="212"/>
      <c r="BB132" s="213"/>
      <c r="BC132" s="210"/>
      <c r="BD132" s="210"/>
      <c r="BE132" s="210"/>
      <c r="BF132" s="213"/>
      <c r="BG132" s="216" t="str">
        <f t="shared" si="35"/>
        <v/>
      </c>
      <c r="BH132" s="217"/>
      <c r="BI132" s="218" t="str">
        <f t="shared" si="36"/>
        <v/>
      </c>
      <c r="BJ132" s="219"/>
      <c r="BK132" s="220"/>
      <c r="BL132" s="221"/>
      <c r="BM132" s="221"/>
      <c r="BN132" s="221"/>
      <c r="BO132" s="221"/>
      <c r="BP132" s="221"/>
      <c r="BQ132" s="221"/>
      <c r="BR132" s="221"/>
      <c r="BS132" s="222"/>
      <c r="BT132" s="217"/>
      <c r="BU132" s="223" t="str">
        <f t="shared" si="37"/>
        <v/>
      </c>
      <c r="BV132" s="224"/>
      <c r="BW132" s="225"/>
      <c r="BX132" s="249"/>
      <c r="BY132" s="255"/>
      <c r="BZ132" s="226"/>
      <c r="CA132" s="249"/>
      <c r="CB132" s="255"/>
      <c r="CC132" s="226"/>
      <c r="CD132" s="249"/>
      <c r="CE132" s="255"/>
      <c r="CF132" s="226"/>
      <c r="CG132" s="249"/>
      <c r="CH132" s="255"/>
      <c r="CI132" s="226"/>
      <c r="CJ132" s="249"/>
      <c r="CK132" s="255"/>
      <c r="CL132" s="226"/>
      <c r="CM132" s="249"/>
      <c r="CN132" s="255"/>
      <c r="CO132" s="226"/>
      <c r="CP132" s="249"/>
      <c r="CQ132" s="255"/>
      <c r="CR132" s="226"/>
      <c r="CS132" s="249"/>
      <c r="CT132" s="255"/>
      <c r="CU132" s="226"/>
      <c r="CV132" s="249"/>
      <c r="CW132" s="225"/>
      <c r="CX132" s="226"/>
      <c r="CY132" s="227"/>
    </row>
    <row r="133" spans="1:103" ht="13.5" customHeight="1">
      <c r="B133" s="168" t="str">
        <f t="shared" si="31"/>
        <v/>
      </c>
      <c r="C133" s="151" t="str">
        <f t="shared" si="32"/>
        <v/>
      </c>
      <c r="D133" s="82" t="str">
        <f t="shared" si="33"/>
        <v/>
      </c>
      <c r="E133" s="188" t="str">
        <f>IF(ISERROR(SUM((B133/2),(C133/2),(D133/2))),IF(ISERROR(SUM((B133/2),(C133/2))),IF(ISERROR(SUM((B133/2),(D133/2))),IF(ISERROR(SUM((C133/2),(D133/2))),IF(ISERROR(B133/2),IF(ISERROR(C133/2),A131,C133),B133),SUM((C133*'Student List'!$D$34),(D133*'Student List'!$E$34))/'Student List'!$D$40),SUM((B133*'Student List'!$C$34),(D133*'Student List'!$E$34))/'Student List'!$E$40),SUM((B133*'Student List'!$C$34),(C133*'Student List'!$D$34))/'Student List'!$C$40),SUM((B133*'Student List'!$C$34),(C133*'Student List'!$D$34),(D133*'Student List'!$E$34))/'Student List'!$C$35)</f>
        <v/>
      </c>
      <c r="F133" s="84" t="str">
        <f t="shared" si="34"/>
        <v/>
      </c>
      <c r="G133" s="173" t="str">
        <f>IF(ISTEXT('Student List'!$C$29),('Student List'!$C$29),"")</f>
        <v/>
      </c>
      <c r="H133" s="85"/>
      <c r="I133" s="86"/>
      <c r="J133" s="87"/>
      <c r="K133" s="86"/>
      <c r="L133" s="88"/>
      <c r="M133" s="89"/>
      <c r="N133" s="86"/>
      <c r="O133" s="87"/>
      <c r="P133" s="86"/>
      <c r="Q133" s="88"/>
      <c r="R133" s="89"/>
      <c r="S133" s="86"/>
      <c r="T133" s="87"/>
      <c r="U133" s="86"/>
      <c r="V133" s="88"/>
      <c r="W133" s="89"/>
      <c r="X133" s="86"/>
      <c r="Y133" s="87"/>
      <c r="Z133" s="86"/>
      <c r="AA133" s="90"/>
      <c r="AB133" s="207"/>
      <c r="AC133" s="85"/>
      <c r="AD133" s="86"/>
      <c r="AE133" s="89"/>
      <c r="AF133" s="86"/>
      <c r="AG133" s="88"/>
      <c r="AH133" s="89"/>
      <c r="AI133" s="86"/>
      <c r="AJ133" s="87"/>
      <c r="AK133" s="86"/>
      <c r="AL133" s="88"/>
      <c r="AM133" s="89"/>
      <c r="AN133" s="86"/>
      <c r="AO133" s="87"/>
      <c r="AP133" s="86"/>
      <c r="AQ133" s="88"/>
      <c r="AR133" s="89"/>
      <c r="AS133" s="86"/>
      <c r="AT133" s="87"/>
      <c r="AU133" s="86"/>
      <c r="AV133" s="88"/>
      <c r="AW133" s="89"/>
      <c r="AX133" s="86"/>
      <c r="AY133" s="87"/>
      <c r="AZ133" s="86"/>
      <c r="BA133" s="88"/>
      <c r="BB133" s="89"/>
      <c r="BC133" s="86"/>
      <c r="BD133" s="86"/>
      <c r="BE133" s="86"/>
      <c r="BF133" s="89"/>
      <c r="BG133" s="91" t="str">
        <f t="shared" si="35"/>
        <v/>
      </c>
      <c r="BI133" s="96" t="str">
        <f t="shared" si="36"/>
        <v/>
      </c>
      <c r="BJ133" s="115"/>
      <c r="BK133" s="113"/>
      <c r="BL133" s="113"/>
      <c r="BM133" s="113"/>
      <c r="BN133" s="113"/>
      <c r="BO133" s="113"/>
      <c r="BP133" s="113"/>
      <c r="BQ133" s="113"/>
      <c r="BR133" s="113"/>
      <c r="BS133" s="116"/>
      <c r="BU133" s="171" t="str">
        <f t="shared" si="37"/>
        <v/>
      </c>
      <c r="BV133" s="165"/>
      <c r="BW133" s="163"/>
      <c r="BX133" s="250"/>
      <c r="BY133" s="256"/>
      <c r="BZ133" s="163"/>
      <c r="CA133" s="250"/>
      <c r="CB133" s="256"/>
      <c r="CC133" s="163"/>
      <c r="CD133" s="250"/>
      <c r="CE133" s="256"/>
      <c r="CF133" s="163"/>
      <c r="CG133" s="250"/>
      <c r="CH133" s="256"/>
      <c r="CI133" s="163"/>
      <c r="CJ133" s="250"/>
      <c r="CK133" s="256"/>
      <c r="CL133" s="163"/>
      <c r="CM133" s="250"/>
      <c r="CN133" s="256"/>
      <c r="CO133" s="163"/>
      <c r="CP133" s="250"/>
      <c r="CQ133" s="256"/>
      <c r="CR133" s="163"/>
      <c r="CS133" s="250"/>
      <c r="CT133" s="256"/>
      <c r="CU133" s="163"/>
      <c r="CV133" s="250"/>
      <c r="CW133" s="162"/>
      <c r="CX133" s="163"/>
      <c r="CY133" s="166"/>
    </row>
    <row r="134" spans="1:103" ht="13.5" customHeight="1" thickBot="1">
      <c r="B134" s="169" t="str">
        <f t="shared" si="31"/>
        <v/>
      </c>
      <c r="C134" s="152" t="str">
        <f t="shared" si="32"/>
        <v/>
      </c>
      <c r="D134" s="97" t="str">
        <f t="shared" si="33"/>
        <v/>
      </c>
      <c r="E134" s="274" t="str">
        <f>IF(ISERROR(SUM((B134/2),(C134/2),(D134/2))),IF(ISERROR(SUM((B134/2),(C134/2))),IF(ISERROR(SUM((B134/2),(D134/2))),IF(ISERROR(SUM((C134/2),(D134/2))),IF(ISERROR(B134/2),IF(ISERROR(C134/2),A132,C134),B134),SUM((C134*'Student List'!$D$34),(D134*'Student List'!$E$34))/'Student List'!$D$40),SUM((B134*'Student List'!$C$34),(D134*'Student List'!$E$34))/'Student List'!$E$40),SUM((B134*'Student List'!$C$34),(C134*'Student List'!$D$34))/'Student List'!$C$40),SUM((B134*'Student List'!$C$34),(C134*'Student List'!$D$34),(D134*'Student List'!$E$34))/'Student List'!$C$35)</f>
        <v/>
      </c>
      <c r="F134" s="98" t="str">
        <f t="shared" si="34"/>
        <v/>
      </c>
      <c r="G134" s="229" t="str">
        <f>IF(ISTEXT('Student List'!$C$30),('Student List'!$C$30),"")</f>
        <v/>
      </c>
      <c r="H134" s="230"/>
      <c r="I134" s="231"/>
      <c r="J134" s="232"/>
      <c r="K134" s="231"/>
      <c r="L134" s="233"/>
      <c r="M134" s="234"/>
      <c r="N134" s="231"/>
      <c r="O134" s="232"/>
      <c r="P134" s="231"/>
      <c r="Q134" s="233"/>
      <c r="R134" s="234"/>
      <c r="S134" s="231"/>
      <c r="T134" s="232"/>
      <c r="U134" s="231"/>
      <c r="V134" s="233"/>
      <c r="W134" s="234"/>
      <c r="X134" s="231"/>
      <c r="Y134" s="232"/>
      <c r="Z134" s="231"/>
      <c r="AA134" s="235"/>
      <c r="AB134" s="215"/>
      <c r="AC134" s="230"/>
      <c r="AD134" s="231"/>
      <c r="AE134" s="234"/>
      <c r="AF134" s="231"/>
      <c r="AG134" s="233"/>
      <c r="AH134" s="234"/>
      <c r="AI134" s="231"/>
      <c r="AJ134" s="232"/>
      <c r="AK134" s="231"/>
      <c r="AL134" s="233"/>
      <c r="AM134" s="234"/>
      <c r="AN134" s="231"/>
      <c r="AO134" s="232"/>
      <c r="AP134" s="231"/>
      <c r="AQ134" s="233"/>
      <c r="AR134" s="234"/>
      <c r="AS134" s="231"/>
      <c r="AT134" s="232"/>
      <c r="AU134" s="231"/>
      <c r="AV134" s="233"/>
      <c r="AW134" s="234"/>
      <c r="AX134" s="231"/>
      <c r="AY134" s="232"/>
      <c r="AZ134" s="231"/>
      <c r="BA134" s="233"/>
      <c r="BB134" s="234"/>
      <c r="BC134" s="231"/>
      <c r="BD134" s="231"/>
      <c r="BE134" s="231"/>
      <c r="BF134" s="234"/>
      <c r="BG134" s="236" t="str">
        <f t="shared" si="35"/>
        <v/>
      </c>
      <c r="BH134" s="217"/>
      <c r="BI134" s="237" t="str">
        <f t="shared" si="36"/>
        <v/>
      </c>
      <c r="BJ134" s="238"/>
      <c r="BK134" s="239"/>
      <c r="BL134" s="240"/>
      <c r="BM134" s="240"/>
      <c r="BN134" s="240"/>
      <c r="BO134" s="240"/>
      <c r="BP134" s="240"/>
      <c r="BQ134" s="240"/>
      <c r="BR134" s="240"/>
      <c r="BS134" s="241"/>
      <c r="BT134" s="217"/>
      <c r="BU134" s="242" t="str">
        <f t="shared" si="37"/>
        <v/>
      </c>
      <c r="BV134" s="243"/>
      <c r="BW134" s="244"/>
      <c r="BX134" s="251"/>
      <c r="BY134" s="257"/>
      <c r="BZ134" s="245"/>
      <c r="CA134" s="251"/>
      <c r="CB134" s="257"/>
      <c r="CC134" s="245"/>
      <c r="CD134" s="251"/>
      <c r="CE134" s="257"/>
      <c r="CF134" s="245"/>
      <c r="CG134" s="251"/>
      <c r="CH134" s="257"/>
      <c r="CI134" s="245"/>
      <c r="CJ134" s="251"/>
      <c r="CK134" s="257"/>
      <c r="CL134" s="245"/>
      <c r="CM134" s="251"/>
      <c r="CN134" s="257"/>
      <c r="CO134" s="245"/>
      <c r="CP134" s="251"/>
      <c r="CQ134" s="257"/>
      <c r="CR134" s="245"/>
      <c r="CS134" s="251"/>
      <c r="CT134" s="257"/>
      <c r="CU134" s="245"/>
      <c r="CV134" s="251"/>
      <c r="CW134" s="244"/>
      <c r="CX134" s="245"/>
      <c r="CY134" s="246"/>
    </row>
    <row r="135" spans="1:103" ht="13.5" customHeight="1" thickBot="1">
      <c r="BS135" s="100"/>
      <c r="CY135" s="100"/>
    </row>
    <row r="136" spans="1:103" ht="28.5" customHeight="1" thickTop="1" thickBot="1">
      <c r="B136" s="364" t="str">
        <f>IF(ISTEXT('Student List'!I13),'Student List'!I13,"")</f>
        <v>Science</v>
      </c>
      <c r="C136" s="365"/>
      <c r="D136" s="365"/>
      <c r="E136" s="366"/>
      <c r="F136" s="367" t="str">
        <f>$F$28</f>
        <v>School Name Here</v>
      </c>
      <c r="G136" s="368"/>
      <c r="H136" s="368"/>
      <c r="I136" s="368"/>
      <c r="J136" s="369"/>
      <c r="K136" s="17" t="s">
        <v>115</v>
      </c>
      <c r="L136" s="18"/>
      <c r="M136" s="19"/>
      <c r="N136" s="19"/>
      <c r="O136" s="19"/>
      <c r="P136" s="20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2"/>
      <c r="AC136" s="24"/>
      <c r="AD136" s="25"/>
      <c r="AE136" s="25"/>
      <c r="AF136" s="26" t="str">
        <f>B136</f>
        <v>Science</v>
      </c>
      <c r="AG136" s="25" t="s">
        <v>6</v>
      </c>
      <c r="AH136" s="27"/>
      <c r="AI136" s="27"/>
      <c r="AJ136" s="27"/>
      <c r="AK136" s="27"/>
      <c r="AL136" s="28"/>
      <c r="AM136" s="17" t="str">
        <f>K136</f>
        <v>2nd NINE WEEKS</v>
      </c>
      <c r="AN136" s="19"/>
      <c r="AO136" s="19"/>
      <c r="AP136" s="19"/>
      <c r="AQ136" s="19"/>
      <c r="AR136" s="20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9"/>
      <c r="BI136" s="30" t="str">
        <f>B136</f>
        <v>Science</v>
      </c>
      <c r="BJ136" s="31"/>
      <c r="BK136" s="32"/>
      <c r="BL136" s="33" t="str">
        <f>K136</f>
        <v>2nd NINE WEEKS</v>
      </c>
      <c r="BM136" s="34"/>
      <c r="BN136" s="34"/>
      <c r="BO136" s="34"/>
      <c r="BP136" s="34"/>
      <c r="BQ136" s="35"/>
      <c r="BR136" s="35"/>
      <c r="BS136" s="36"/>
      <c r="BU136" s="30" t="str">
        <f>B136</f>
        <v>Science</v>
      </c>
      <c r="BV136" s="31"/>
      <c r="BW136" s="32"/>
      <c r="BX136" s="33" t="str">
        <f>K136</f>
        <v>2nd NINE WEEKS</v>
      </c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5"/>
      <c r="CY136" s="36"/>
    </row>
    <row r="137" spans="1:103" ht="13.5" customHeight="1" thickTop="1" thickBot="1">
      <c r="B137" s="37"/>
      <c r="C137" s="37"/>
      <c r="D137" s="38"/>
      <c r="E137" s="38"/>
      <c r="F137" s="38"/>
      <c r="G137" s="38"/>
      <c r="H137" s="39" t="s">
        <v>7</v>
      </c>
      <c r="I137" s="40"/>
      <c r="J137" s="40"/>
      <c r="K137" s="40"/>
      <c r="L137" s="41"/>
      <c r="M137" s="40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3"/>
      <c r="AC137" s="39" t="s">
        <v>7</v>
      </c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4"/>
      <c r="BI137" s="45"/>
      <c r="BJ137" s="46" t="s">
        <v>8</v>
      </c>
      <c r="BK137" s="40"/>
      <c r="BL137" s="40"/>
      <c r="BM137" s="40"/>
      <c r="BN137" s="40"/>
      <c r="BO137" s="40"/>
      <c r="BP137" s="40"/>
      <c r="BQ137" s="40"/>
      <c r="BR137" s="40"/>
      <c r="BS137" s="47"/>
      <c r="BU137" s="45"/>
      <c r="BV137" s="155" t="s">
        <v>59</v>
      </c>
      <c r="BW137" s="156"/>
      <c r="BX137" s="156"/>
      <c r="BY137" s="156"/>
      <c r="BZ137" s="156"/>
      <c r="CA137" s="156"/>
      <c r="CB137" s="156"/>
      <c r="CC137" s="156"/>
      <c r="CD137" s="156"/>
      <c r="CE137" s="156"/>
      <c r="CF137" s="156"/>
      <c r="CG137" s="156"/>
      <c r="CH137" s="156"/>
      <c r="CI137" s="156"/>
      <c r="CJ137" s="156"/>
      <c r="CK137" s="156"/>
      <c r="CL137" s="156"/>
      <c r="CM137" s="156"/>
      <c r="CN137" s="156"/>
      <c r="CO137" s="156"/>
      <c r="CP137" s="156"/>
      <c r="CQ137" s="156"/>
      <c r="CR137" s="156"/>
      <c r="CS137" s="156"/>
      <c r="CT137" s="156"/>
      <c r="CU137" s="156"/>
      <c r="CV137" s="156"/>
      <c r="CW137" s="156"/>
      <c r="CX137" s="156"/>
      <c r="CY137" s="157"/>
    </row>
    <row r="138" spans="1:103" ht="13.5" customHeight="1">
      <c r="A138" s="83" t="str">
        <f t="shared" ref="A138:A159" si="38">IF(ISERROR(D140/2),"",D140)</f>
        <v/>
      </c>
      <c r="B138" s="153" t="s">
        <v>58</v>
      </c>
      <c r="C138" s="149" t="s">
        <v>9</v>
      </c>
      <c r="D138" s="48" t="s">
        <v>10</v>
      </c>
      <c r="E138" s="49" t="s">
        <v>60</v>
      </c>
      <c r="F138" s="50"/>
      <c r="G138" s="51"/>
      <c r="H138" s="362" t="s">
        <v>11</v>
      </c>
      <c r="I138" s="355"/>
      <c r="J138" s="355"/>
      <c r="K138" s="355"/>
      <c r="L138" s="360"/>
      <c r="M138" s="354" t="s">
        <v>12</v>
      </c>
      <c r="N138" s="355"/>
      <c r="O138" s="355"/>
      <c r="P138" s="355"/>
      <c r="Q138" s="360"/>
      <c r="R138" s="354" t="s">
        <v>13</v>
      </c>
      <c r="S138" s="355"/>
      <c r="T138" s="355"/>
      <c r="U138" s="355"/>
      <c r="V138" s="360"/>
      <c r="W138" s="354" t="s">
        <v>14</v>
      </c>
      <c r="X138" s="355"/>
      <c r="Y138" s="355"/>
      <c r="Z138" s="355"/>
      <c r="AA138" s="356"/>
      <c r="AC138" s="362" t="s">
        <v>15</v>
      </c>
      <c r="AD138" s="355"/>
      <c r="AE138" s="355"/>
      <c r="AF138" s="355"/>
      <c r="AG138" s="360"/>
      <c r="AH138" s="354" t="s">
        <v>16</v>
      </c>
      <c r="AI138" s="355"/>
      <c r="AJ138" s="355"/>
      <c r="AK138" s="355"/>
      <c r="AL138" s="360"/>
      <c r="AM138" s="354" t="s">
        <v>17</v>
      </c>
      <c r="AN138" s="355"/>
      <c r="AO138" s="355"/>
      <c r="AP138" s="355"/>
      <c r="AQ138" s="360"/>
      <c r="AR138" s="354" t="s">
        <v>18</v>
      </c>
      <c r="AS138" s="355"/>
      <c r="AT138" s="355"/>
      <c r="AU138" s="355"/>
      <c r="AV138" s="360"/>
      <c r="AW138" s="354" t="s">
        <v>19</v>
      </c>
      <c r="AX138" s="355"/>
      <c r="AY138" s="355"/>
      <c r="AZ138" s="355"/>
      <c r="BA138" s="356"/>
      <c r="BB138" s="354" t="s">
        <v>120</v>
      </c>
      <c r="BC138" s="355"/>
      <c r="BD138" s="355"/>
      <c r="BE138" s="355"/>
      <c r="BF138" s="356"/>
      <c r="BG138" s="52"/>
      <c r="BI138" s="53"/>
      <c r="BJ138" s="54"/>
      <c r="BK138" s="54"/>
      <c r="BL138" s="54"/>
      <c r="BM138" s="54"/>
      <c r="BN138" s="54"/>
      <c r="BO138" s="54"/>
      <c r="BP138" s="54"/>
      <c r="BQ138" s="54"/>
      <c r="BR138" s="54"/>
      <c r="BS138" s="55"/>
      <c r="BU138" s="53"/>
      <c r="BV138" s="344" t="s">
        <v>11</v>
      </c>
      <c r="BW138" s="345"/>
      <c r="BX138" s="346"/>
      <c r="BY138" s="344" t="s">
        <v>12</v>
      </c>
      <c r="BZ138" s="345"/>
      <c r="CA138" s="346"/>
      <c r="CB138" s="344" t="s">
        <v>13</v>
      </c>
      <c r="CC138" s="345"/>
      <c r="CD138" s="346"/>
      <c r="CE138" s="344" t="s">
        <v>14</v>
      </c>
      <c r="CF138" s="345"/>
      <c r="CG138" s="346"/>
      <c r="CH138" s="344" t="s">
        <v>15</v>
      </c>
      <c r="CI138" s="345"/>
      <c r="CJ138" s="346"/>
      <c r="CK138" s="344" t="s">
        <v>16</v>
      </c>
      <c r="CL138" s="345"/>
      <c r="CM138" s="346"/>
      <c r="CN138" s="344" t="s">
        <v>17</v>
      </c>
      <c r="CO138" s="345"/>
      <c r="CP138" s="346"/>
      <c r="CQ138" s="344" t="s">
        <v>18</v>
      </c>
      <c r="CR138" s="345"/>
      <c r="CS138" s="346"/>
      <c r="CT138" s="344" t="s">
        <v>19</v>
      </c>
      <c r="CU138" s="345"/>
      <c r="CV138" s="346"/>
      <c r="CW138" s="350" t="s">
        <v>120</v>
      </c>
      <c r="CX138" s="345"/>
      <c r="CY138" s="351"/>
    </row>
    <row r="139" spans="1:103" ht="13.5" customHeight="1" thickBot="1">
      <c r="A139" s="83" t="str">
        <f t="shared" si="38"/>
        <v/>
      </c>
      <c r="B139" s="154" t="s">
        <v>24</v>
      </c>
      <c r="C139" s="283" t="s">
        <v>24</v>
      </c>
      <c r="D139" s="59" t="s">
        <v>24</v>
      </c>
      <c r="E139" s="60" t="s">
        <v>24</v>
      </c>
      <c r="F139" s="61" t="s">
        <v>25</v>
      </c>
      <c r="G139" s="62" t="s">
        <v>26</v>
      </c>
      <c r="H139" s="363"/>
      <c r="I139" s="358"/>
      <c r="J139" s="358"/>
      <c r="K139" s="358"/>
      <c r="L139" s="361"/>
      <c r="M139" s="357"/>
      <c r="N139" s="358"/>
      <c r="O139" s="358"/>
      <c r="P139" s="358"/>
      <c r="Q139" s="361"/>
      <c r="R139" s="357"/>
      <c r="S139" s="358"/>
      <c r="T139" s="358"/>
      <c r="U139" s="358"/>
      <c r="V139" s="361"/>
      <c r="W139" s="357"/>
      <c r="X139" s="358"/>
      <c r="Y139" s="358"/>
      <c r="Z139" s="358"/>
      <c r="AA139" s="359"/>
      <c r="AC139" s="363"/>
      <c r="AD139" s="358"/>
      <c r="AE139" s="358"/>
      <c r="AF139" s="358"/>
      <c r="AG139" s="361"/>
      <c r="AH139" s="357"/>
      <c r="AI139" s="358"/>
      <c r="AJ139" s="358"/>
      <c r="AK139" s="358"/>
      <c r="AL139" s="361"/>
      <c r="AM139" s="357"/>
      <c r="AN139" s="358"/>
      <c r="AO139" s="358"/>
      <c r="AP139" s="358"/>
      <c r="AQ139" s="361"/>
      <c r="AR139" s="357"/>
      <c r="AS139" s="358"/>
      <c r="AT139" s="358"/>
      <c r="AU139" s="358"/>
      <c r="AV139" s="361"/>
      <c r="AW139" s="357"/>
      <c r="AX139" s="358"/>
      <c r="AY139" s="358"/>
      <c r="AZ139" s="358"/>
      <c r="BA139" s="359"/>
      <c r="BB139" s="357"/>
      <c r="BC139" s="358"/>
      <c r="BD139" s="358"/>
      <c r="BE139" s="358"/>
      <c r="BF139" s="359"/>
      <c r="BG139" s="63" t="s">
        <v>26</v>
      </c>
      <c r="BI139" s="64" t="s">
        <v>26</v>
      </c>
      <c r="BJ139" s="65">
        <v>1</v>
      </c>
      <c r="BK139" s="66">
        <v>2</v>
      </c>
      <c r="BL139" s="65">
        <v>3</v>
      </c>
      <c r="BM139" s="66">
        <v>4</v>
      </c>
      <c r="BN139" s="65">
        <v>5</v>
      </c>
      <c r="BO139" s="66">
        <v>6</v>
      </c>
      <c r="BP139" s="65">
        <v>7</v>
      </c>
      <c r="BQ139" s="66">
        <v>8</v>
      </c>
      <c r="BR139" s="66">
        <v>9</v>
      </c>
      <c r="BS139" s="67">
        <v>10</v>
      </c>
      <c r="BU139" s="64" t="s">
        <v>26</v>
      </c>
      <c r="BV139" s="347"/>
      <c r="BW139" s="348"/>
      <c r="BX139" s="349"/>
      <c r="BY139" s="347"/>
      <c r="BZ139" s="348"/>
      <c r="CA139" s="349"/>
      <c r="CB139" s="347"/>
      <c r="CC139" s="348"/>
      <c r="CD139" s="349"/>
      <c r="CE139" s="347"/>
      <c r="CF139" s="348"/>
      <c r="CG139" s="349"/>
      <c r="CH139" s="347"/>
      <c r="CI139" s="348"/>
      <c r="CJ139" s="349"/>
      <c r="CK139" s="347"/>
      <c r="CL139" s="348"/>
      <c r="CM139" s="349"/>
      <c r="CN139" s="347"/>
      <c r="CO139" s="348"/>
      <c r="CP139" s="349"/>
      <c r="CQ139" s="347"/>
      <c r="CR139" s="348"/>
      <c r="CS139" s="349"/>
      <c r="CT139" s="347"/>
      <c r="CU139" s="348"/>
      <c r="CV139" s="349"/>
      <c r="CW139" s="352"/>
      <c r="CX139" s="348"/>
      <c r="CY139" s="353"/>
    </row>
    <row r="140" spans="1:103" ht="13.5" customHeight="1">
      <c r="A140" s="83" t="str">
        <f t="shared" si="38"/>
        <v/>
      </c>
      <c r="B140" s="167" t="str">
        <f t="shared" ref="B140:B161" si="39">IF(SUM(BV140:CY140),AVERAGE(BV140:CY140),"")</f>
        <v/>
      </c>
      <c r="C140" s="150" t="str">
        <f t="shared" ref="C140:C161" si="40">IF(SUM(H140:BF140),AVERAGE(H140:BF140),"")</f>
        <v/>
      </c>
      <c r="D140" s="70" t="str">
        <f t="shared" ref="D140:D161" si="41">IF(SUM(BJ140:BS140),AVERAGE(BJ140:BS140),"")</f>
        <v/>
      </c>
      <c r="E140" s="187" t="str">
        <f>IF(ISERROR(SUM((B140/2),(C140/2),(D140/2))),IF(ISERROR(SUM((B140/2),(C140/2))),IF(ISERROR(SUM((B140/2),(D140/2))),IF(ISERROR(SUM((C140/2),(D140/2))),IF(ISERROR(B140/2),IF(ISERROR(C140/2),A138,C140),B140),SUM((C140*'Student List'!$D$34),(D140*'Student List'!$E$34))/'Student List'!$D$40),SUM((B140*'Student List'!$C$34),(D140*'Student List'!$E$34))/'Student List'!$E$40),SUM((B140*'Student List'!$C$34),(C140*'Student List'!$D$34))/'Student List'!$C$40),SUM((B140*'Student List'!$C$34),(C140*'Student List'!$D$34),(D140*'Student List'!$E$34))/'Student List'!$C$35)</f>
        <v/>
      </c>
      <c r="F140" s="84" t="str">
        <f t="shared" ref="F140:F161" si="42">IF(ISERROR(IF(E140,HLOOKUP(E140,$B$354:$N$355,2),"")),"",(IF(E140,HLOOKUP(E140,$B$354:$N$355,2),"")))</f>
        <v/>
      </c>
      <c r="G140" s="172" t="str">
        <f>IF(ISTEXT('Student List'!$C$9),('Student List'!$C$9),"")</f>
        <v/>
      </c>
      <c r="H140" s="71"/>
      <c r="I140" s="72"/>
      <c r="J140" s="73"/>
      <c r="K140" s="72"/>
      <c r="L140" s="74"/>
      <c r="M140" s="75"/>
      <c r="N140" s="72"/>
      <c r="O140" s="73"/>
      <c r="P140" s="72"/>
      <c r="Q140" s="74"/>
      <c r="R140" s="75"/>
      <c r="S140" s="72"/>
      <c r="T140" s="73"/>
      <c r="U140" s="72"/>
      <c r="V140" s="74"/>
      <c r="W140" s="75"/>
      <c r="X140" s="72"/>
      <c r="Y140" s="73"/>
      <c r="Z140" s="72"/>
      <c r="AA140" s="76"/>
      <c r="AB140" s="207"/>
      <c r="AC140" s="71"/>
      <c r="AD140" s="72"/>
      <c r="AE140" s="75"/>
      <c r="AF140" s="72"/>
      <c r="AG140" s="74"/>
      <c r="AH140" s="75"/>
      <c r="AI140" s="72"/>
      <c r="AJ140" s="73"/>
      <c r="AK140" s="72"/>
      <c r="AL140" s="74"/>
      <c r="AM140" s="75"/>
      <c r="AN140" s="72"/>
      <c r="AO140" s="73"/>
      <c r="AP140" s="72"/>
      <c r="AQ140" s="77"/>
      <c r="AR140" s="75"/>
      <c r="AS140" s="72"/>
      <c r="AT140" s="73"/>
      <c r="AU140" s="72"/>
      <c r="AV140" s="74"/>
      <c r="AW140" s="75"/>
      <c r="AX140" s="72"/>
      <c r="AY140" s="73"/>
      <c r="AZ140" s="72"/>
      <c r="BA140" s="74"/>
      <c r="BB140" s="75"/>
      <c r="BC140" s="72"/>
      <c r="BD140" s="72"/>
      <c r="BE140" s="72"/>
      <c r="BF140" s="75"/>
      <c r="BG140" s="78" t="str">
        <f t="shared" ref="BG140:BG161" si="43">G140</f>
        <v/>
      </c>
      <c r="BI140" s="79" t="str">
        <f t="shared" ref="BI140:BI161" si="44">G140</f>
        <v/>
      </c>
      <c r="BJ140" s="109"/>
      <c r="BK140" s="110"/>
      <c r="BL140" s="110"/>
      <c r="BM140" s="110"/>
      <c r="BN140" s="110"/>
      <c r="BO140" s="110"/>
      <c r="BP140" s="110"/>
      <c r="BQ140" s="110"/>
      <c r="BR140" s="110"/>
      <c r="BS140" s="111"/>
      <c r="BU140" s="170" t="str">
        <f t="shared" ref="BU140:BU161" si="45">G140</f>
        <v/>
      </c>
      <c r="BV140" s="158"/>
      <c r="BW140" s="159"/>
      <c r="BX140" s="248"/>
      <c r="BY140" s="252"/>
      <c r="BZ140" s="253"/>
      <c r="CA140" s="254"/>
      <c r="CB140" s="252"/>
      <c r="CC140" s="253"/>
      <c r="CD140" s="254"/>
      <c r="CE140" s="252"/>
      <c r="CF140" s="253"/>
      <c r="CG140" s="254"/>
      <c r="CH140" s="252"/>
      <c r="CI140" s="253"/>
      <c r="CJ140" s="254"/>
      <c r="CK140" s="252"/>
      <c r="CL140" s="253"/>
      <c r="CM140" s="254"/>
      <c r="CN140" s="252"/>
      <c r="CO140" s="253"/>
      <c r="CP140" s="254"/>
      <c r="CQ140" s="252"/>
      <c r="CR140" s="253"/>
      <c r="CS140" s="254"/>
      <c r="CT140" s="252"/>
      <c r="CU140" s="253"/>
      <c r="CV140" s="254"/>
      <c r="CW140" s="247"/>
      <c r="CX140" s="159"/>
      <c r="CY140" s="160"/>
    </row>
    <row r="141" spans="1:103" ht="13.5" customHeight="1">
      <c r="A141" s="83" t="str">
        <f t="shared" si="38"/>
        <v/>
      </c>
      <c r="B141" s="168" t="str">
        <f t="shared" si="39"/>
        <v/>
      </c>
      <c r="C141" s="151" t="str">
        <f t="shared" si="40"/>
        <v/>
      </c>
      <c r="D141" s="82" t="str">
        <f t="shared" si="41"/>
        <v/>
      </c>
      <c r="E141" s="188" t="str">
        <f>IF(ISERROR(SUM((B141/2),(C141/2),(D141/2))),IF(ISERROR(SUM((B141/2),(C141/2))),IF(ISERROR(SUM((B141/2),(D141/2))),IF(ISERROR(SUM((C141/2),(D141/2))),IF(ISERROR(B141/2),IF(ISERROR(C141/2),A139,C141),B141),SUM((C141*'Student List'!$D$34),(D141*'Student List'!$E$34))/'Student List'!$D$40),SUM((B141*'Student List'!$C$34),(D141*'Student List'!$E$34))/'Student List'!$E$40),SUM((B141*'Student List'!$C$34),(C141*'Student List'!$D$34))/'Student List'!$C$40),SUM((B141*'Student List'!$C$34),(C141*'Student List'!$D$34),(D141*'Student List'!$E$34))/'Student List'!$C$35)</f>
        <v/>
      </c>
      <c r="F141" s="84" t="str">
        <f t="shared" si="42"/>
        <v/>
      </c>
      <c r="G141" s="208" t="str">
        <f>IF(ISTEXT('Student List'!$C$10),('Student List'!$C$10),"")</f>
        <v/>
      </c>
      <c r="H141" s="209"/>
      <c r="I141" s="210"/>
      <c r="J141" s="211"/>
      <c r="K141" s="210"/>
      <c r="L141" s="212"/>
      <c r="M141" s="213"/>
      <c r="N141" s="210"/>
      <c r="O141" s="211"/>
      <c r="P141" s="210"/>
      <c r="Q141" s="212"/>
      <c r="R141" s="213"/>
      <c r="S141" s="210"/>
      <c r="T141" s="211"/>
      <c r="U141" s="210"/>
      <c r="V141" s="212"/>
      <c r="W141" s="213"/>
      <c r="X141" s="210"/>
      <c r="Y141" s="211"/>
      <c r="Z141" s="210"/>
      <c r="AA141" s="214"/>
      <c r="AB141" s="215"/>
      <c r="AC141" s="209"/>
      <c r="AD141" s="210"/>
      <c r="AE141" s="213"/>
      <c r="AF141" s="210"/>
      <c r="AG141" s="212"/>
      <c r="AH141" s="213"/>
      <c r="AI141" s="210"/>
      <c r="AJ141" s="211"/>
      <c r="AK141" s="210"/>
      <c r="AL141" s="212"/>
      <c r="AM141" s="213"/>
      <c r="AN141" s="210"/>
      <c r="AO141" s="211"/>
      <c r="AP141" s="210"/>
      <c r="AQ141" s="212"/>
      <c r="AR141" s="213"/>
      <c r="AS141" s="210"/>
      <c r="AT141" s="211"/>
      <c r="AU141" s="210"/>
      <c r="AV141" s="212"/>
      <c r="AW141" s="213"/>
      <c r="AX141" s="210"/>
      <c r="AY141" s="211"/>
      <c r="AZ141" s="210"/>
      <c r="BA141" s="212"/>
      <c r="BB141" s="213"/>
      <c r="BC141" s="210"/>
      <c r="BD141" s="210"/>
      <c r="BE141" s="210"/>
      <c r="BF141" s="213"/>
      <c r="BG141" s="216" t="str">
        <f t="shared" si="43"/>
        <v/>
      </c>
      <c r="BH141" s="217"/>
      <c r="BI141" s="218" t="str">
        <f t="shared" si="44"/>
        <v/>
      </c>
      <c r="BJ141" s="219"/>
      <c r="BK141" s="220"/>
      <c r="BL141" s="221"/>
      <c r="BM141" s="221"/>
      <c r="BN141" s="221"/>
      <c r="BO141" s="221"/>
      <c r="BP141" s="221"/>
      <c r="BQ141" s="221"/>
      <c r="BR141" s="221"/>
      <c r="BS141" s="222"/>
      <c r="BT141" s="217"/>
      <c r="BU141" s="223" t="str">
        <f t="shared" si="45"/>
        <v/>
      </c>
      <c r="BV141" s="224"/>
      <c r="BW141" s="225"/>
      <c r="BX141" s="249"/>
      <c r="BY141" s="255"/>
      <c r="BZ141" s="226"/>
      <c r="CA141" s="249"/>
      <c r="CB141" s="255"/>
      <c r="CC141" s="226"/>
      <c r="CD141" s="249"/>
      <c r="CE141" s="255"/>
      <c r="CF141" s="226"/>
      <c r="CG141" s="249"/>
      <c r="CH141" s="255"/>
      <c r="CI141" s="226"/>
      <c r="CJ141" s="249"/>
      <c r="CK141" s="255"/>
      <c r="CL141" s="226"/>
      <c r="CM141" s="249"/>
      <c r="CN141" s="255"/>
      <c r="CO141" s="226"/>
      <c r="CP141" s="249"/>
      <c r="CQ141" s="255"/>
      <c r="CR141" s="226"/>
      <c r="CS141" s="249"/>
      <c r="CT141" s="255"/>
      <c r="CU141" s="226"/>
      <c r="CV141" s="249"/>
      <c r="CW141" s="225"/>
      <c r="CX141" s="226"/>
      <c r="CY141" s="227"/>
    </row>
    <row r="142" spans="1:103" ht="13.5" customHeight="1">
      <c r="A142" s="83" t="str">
        <f t="shared" si="38"/>
        <v/>
      </c>
      <c r="B142" s="168" t="str">
        <f t="shared" si="39"/>
        <v/>
      </c>
      <c r="C142" s="151" t="str">
        <f t="shared" si="40"/>
        <v/>
      </c>
      <c r="D142" s="82" t="str">
        <f t="shared" si="41"/>
        <v/>
      </c>
      <c r="E142" s="188" t="str">
        <f>IF(ISERROR(SUM((B142/2),(C142/2),(D142/2))),IF(ISERROR(SUM((B142/2),(C142/2))),IF(ISERROR(SUM((B142/2),(D142/2))),IF(ISERROR(SUM((C142/2),(D142/2))),IF(ISERROR(B142/2),IF(ISERROR(C142/2),A140,C142),B142),SUM((C142*'Student List'!$D$34),(D142*'Student List'!$E$34))/'Student List'!$D$40),SUM((B142*'Student List'!$C$34),(D142*'Student List'!$E$34))/'Student List'!$E$40),SUM((B142*'Student List'!$C$34),(C142*'Student List'!$D$34))/'Student List'!$C$40),SUM((B142*'Student List'!$C$34),(C142*'Student List'!$D$34),(D142*'Student List'!$E$34))/'Student List'!$C$35)</f>
        <v/>
      </c>
      <c r="F142" s="84" t="str">
        <f t="shared" si="42"/>
        <v/>
      </c>
      <c r="G142" s="173" t="str">
        <f>IF(ISTEXT('Student List'!$C$11),('Student List'!$C$11),"")</f>
        <v/>
      </c>
      <c r="H142" s="85"/>
      <c r="I142" s="86"/>
      <c r="J142" s="87"/>
      <c r="K142" s="86"/>
      <c r="L142" s="88"/>
      <c r="M142" s="89"/>
      <c r="N142" s="86"/>
      <c r="O142" s="87"/>
      <c r="P142" s="86"/>
      <c r="Q142" s="88"/>
      <c r="R142" s="89"/>
      <c r="S142" s="86"/>
      <c r="T142" s="87"/>
      <c r="U142" s="86"/>
      <c r="V142" s="88"/>
      <c r="W142" s="89"/>
      <c r="X142" s="86"/>
      <c r="Y142" s="87"/>
      <c r="Z142" s="86"/>
      <c r="AA142" s="90"/>
      <c r="AB142" s="207"/>
      <c r="AC142" s="85"/>
      <c r="AD142" s="86"/>
      <c r="AE142" s="89"/>
      <c r="AF142" s="86"/>
      <c r="AG142" s="88"/>
      <c r="AH142" s="89"/>
      <c r="AI142" s="86"/>
      <c r="AJ142" s="87"/>
      <c r="AK142" s="86"/>
      <c r="AL142" s="88"/>
      <c r="AM142" s="89"/>
      <c r="AN142" s="86"/>
      <c r="AO142" s="87"/>
      <c r="AP142" s="86"/>
      <c r="AQ142" s="88"/>
      <c r="AR142" s="89"/>
      <c r="AS142" s="86"/>
      <c r="AT142" s="87"/>
      <c r="AU142" s="86"/>
      <c r="AV142" s="88"/>
      <c r="AW142" s="89"/>
      <c r="AX142" s="86"/>
      <c r="AY142" s="87"/>
      <c r="AZ142" s="86"/>
      <c r="BA142" s="88"/>
      <c r="BB142" s="89"/>
      <c r="BC142" s="86"/>
      <c r="BD142" s="86"/>
      <c r="BE142" s="86"/>
      <c r="BF142" s="89"/>
      <c r="BG142" s="91" t="str">
        <f t="shared" si="43"/>
        <v/>
      </c>
      <c r="BI142" s="92" t="str">
        <f t="shared" si="44"/>
        <v/>
      </c>
      <c r="BJ142" s="112"/>
      <c r="BK142" s="117"/>
      <c r="BL142" s="113"/>
      <c r="BM142" s="113"/>
      <c r="BN142" s="113"/>
      <c r="BO142" s="113"/>
      <c r="BP142" s="113"/>
      <c r="BQ142" s="113"/>
      <c r="BR142" s="113"/>
      <c r="BS142" s="114"/>
      <c r="BU142" s="171" t="str">
        <f t="shared" si="45"/>
        <v/>
      </c>
      <c r="BV142" s="161"/>
      <c r="BW142" s="162"/>
      <c r="BX142" s="250"/>
      <c r="BY142" s="256"/>
      <c r="BZ142" s="163"/>
      <c r="CA142" s="250"/>
      <c r="CB142" s="256"/>
      <c r="CC142" s="163"/>
      <c r="CD142" s="250"/>
      <c r="CE142" s="256"/>
      <c r="CF142" s="163"/>
      <c r="CG142" s="250"/>
      <c r="CH142" s="256"/>
      <c r="CI142" s="163"/>
      <c r="CJ142" s="250"/>
      <c r="CK142" s="256"/>
      <c r="CL142" s="163"/>
      <c r="CM142" s="250"/>
      <c r="CN142" s="256"/>
      <c r="CO142" s="163"/>
      <c r="CP142" s="250"/>
      <c r="CQ142" s="256"/>
      <c r="CR142" s="163"/>
      <c r="CS142" s="250"/>
      <c r="CT142" s="256"/>
      <c r="CU142" s="163"/>
      <c r="CV142" s="250"/>
      <c r="CW142" s="162"/>
      <c r="CX142" s="163"/>
      <c r="CY142" s="164"/>
    </row>
    <row r="143" spans="1:103" ht="13.5" customHeight="1">
      <c r="A143" s="83" t="str">
        <f t="shared" si="38"/>
        <v/>
      </c>
      <c r="B143" s="168" t="str">
        <f t="shared" si="39"/>
        <v/>
      </c>
      <c r="C143" s="151" t="str">
        <f t="shared" si="40"/>
        <v/>
      </c>
      <c r="D143" s="82" t="str">
        <f t="shared" si="41"/>
        <v/>
      </c>
      <c r="E143" s="188" t="str">
        <f>IF(ISERROR(SUM((B143/2),(C143/2),(D143/2))),IF(ISERROR(SUM((B143/2),(C143/2))),IF(ISERROR(SUM((B143/2),(D143/2))),IF(ISERROR(SUM((C143/2),(D143/2))),IF(ISERROR(B143/2),IF(ISERROR(C143/2),A141,C143),B143),SUM((C143*'Student List'!$D$34),(D143*'Student List'!$E$34))/'Student List'!$D$40),SUM((B143*'Student List'!$C$34),(D143*'Student List'!$E$34))/'Student List'!$E$40),SUM((B143*'Student List'!$C$34),(C143*'Student List'!$D$34))/'Student List'!$C$40),SUM((B143*'Student List'!$C$34),(C143*'Student List'!$D$34),(D143*'Student List'!$E$34))/'Student List'!$C$35)</f>
        <v/>
      </c>
      <c r="F143" s="84" t="str">
        <f t="shared" si="42"/>
        <v/>
      </c>
      <c r="G143" s="208" t="str">
        <f>IF(ISTEXT('Student List'!$C$12),('Student List'!$C$12),"")</f>
        <v/>
      </c>
      <c r="H143" s="209"/>
      <c r="I143" s="210"/>
      <c r="J143" s="211"/>
      <c r="K143" s="210"/>
      <c r="L143" s="212"/>
      <c r="M143" s="213"/>
      <c r="N143" s="210"/>
      <c r="O143" s="211"/>
      <c r="P143" s="210"/>
      <c r="Q143" s="212"/>
      <c r="R143" s="213"/>
      <c r="S143" s="210"/>
      <c r="T143" s="211"/>
      <c r="U143" s="210"/>
      <c r="V143" s="212"/>
      <c r="W143" s="213"/>
      <c r="X143" s="210"/>
      <c r="Y143" s="211"/>
      <c r="Z143" s="210"/>
      <c r="AA143" s="214"/>
      <c r="AB143" s="215"/>
      <c r="AC143" s="209"/>
      <c r="AD143" s="210"/>
      <c r="AE143" s="213"/>
      <c r="AF143" s="210"/>
      <c r="AG143" s="212"/>
      <c r="AH143" s="213"/>
      <c r="AI143" s="210"/>
      <c r="AJ143" s="211"/>
      <c r="AK143" s="210"/>
      <c r="AL143" s="212"/>
      <c r="AM143" s="213"/>
      <c r="AN143" s="210"/>
      <c r="AO143" s="211"/>
      <c r="AP143" s="210"/>
      <c r="AQ143" s="212"/>
      <c r="AR143" s="213"/>
      <c r="AS143" s="210"/>
      <c r="AT143" s="211"/>
      <c r="AU143" s="210"/>
      <c r="AV143" s="212"/>
      <c r="AW143" s="213"/>
      <c r="AX143" s="210"/>
      <c r="AY143" s="211"/>
      <c r="AZ143" s="210"/>
      <c r="BA143" s="212"/>
      <c r="BB143" s="213"/>
      <c r="BC143" s="210"/>
      <c r="BD143" s="210"/>
      <c r="BE143" s="210"/>
      <c r="BF143" s="213"/>
      <c r="BG143" s="216" t="str">
        <f t="shared" si="43"/>
        <v/>
      </c>
      <c r="BH143" s="217"/>
      <c r="BI143" s="218" t="str">
        <f t="shared" si="44"/>
        <v/>
      </c>
      <c r="BJ143" s="219"/>
      <c r="BK143" s="220"/>
      <c r="BL143" s="221"/>
      <c r="BM143" s="221"/>
      <c r="BN143" s="221"/>
      <c r="BO143" s="221"/>
      <c r="BP143" s="221"/>
      <c r="BQ143" s="221"/>
      <c r="BR143" s="221"/>
      <c r="BS143" s="222"/>
      <c r="BT143" s="217"/>
      <c r="BU143" s="223" t="str">
        <f t="shared" si="45"/>
        <v/>
      </c>
      <c r="BV143" s="224"/>
      <c r="BW143" s="225"/>
      <c r="BX143" s="249"/>
      <c r="BY143" s="255"/>
      <c r="BZ143" s="226"/>
      <c r="CA143" s="249"/>
      <c r="CB143" s="255"/>
      <c r="CC143" s="226"/>
      <c r="CD143" s="249"/>
      <c r="CE143" s="255"/>
      <c r="CF143" s="226"/>
      <c r="CG143" s="249"/>
      <c r="CH143" s="255"/>
      <c r="CI143" s="226"/>
      <c r="CJ143" s="249"/>
      <c r="CK143" s="255"/>
      <c r="CL143" s="226"/>
      <c r="CM143" s="249"/>
      <c r="CN143" s="255"/>
      <c r="CO143" s="226"/>
      <c r="CP143" s="249"/>
      <c r="CQ143" s="255"/>
      <c r="CR143" s="226"/>
      <c r="CS143" s="249"/>
      <c r="CT143" s="255"/>
      <c r="CU143" s="226"/>
      <c r="CV143" s="249"/>
      <c r="CW143" s="225"/>
      <c r="CX143" s="226"/>
      <c r="CY143" s="227"/>
    </row>
    <row r="144" spans="1:103" ht="13.5" customHeight="1">
      <c r="A144" s="83" t="str">
        <f t="shared" si="38"/>
        <v/>
      </c>
      <c r="B144" s="168" t="str">
        <f t="shared" si="39"/>
        <v/>
      </c>
      <c r="C144" s="151" t="str">
        <f t="shared" si="40"/>
        <v/>
      </c>
      <c r="D144" s="82" t="str">
        <f t="shared" si="41"/>
        <v/>
      </c>
      <c r="E144" s="188" t="str">
        <f>IF(ISERROR(SUM((B144/2),(C144/2),(D144/2))),IF(ISERROR(SUM((B144/2),(C144/2))),IF(ISERROR(SUM((B144/2),(D144/2))),IF(ISERROR(SUM((C144/2),(D144/2))),IF(ISERROR(B144/2),IF(ISERROR(C144/2),A142,C144),B144),SUM((C144*'Student List'!$D$34),(D144*'Student List'!$E$34))/'Student List'!$D$40),SUM((B144*'Student List'!$C$34),(D144*'Student List'!$E$34))/'Student List'!$E$40),SUM((B144*'Student List'!$C$34),(C144*'Student List'!$D$34))/'Student List'!$C$40),SUM((B144*'Student List'!$C$34),(C144*'Student List'!$D$34),(D144*'Student List'!$E$34))/'Student List'!$C$35)</f>
        <v/>
      </c>
      <c r="F144" s="84" t="str">
        <f t="shared" si="42"/>
        <v/>
      </c>
      <c r="G144" s="173" t="str">
        <f>IF(ISTEXT('Student List'!$C$13),('Student List'!$C$13),"")</f>
        <v/>
      </c>
      <c r="H144" s="85"/>
      <c r="I144" s="86"/>
      <c r="J144" s="87"/>
      <c r="K144" s="86"/>
      <c r="L144" s="88"/>
      <c r="M144" s="89"/>
      <c r="N144" s="86"/>
      <c r="O144" s="87"/>
      <c r="P144" s="86"/>
      <c r="Q144" s="88"/>
      <c r="R144" s="89"/>
      <c r="S144" s="86"/>
      <c r="T144" s="87"/>
      <c r="U144" s="86"/>
      <c r="V144" s="88"/>
      <c r="W144" s="89"/>
      <c r="X144" s="86"/>
      <c r="Y144" s="87"/>
      <c r="Z144" s="86"/>
      <c r="AA144" s="90"/>
      <c r="AB144" s="207"/>
      <c r="AC144" s="85"/>
      <c r="AD144" s="86"/>
      <c r="AE144" s="89"/>
      <c r="AF144" s="86"/>
      <c r="AG144" s="88"/>
      <c r="AH144" s="89"/>
      <c r="AI144" s="86"/>
      <c r="AJ144" s="87"/>
      <c r="AK144" s="86"/>
      <c r="AL144" s="88"/>
      <c r="AM144" s="89"/>
      <c r="AN144" s="86"/>
      <c r="AO144" s="87"/>
      <c r="AP144" s="86"/>
      <c r="AQ144" s="88"/>
      <c r="AR144" s="89"/>
      <c r="AS144" s="86"/>
      <c r="AT144" s="87"/>
      <c r="AU144" s="86"/>
      <c r="AV144" s="88"/>
      <c r="AW144" s="89"/>
      <c r="AX144" s="86"/>
      <c r="AY144" s="87"/>
      <c r="AZ144" s="86"/>
      <c r="BA144" s="88"/>
      <c r="BB144" s="89"/>
      <c r="BC144" s="86"/>
      <c r="BD144" s="86"/>
      <c r="BE144" s="86"/>
      <c r="BF144" s="89"/>
      <c r="BG144" s="91" t="str">
        <f t="shared" si="43"/>
        <v/>
      </c>
      <c r="BI144" s="92" t="str">
        <f t="shared" si="44"/>
        <v/>
      </c>
      <c r="BJ144" s="112"/>
      <c r="BK144" s="117"/>
      <c r="BL144" s="113"/>
      <c r="BM144" s="113"/>
      <c r="BN144" s="113"/>
      <c r="BO144" s="113"/>
      <c r="BP144" s="113"/>
      <c r="BQ144" s="113"/>
      <c r="BR144" s="113"/>
      <c r="BS144" s="114"/>
      <c r="BU144" s="171" t="str">
        <f t="shared" si="45"/>
        <v/>
      </c>
      <c r="BV144" s="161"/>
      <c r="BW144" s="162"/>
      <c r="BX144" s="250"/>
      <c r="BY144" s="256"/>
      <c r="BZ144" s="163"/>
      <c r="CA144" s="250"/>
      <c r="CB144" s="256"/>
      <c r="CC144" s="163"/>
      <c r="CD144" s="250"/>
      <c r="CE144" s="256"/>
      <c r="CF144" s="163"/>
      <c r="CG144" s="250"/>
      <c r="CH144" s="256"/>
      <c r="CI144" s="163"/>
      <c r="CJ144" s="250"/>
      <c r="CK144" s="256"/>
      <c r="CL144" s="163"/>
      <c r="CM144" s="250"/>
      <c r="CN144" s="256"/>
      <c r="CO144" s="163"/>
      <c r="CP144" s="250"/>
      <c r="CQ144" s="256"/>
      <c r="CR144" s="163"/>
      <c r="CS144" s="250"/>
      <c r="CT144" s="256"/>
      <c r="CU144" s="163"/>
      <c r="CV144" s="250"/>
      <c r="CW144" s="162"/>
      <c r="CX144" s="163"/>
      <c r="CY144" s="164"/>
    </row>
    <row r="145" spans="1:103" ht="13.5" customHeight="1">
      <c r="A145" s="83" t="str">
        <f t="shared" si="38"/>
        <v/>
      </c>
      <c r="B145" s="168" t="str">
        <f t="shared" si="39"/>
        <v/>
      </c>
      <c r="C145" s="151" t="str">
        <f t="shared" si="40"/>
        <v/>
      </c>
      <c r="D145" s="82" t="str">
        <f t="shared" si="41"/>
        <v/>
      </c>
      <c r="E145" s="188" t="str">
        <f>IF(ISERROR(SUM((B145/2),(C145/2),(D145/2))),IF(ISERROR(SUM((B145/2),(C145/2))),IF(ISERROR(SUM((B145/2),(D145/2))),IF(ISERROR(SUM((C145/2),(D145/2))),IF(ISERROR(B145/2),IF(ISERROR(C145/2),A143,C145),B145),SUM((C145*'Student List'!$D$34),(D145*'Student List'!$E$34))/'Student List'!$D$40),SUM((B145*'Student List'!$C$34),(D145*'Student List'!$E$34))/'Student List'!$E$40),SUM((B145*'Student List'!$C$34),(C145*'Student List'!$D$34))/'Student List'!$C$40),SUM((B145*'Student List'!$C$34),(C145*'Student List'!$D$34),(D145*'Student List'!$E$34))/'Student List'!$C$35)</f>
        <v/>
      </c>
      <c r="F145" s="84" t="str">
        <f t="shared" si="42"/>
        <v/>
      </c>
      <c r="G145" s="208" t="str">
        <f>IF(ISTEXT('Student List'!$C$14),('Student List'!$C$14),"")</f>
        <v/>
      </c>
      <c r="H145" s="209"/>
      <c r="I145" s="210"/>
      <c r="J145" s="211"/>
      <c r="K145" s="210"/>
      <c r="L145" s="212"/>
      <c r="M145" s="213"/>
      <c r="N145" s="210"/>
      <c r="O145" s="211"/>
      <c r="P145" s="210"/>
      <c r="Q145" s="212"/>
      <c r="R145" s="213"/>
      <c r="S145" s="210"/>
      <c r="T145" s="211"/>
      <c r="U145" s="210"/>
      <c r="V145" s="212"/>
      <c r="W145" s="213"/>
      <c r="X145" s="210"/>
      <c r="Y145" s="211"/>
      <c r="Z145" s="210"/>
      <c r="AA145" s="214"/>
      <c r="AB145" s="215"/>
      <c r="AC145" s="209"/>
      <c r="AD145" s="210"/>
      <c r="AE145" s="213"/>
      <c r="AF145" s="210"/>
      <c r="AG145" s="212"/>
      <c r="AH145" s="213"/>
      <c r="AI145" s="210"/>
      <c r="AJ145" s="211"/>
      <c r="AK145" s="210"/>
      <c r="AL145" s="212"/>
      <c r="AM145" s="213"/>
      <c r="AN145" s="210"/>
      <c r="AO145" s="211"/>
      <c r="AP145" s="210"/>
      <c r="AQ145" s="212"/>
      <c r="AR145" s="213"/>
      <c r="AS145" s="210"/>
      <c r="AT145" s="211"/>
      <c r="AU145" s="210"/>
      <c r="AV145" s="212"/>
      <c r="AW145" s="213"/>
      <c r="AX145" s="210"/>
      <c r="AY145" s="211"/>
      <c r="AZ145" s="210"/>
      <c r="BA145" s="212"/>
      <c r="BB145" s="213"/>
      <c r="BC145" s="210"/>
      <c r="BD145" s="210"/>
      <c r="BE145" s="210"/>
      <c r="BF145" s="213"/>
      <c r="BG145" s="216" t="str">
        <f t="shared" si="43"/>
        <v/>
      </c>
      <c r="BH145" s="217"/>
      <c r="BI145" s="218" t="str">
        <f t="shared" si="44"/>
        <v/>
      </c>
      <c r="BJ145" s="219"/>
      <c r="BK145" s="220"/>
      <c r="BL145" s="221"/>
      <c r="BM145" s="221"/>
      <c r="BN145" s="221"/>
      <c r="BO145" s="221"/>
      <c r="BP145" s="221"/>
      <c r="BQ145" s="221"/>
      <c r="BR145" s="221"/>
      <c r="BS145" s="222"/>
      <c r="BT145" s="217"/>
      <c r="BU145" s="223" t="str">
        <f t="shared" si="45"/>
        <v/>
      </c>
      <c r="BV145" s="224"/>
      <c r="BW145" s="225"/>
      <c r="BX145" s="249"/>
      <c r="BY145" s="255"/>
      <c r="BZ145" s="226"/>
      <c r="CA145" s="249"/>
      <c r="CB145" s="255"/>
      <c r="CC145" s="226"/>
      <c r="CD145" s="249"/>
      <c r="CE145" s="255"/>
      <c r="CF145" s="226"/>
      <c r="CG145" s="249"/>
      <c r="CH145" s="255"/>
      <c r="CI145" s="226"/>
      <c r="CJ145" s="249"/>
      <c r="CK145" s="255"/>
      <c r="CL145" s="226"/>
      <c r="CM145" s="249"/>
      <c r="CN145" s="255"/>
      <c r="CO145" s="226"/>
      <c r="CP145" s="249"/>
      <c r="CQ145" s="255"/>
      <c r="CR145" s="226"/>
      <c r="CS145" s="249"/>
      <c r="CT145" s="255"/>
      <c r="CU145" s="226"/>
      <c r="CV145" s="249"/>
      <c r="CW145" s="225"/>
      <c r="CX145" s="226"/>
      <c r="CY145" s="227"/>
    </row>
    <row r="146" spans="1:103" ht="13.5" customHeight="1">
      <c r="A146" s="83" t="str">
        <f t="shared" si="38"/>
        <v/>
      </c>
      <c r="B146" s="168" t="str">
        <f t="shared" si="39"/>
        <v/>
      </c>
      <c r="C146" s="151" t="str">
        <f t="shared" si="40"/>
        <v/>
      </c>
      <c r="D146" s="82" t="str">
        <f t="shared" si="41"/>
        <v/>
      </c>
      <c r="E146" s="188" t="str">
        <f>IF(ISERROR(SUM((B146/2),(C146/2),(D146/2))),IF(ISERROR(SUM((B146/2),(C146/2))),IF(ISERROR(SUM((B146/2),(D146/2))),IF(ISERROR(SUM((C146/2),(D146/2))),IF(ISERROR(B146/2),IF(ISERROR(C146/2),A144,C146),B146),SUM((C146*'Student List'!$D$34),(D146*'Student List'!$E$34))/'Student List'!$D$40),SUM((B146*'Student List'!$C$34),(D146*'Student List'!$E$34))/'Student List'!$E$40),SUM((B146*'Student List'!$C$34),(C146*'Student List'!$D$34))/'Student List'!$C$40),SUM((B146*'Student List'!$C$34),(C146*'Student List'!$D$34),(D146*'Student List'!$E$34))/'Student List'!$C$35)</f>
        <v/>
      </c>
      <c r="F146" s="84" t="str">
        <f t="shared" si="42"/>
        <v/>
      </c>
      <c r="G146" s="173" t="str">
        <f>IF(ISTEXT('Student List'!$C$15),('Student List'!$C$15),"")</f>
        <v/>
      </c>
      <c r="H146" s="85"/>
      <c r="I146" s="86"/>
      <c r="J146" s="87"/>
      <c r="K146" s="86"/>
      <c r="L146" s="88"/>
      <c r="M146" s="89"/>
      <c r="N146" s="86"/>
      <c r="O146" s="87"/>
      <c r="P146" s="86"/>
      <c r="Q146" s="88"/>
      <c r="R146" s="89"/>
      <c r="S146" s="86"/>
      <c r="T146" s="87"/>
      <c r="U146" s="86"/>
      <c r="V146" s="88"/>
      <c r="W146" s="89"/>
      <c r="X146" s="86"/>
      <c r="Y146" s="87"/>
      <c r="Z146" s="86"/>
      <c r="AA146" s="90"/>
      <c r="AB146" s="207"/>
      <c r="AC146" s="85"/>
      <c r="AD146" s="86"/>
      <c r="AE146" s="89"/>
      <c r="AF146" s="86"/>
      <c r="AG146" s="88"/>
      <c r="AH146" s="89"/>
      <c r="AI146" s="86"/>
      <c r="AJ146" s="87"/>
      <c r="AK146" s="86"/>
      <c r="AL146" s="88"/>
      <c r="AM146" s="89"/>
      <c r="AN146" s="86"/>
      <c r="AO146" s="87"/>
      <c r="AP146" s="86"/>
      <c r="AQ146" s="88"/>
      <c r="AR146" s="89"/>
      <c r="AS146" s="86"/>
      <c r="AT146" s="87"/>
      <c r="AU146" s="86"/>
      <c r="AV146" s="88"/>
      <c r="AW146" s="89"/>
      <c r="AX146" s="86"/>
      <c r="AY146" s="87"/>
      <c r="AZ146" s="86"/>
      <c r="BA146" s="88"/>
      <c r="BB146" s="89"/>
      <c r="BC146" s="86"/>
      <c r="BD146" s="86"/>
      <c r="BE146" s="86"/>
      <c r="BF146" s="89"/>
      <c r="BG146" s="91" t="str">
        <f t="shared" si="43"/>
        <v/>
      </c>
      <c r="BI146" s="92" t="str">
        <f t="shared" si="44"/>
        <v/>
      </c>
      <c r="BJ146" s="112"/>
      <c r="BK146" s="117"/>
      <c r="BL146" s="113"/>
      <c r="BM146" s="113"/>
      <c r="BN146" s="113"/>
      <c r="BO146" s="113"/>
      <c r="BP146" s="113"/>
      <c r="BQ146" s="113"/>
      <c r="BR146" s="113"/>
      <c r="BS146" s="114"/>
      <c r="BU146" s="171" t="str">
        <f t="shared" si="45"/>
        <v/>
      </c>
      <c r="BV146" s="161"/>
      <c r="BW146" s="162"/>
      <c r="BX146" s="250"/>
      <c r="BY146" s="256"/>
      <c r="BZ146" s="163"/>
      <c r="CA146" s="250"/>
      <c r="CB146" s="256"/>
      <c r="CC146" s="163"/>
      <c r="CD146" s="250"/>
      <c r="CE146" s="256"/>
      <c r="CF146" s="163"/>
      <c r="CG146" s="250"/>
      <c r="CH146" s="256"/>
      <c r="CI146" s="163"/>
      <c r="CJ146" s="250"/>
      <c r="CK146" s="256"/>
      <c r="CL146" s="163"/>
      <c r="CM146" s="250"/>
      <c r="CN146" s="256"/>
      <c r="CO146" s="163"/>
      <c r="CP146" s="250"/>
      <c r="CQ146" s="256"/>
      <c r="CR146" s="163"/>
      <c r="CS146" s="250"/>
      <c r="CT146" s="256"/>
      <c r="CU146" s="163"/>
      <c r="CV146" s="250"/>
      <c r="CW146" s="162"/>
      <c r="CX146" s="163"/>
      <c r="CY146" s="164"/>
    </row>
    <row r="147" spans="1:103" ht="13.5" customHeight="1">
      <c r="A147" s="83" t="str">
        <f t="shared" si="38"/>
        <v/>
      </c>
      <c r="B147" s="168" t="str">
        <f t="shared" si="39"/>
        <v/>
      </c>
      <c r="C147" s="151" t="str">
        <f t="shared" si="40"/>
        <v/>
      </c>
      <c r="D147" s="82" t="str">
        <f t="shared" si="41"/>
        <v/>
      </c>
      <c r="E147" s="188" t="str">
        <f>IF(ISERROR(SUM((B147/2),(C147/2),(D147/2))),IF(ISERROR(SUM((B147/2),(C147/2))),IF(ISERROR(SUM((B147/2),(D147/2))),IF(ISERROR(SUM((C147/2),(D147/2))),IF(ISERROR(B147/2),IF(ISERROR(C147/2),A145,C147),B147),SUM((C147*'Student List'!$D$34),(D147*'Student List'!$E$34))/'Student List'!$D$40),SUM((B147*'Student List'!$C$34),(D147*'Student List'!$E$34))/'Student List'!$E$40),SUM((B147*'Student List'!$C$34),(C147*'Student List'!$D$34))/'Student List'!$C$40),SUM((B147*'Student List'!$C$34),(C147*'Student List'!$D$34),(D147*'Student List'!$E$34))/'Student List'!$C$35)</f>
        <v/>
      </c>
      <c r="F147" s="84" t="str">
        <f t="shared" si="42"/>
        <v/>
      </c>
      <c r="G147" s="208" t="str">
        <f>IF(ISTEXT('Student List'!$C$16),('Student List'!$C$16),"")</f>
        <v/>
      </c>
      <c r="H147" s="209"/>
      <c r="I147" s="210"/>
      <c r="J147" s="211"/>
      <c r="K147" s="210"/>
      <c r="L147" s="212"/>
      <c r="M147" s="213"/>
      <c r="N147" s="210"/>
      <c r="O147" s="211"/>
      <c r="P147" s="210"/>
      <c r="Q147" s="212"/>
      <c r="R147" s="213"/>
      <c r="S147" s="210"/>
      <c r="T147" s="211"/>
      <c r="U147" s="210"/>
      <c r="V147" s="212"/>
      <c r="W147" s="213"/>
      <c r="X147" s="210"/>
      <c r="Y147" s="211"/>
      <c r="Z147" s="210"/>
      <c r="AA147" s="214"/>
      <c r="AB147" s="215"/>
      <c r="AC147" s="209"/>
      <c r="AD147" s="210"/>
      <c r="AE147" s="213"/>
      <c r="AF147" s="210"/>
      <c r="AG147" s="212"/>
      <c r="AH147" s="213"/>
      <c r="AI147" s="210"/>
      <c r="AJ147" s="211"/>
      <c r="AK147" s="210"/>
      <c r="AL147" s="212"/>
      <c r="AM147" s="213"/>
      <c r="AN147" s="210"/>
      <c r="AO147" s="211"/>
      <c r="AP147" s="210"/>
      <c r="AQ147" s="212"/>
      <c r="AR147" s="213"/>
      <c r="AS147" s="210"/>
      <c r="AT147" s="211"/>
      <c r="AU147" s="210"/>
      <c r="AV147" s="212"/>
      <c r="AW147" s="213"/>
      <c r="AX147" s="210"/>
      <c r="AY147" s="211"/>
      <c r="AZ147" s="210"/>
      <c r="BA147" s="212"/>
      <c r="BB147" s="213"/>
      <c r="BC147" s="210"/>
      <c r="BD147" s="210"/>
      <c r="BE147" s="210"/>
      <c r="BF147" s="213"/>
      <c r="BG147" s="216" t="str">
        <f t="shared" si="43"/>
        <v/>
      </c>
      <c r="BH147" s="217"/>
      <c r="BI147" s="218" t="str">
        <f t="shared" si="44"/>
        <v/>
      </c>
      <c r="BJ147" s="219"/>
      <c r="BK147" s="220"/>
      <c r="BL147" s="221"/>
      <c r="BM147" s="221"/>
      <c r="BN147" s="221"/>
      <c r="BO147" s="221"/>
      <c r="BP147" s="221"/>
      <c r="BQ147" s="221"/>
      <c r="BR147" s="221"/>
      <c r="BS147" s="222"/>
      <c r="BT147" s="217"/>
      <c r="BU147" s="223" t="str">
        <f t="shared" si="45"/>
        <v/>
      </c>
      <c r="BV147" s="224"/>
      <c r="BW147" s="225"/>
      <c r="BX147" s="249"/>
      <c r="BY147" s="255"/>
      <c r="BZ147" s="226"/>
      <c r="CA147" s="249"/>
      <c r="CB147" s="255"/>
      <c r="CC147" s="226"/>
      <c r="CD147" s="249"/>
      <c r="CE147" s="255"/>
      <c r="CF147" s="226"/>
      <c r="CG147" s="249"/>
      <c r="CH147" s="255"/>
      <c r="CI147" s="226"/>
      <c r="CJ147" s="249"/>
      <c r="CK147" s="255"/>
      <c r="CL147" s="226"/>
      <c r="CM147" s="249"/>
      <c r="CN147" s="255"/>
      <c r="CO147" s="226"/>
      <c r="CP147" s="249"/>
      <c r="CQ147" s="255"/>
      <c r="CR147" s="226"/>
      <c r="CS147" s="249"/>
      <c r="CT147" s="255"/>
      <c r="CU147" s="226"/>
      <c r="CV147" s="249"/>
      <c r="CW147" s="225"/>
      <c r="CX147" s="226"/>
      <c r="CY147" s="227"/>
    </row>
    <row r="148" spans="1:103" ht="13.5" customHeight="1">
      <c r="A148" s="83" t="str">
        <f t="shared" si="38"/>
        <v/>
      </c>
      <c r="B148" s="168" t="str">
        <f t="shared" si="39"/>
        <v/>
      </c>
      <c r="C148" s="151" t="str">
        <f t="shared" si="40"/>
        <v/>
      </c>
      <c r="D148" s="82" t="str">
        <f t="shared" si="41"/>
        <v/>
      </c>
      <c r="E148" s="188" t="str">
        <f>IF(ISERROR(SUM((B148/2),(C148/2),(D148/2))),IF(ISERROR(SUM((B148/2),(C148/2))),IF(ISERROR(SUM((B148/2),(D148/2))),IF(ISERROR(SUM((C148/2),(D148/2))),IF(ISERROR(B148/2),IF(ISERROR(C148/2),A146,C148),B148),SUM((C148*'Student List'!$D$34),(D148*'Student List'!$E$34))/'Student List'!$D$40),SUM((B148*'Student List'!$C$34),(D148*'Student List'!$E$34))/'Student List'!$E$40),SUM((B148*'Student List'!$C$34),(C148*'Student List'!$D$34))/'Student List'!$C$40),SUM((B148*'Student List'!$C$34),(C148*'Student List'!$D$34),(D148*'Student List'!$E$34))/'Student List'!$C$35)</f>
        <v/>
      </c>
      <c r="F148" s="84" t="str">
        <f t="shared" si="42"/>
        <v/>
      </c>
      <c r="G148" s="173" t="str">
        <f>IF(ISTEXT('Student List'!$C$17),('Student List'!$C$17),"")</f>
        <v/>
      </c>
      <c r="H148" s="85"/>
      <c r="I148" s="86"/>
      <c r="J148" s="87"/>
      <c r="K148" s="86"/>
      <c r="L148" s="88"/>
      <c r="M148" s="89"/>
      <c r="N148" s="86"/>
      <c r="O148" s="87"/>
      <c r="P148" s="86"/>
      <c r="Q148" s="88"/>
      <c r="R148" s="89"/>
      <c r="S148" s="86"/>
      <c r="T148" s="87"/>
      <c r="U148" s="86"/>
      <c r="V148" s="88"/>
      <c r="W148" s="89"/>
      <c r="X148" s="86"/>
      <c r="Y148" s="87"/>
      <c r="Z148" s="86"/>
      <c r="AA148" s="90"/>
      <c r="AB148" s="207"/>
      <c r="AC148" s="85"/>
      <c r="AD148" s="86"/>
      <c r="AE148" s="89"/>
      <c r="AF148" s="86"/>
      <c r="AG148" s="88"/>
      <c r="AH148" s="89"/>
      <c r="AI148" s="86"/>
      <c r="AJ148" s="87"/>
      <c r="AK148" s="86"/>
      <c r="AL148" s="88"/>
      <c r="AM148" s="89"/>
      <c r="AN148" s="86"/>
      <c r="AO148" s="87"/>
      <c r="AP148" s="86"/>
      <c r="AQ148" s="88"/>
      <c r="AR148" s="89"/>
      <c r="AS148" s="86"/>
      <c r="AT148" s="87"/>
      <c r="AU148" s="86"/>
      <c r="AV148" s="88"/>
      <c r="AW148" s="89"/>
      <c r="AX148" s="86"/>
      <c r="AY148" s="87"/>
      <c r="AZ148" s="86"/>
      <c r="BA148" s="88"/>
      <c r="BB148" s="89"/>
      <c r="BC148" s="86"/>
      <c r="BD148" s="86"/>
      <c r="BE148" s="86"/>
      <c r="BF148" s="89"/>
      <c r="BG148" s="91" t="str">
        <f t="shared" si="43"/>
        <v/>
      </c>
      <c r="BI148" s="92" t="str">
        <f t="shared" si="44"/>
        <v/>
      </c>
      <c r="BJ148" s="112"/>
      <c r="BK148" s="117"/>
      <c r="BL148" s="113"/>
      <c r="BM148" s="113"/>
      <c r="BN148" s="113"/>
      <c r="BO148" s="113"/>
      <c r="BP148" s="113"/>
      <c r="BQ148" s="113"/>
      <c r="BR148" s="113"/>
      <c r="BS148" s="114"/>
      <c r="BU148" s="171" t="str">
        <f t="shared" si="45"/>
        <v/>
      </c>
      <c r="BV148" s="161"/>
      <c r="BW148" s="162"/>
      <c r="BX148" s="250"/>
      <c r="BY148" s="256"/>
      <c r="BZ148" s="163"/>
      <c r="CA148" s="250"/>
      <c r="CB148" s="256"/>
      <c r="CC148" s="163"/>
      <c r="CD148" s="250"/>
      <c r="CE148" s="256"/>
      <c r="CF148" s="163"/>
      <c r="CG148" s="250"/>
      <c r="CH148" s="256"/>
      <c r="CI148" s="163"/>
      <c r="CJ148" s="250"/>
      <c r="CK148" s="256"/>
      <c r="CL148" s="163"/>
      <c r="CM148" s="250"/>
      <c r="CN148" s="256"/>
      <c r="CO148" s="163"/>
      <c r="CP148" s="250"/>
      <c r="CQ148" s="256"/>
      <c r="CR148" s="163"/>
      <c r="CS148" s="250"/>
      <c r="CT148" s="256"/>
      <c r="CU148" s="163"/>
      <c r="CV148" s="250"/>
      <c r="CW148" s="162"/>
      <c r="CX148" s="163"/>
      <c r="CY148" s="164"/>
    </row>
    <row r="149" spans="1:103" ht="13.5" customHeight="1">
      <c r="A149" s="83" t="str">
        <f t="shared" si="38"/>
        <v/>
      </c>
      <c r="B149" s="168" t="str">
        <f t="shared" si="39"/>
        <v/>
      </c>
      <c r="C149" s="151" t="str">
        <f t="shared" si="40"/>
        <v/>
      </c>
      <c r="D149" s="82" t="str">
        <f t="shared" si="41"/>
        <v/>
      </c>
      <c r="E149" s="188" t="str">
        <f>IF(ISERROR(SUM((B149/2),(C149/2),(D149/2))),IF(ISERROR(SUM((B149/2),(C149/2))),IF(ISERROR(SUM((B149/2),(D149/2))),IF(ISERROR(SUM((C149/2),(D149/2))),IF(ISERROR(B149/2),IF(ISERROR(C149/2),A147,C149),B149),SUM((C149*'Student List'!$D$34),(D149*'Student List'!$E$34))/'Student List'!$D$40),SUM((B149*'Student List'!$C$34),(D149*'Student List'!$E$34))/'Student List'!$E$40),SUM((B149*'Student List'!$C$34),(C149*'Student List'!$D$34))/'Student List'!$C$40),SUM((B149*'Student List'!$C$34),(C149*'Student List'!$D$34),(D149*'Student List'!$E$34))/'Student List'!$C$35)</f>
        <v/>
      </c>
      <c r="F149" s="84" t="str">
        <f t="shared" si="42"/>
        <v/>
      </c>
      <c r="G149" s="208" t="str">
        <f>IF(ISTEXT('Student List'!$C$18),('Student List'!$C$18),"")</f>
        <v/>
      </c>
      <c r="H149" s="209"/>
      <c r="I149" s="210"/>
      <c r="J149" s="211"/>
      <c r="K149" s="210"/>
      <c r="L149" s="212"/>
      <c r="M149" s="213"/>
      <c r="N149" s="210"/>
      <c r="O149" s="211"/>
      <c r="P149" s="210"/>
      <c r="Q149" s="212"/>
      <c r="R149" s="213"/>
      <c r="S149" s="210"/>
      <c r="T149" s="211"/>
      <c r="U149" s="210"/>
      <c r="V149" s="212"/>
      <c r="W149" s="213"/>
      <c r="X149" s="210"/>
      <c r="Y149" s="211"/>
      <c r="Z149" s="210"/>
      <c r="AA149" s="214"/>
      <c r="AB149" s="215"/>
      <c r="AC149" s="209"/>
      <c r="AD149" s="210"/>
      <c r="AE149" s="213"/>
      <c r="AF149" s="210"/>
      <c r="AG149" s="212"/>
      <c r="AH149" s="213"/>
      <c r="AI149" s="210"/>
      <c r="AJ149" s="211"/>
      <c r="AK149" s="210"/>
      <c r="AL149" s="212"/>
      <c r="AM149" s="213"/>
      <c r="AN149" s="210"/>
      <c r="AO149" s="211"/>
      <c r="AP149" s="210"/>
      <c r="AQ149" s="212"/>
      <c r="AR149" s="213"/>
      <c r="AS149" s="210"/>
      <c r="AT149" s="211"/>
      <c r="AU149" s="210"/>
      <c r="AV149" s="212"/>
      <c r="AW149" s="213"/>
      <c r="AX149" s="210"/>
      <c r="AY149" s="211"/>
      <c r="AZ149" s="210"/>
      <c r="BA149" s="212"/>
      <c r="BB149" s="213"/>
      <c r="BC149" s="210"/>
      <c r="BD149" s="210"/>
      <c r="BE149" s="210"/>
      <c r="BF149" s="213"/>
      <c r="BG149" s="216" t="str">
        <f t="shared" si="43"/>
        <v/>
      </c>
      <c r="BH149" s="217"/>
      <c r="BI149" s="218" t="str">
        <f t="shared" si="44"/>
        <v/>
      </c>
      <c r="BJ149" s="219"/>
      <c r="BK149" s="220"/>
      <c r="BL149" s="221"/>
      <c r="BM149" s="221"/>
      <c r="BN149" s="221"/>
      <c r="BO149" s="221"/>
      <c r="BP149" s="221"/>
      <c r="BQ149" s="221"/>
      <c r="BR149" s="221"/>
      <c r="BS149" s="222"/>
      <c r="BT149" s="217"/>
      <c r="BU149" s="223" t="str">
        <f t="shared" si="45"/>
        <v/>
      </c>
      <c r="BV149" s="224"/>
      <c r="BW149" s="225"/>
      <c r="BX149" s="249"/>
      <c r="BY149" s="255"/>
      <c r="BZ149" s="226"/>
      <c r="CA149" s="249"/>
      <c r="CB149" s="255"/>
      <c r="CC149" s="226"/>
      <c r="CD149" s="249"/>
      <c r="CE149" s="255"/>
      <c r="CF149" s="226"/>
      <c r="CG149" s="249"/>
      <c r="CH149" s="255"/>
      <c r="CI149" s="226"/>
      <c r="CJ149" s="249"/>
      <c r="CK149" s="255"/>
      <c r="CL149" s="226"/>
      <c r="CM149" s="249"/>
      <c r="CN149" s="255"/>
      <c r="CO149" s="226"/>
      <c r="CP149" s="249"/>
      <c r="CQ149" s="255"/>
      <c r="CR149" s="226"/>
      <c r="CS149" s="249"/>
      <c r="CT149" s="255"/>
      <c r="CU149" s="226"/>
      <c r="CV149" s="249"/>
      <c r="CW149" s="225"/>
      <c r="CX149" s="226"/>
      <c r="CY149" s="227"/>
    </row>
    <row r="150" spans="1:103" ht="13.5" customHeight="1">
      <c r="A150" s="83" t="str">
        <f t="shared" si="38"/>
        <v/>
      </c>
      <c r="B150" s="168" t="str">
        <f t="shared" si="39"/>
        <v/>
      </c>
      <c r="C150" s="151" t="str">
        <f t="shared" si="40"/>
        <v/>
      </c>
      <c r="D150" s="82" t="str">
        <f t="shared" si="41"/>
        <v/>
      </c>
      <c r="E150" s="188" t="str">
        <f>IF(ISERROR(SUM((B150/2),(C150/2),(D150/2))),IF(ISERROR(SUM((B150/2),(C150/2))),IF(ISERROR(SUM((B150/2),(D150/2))),IF(ISERROR(SUM((C150/2),(D150/2))),IF(ISERROR(B150/2),IF(ISERROR(C150/2),A148,C150),B150),SUM((C150*'Student List'!$D$34),(D150*'Student List'!$E$34))/'Student List'!$D$40),SUM((B150*'Student List'!$C$34),(D150*'Student List'!$E$34))/'Student List'!$E$40),SUM((B150*'Student List'!$C$34),(C150*'Student List'!$D$34))/'Student List'!$C$40),SUM((B150*'Student List'!$C$34),(C150*'Student List'!$D$34),(D150*'Student List'!$E$34))/'Student List'!$C$35)</f>
        <v/>
      </c>
      <c r="F150" s="84" t="str">
        <f t="shared" si="42"/>
        <v/>
      </c>
      <c r="G150" s="173" t="str">
        <f>IF(ISTEXT('Student List'!$C$19),('Student List'!$C$19),"")</f>
        <v/>
      </c>
      <c r="H150" s="85"/>
      <c r="I150" s="86"/>
      <c r="J150" s="87"/>
      <c r="K150" s="86"/>
      <c r="L150" s="88"/>
      <c r="M150" s="89"/>
      <c r="N150" s="86"/>
      <c r="O150" s="87"/>
      <c r="P150" s="86"/>
      <c r="Q150" s="88"/>
      <c r="R150" s="89"/>
      <c r="S150" s="86"/>
      <c r="T150" s="87"/>
      <c r="U150" s="86"/>
      <c r="V150" s="88"/>
      <c r="W150" s="89"/>
      <c r="X150" s="86"/>
      <c r="Y150" s="87"/>
      <c r="Z150" s="86"/>
      <c r="AA150" s="90"/>
      <c r="AB150" s="207"/>
      <c r="AC150" s="85"/>
      <c r="AD150" s="86"/>
      <c r="AE150" s="89"/>
      <c r="AF150" s="86"/>
      <c r="AG150" s="88"/>
      <c r="AH150" s="89"/>
      <c r="AI150" s="86"/>
      <c r="AJ150" s="87"/>
      <c r="AK150" s="86"/>
      <c r="AL150" s="88"/>
      <c r="AM150" s="89"/>
      <c r="AN150" s="86"/>
      <c r="AO150" s="87"/>
      <c r="AP150" s="86"/>
      <c r="AQ150" s="88"/>
      <c r="AR150" s="89"/>
      <c r="AS150" s="86"/>
      <c r="AT150" s="87"/>
      <c r="AU150" s="86"/>
      <c r="AV150" s="88"/>
      <c r="AW150" s="89"/>
      <c r="AX150" s="86"/>
      <c r="AY150" s="87"/>
      <c r="AZ150" s="86"/>
      <c r="BA150" s="88"/>
      <c r="BB150" s="89"/>
      <c r="BC150" s="86"/>
      <c r="BD150" s="86"/>
      <c r="BE150" s="86"/>
      <c r="BF150" s="89"/>
      <c r="BG150" s="91" t="str">
        <f t="shared" si="43"/>
        <v/>
      </c>
      <c r="BI150" s="92" t="str">
        <f t="shared" si="44"/>
        <v/>
      </c>
      <c r="BJ150" s="112"/>
      <c r="BK150" s="117"/>
      <c r="BL150" s="113"/>
      <c r="BM150" s="113"/>
      <c r="BN150" s="113"/>
      <c r="BO150" s="113"/>
      <c r="BP150" s="113"/>
      <c r="BQ150" s="113"/>
      <c r="BR150" s="113"/>
      <c r="BS150" s="114"/>
      <c r="BU150" s="171" t="str">
        <f t="shared" si="45"/>
        <v/>
      </c>
      <c r="BV150" s="161"/>
      <c r="BW150" s="162"/>
      <c r="BX150" s="250"/>
      <c r="BY150" s="256"/>
      <c r="BZ150" s="163"/>
      <c r="CA150" s="250"/>
      <c r="CB150" s="256"/>
      <c r="CC150" s="163"/>
      <c r="CD150" s="250"/>
      <c r="CE150" s="256"/>
      <c r="CF150" s="163"/>
      <c r="CG150" s="250"/>
      <c r="CH150" s="256"/>
      <c r="CI150" s="163"/>
      <c r="CJ150" s="250"/>
      <c r="CK150" s="256"/>
      <c r="CL150" s="163"/>
      <c r="CM150" s="250"/>
      <c r="CN150" s="256"/>
      <c r="CO150" s="163"/>
      <c r="CP150" s="250"/>
      <c r="CQ150" s="256"/>
      <c r="CR150" s="163"/>
      <c r="CS150" s="250"/>
      <c r="CT150" s="256"/>
      <c r="CU150" s="163"/>
      <c r="CV150" s="250"/>
      <c r="CW150" s="162"/>
      <c r="CX150" s="163"/>
      <c r="CY150" s="164"/>
    </row>
    <row r="151" spans="1:103" ht="13.5" customHeight="1">
      <c r="A151" s="83" t="str">
        <f t="shared" si="38"/>
        <v/>
      </c>
      <c r="B151" s="168" t="str">
        <f t="shared" si="39"/>
        <v/>
      </c>
      <c r="C151" s="151" t="str">
        <f t="shared" si="40"/>
        <v/>
      </c>
      <c r="D151" s="82" t="str">
        <f t="shared" si="41"/>
        <v/>
      </c>
      <c r="E151" s="188" t="str">
        <f>IF(ISERROR(SUM((B151/2),(C151/2),(D151/2))),IF(ISERROR(SUM((B151/2),(C151/2))),IF(ISERROR(SUM((B151/2),(D151/2))),IF(ISERROR(SUM((C151/2),(D151/2))),IF(ISERROR(B151/2),IF(ISERROR(C151/2),A149,C151),B151),SUM((C151*'Student List'!$D$34),(D151*'Student List'!$E$34))/'Student List'!$D$40),SUM((B151*'Student List'!$C$34),(D151*'Student List'!$E$34))/'Student List'!$E$40),SUM((B151*'Student List'!$C$34),(C151*'Student List'!$D$34))/'Student List'!$C$40),SUM((B151*'Student List'!$C$34),(C151*'Student List'!$D$34),(D151*'Student List'!$E$34))/'Student List'!$C$35)</f>
        <v/>
      </c>
      <c r="F151" s="84" t="str">
        <f t="shared" si="42"/>
        <v/>
      </c>
      <c r="G151" s="208" t="str">
        <f>IF(ISTEXT('Student List'!$C$20),('Student List'!$C$20),"")</f>
        <v/>
      </c>
      <c r="H151" s="209"/>
      <c r="I151" s="210"/>
      <c r="J151" s="211"/>
      <c r="K151" s="210"/>
      <c r="L151" s="212"/>
      <c r="M151" s="213"/>
      <c r="N151" s="210"/>
      <c r="O151" s="211"/>
      <c r="P151" s="210"/>
      <c r="Q151" s="212"/>
      <c r="R151" s="213"/>
      <c r="S151" s="210"/>
      <c r="T151" s="211"/>
      <c r="U151" s="210"/>
      <c r="V151" s="212"/>
      <c r="W151" s="213"/>
      <c r="X151" s="210"/>
      <c r="Y151" s="211"/>
      <c r="Z151" s="210"/>
      <c r="AA151" s="214"/>
      <c r="AB151" s="215"/>
      <c r="AC151" s="209"/>
      <c r="AD151" s="210"/>
      <c r="AE151" s="213"/>
      <c r="AF151" s="210"/>
      <c r="AG151" s="212"/>
      <c r="AH151" s="213"/>
      <c r="AI151" s="210"/>
      <c r="AJ151" s="211"/>
      <c r="AK151" s="210"/>
      <c r="AL151" s="212"/>
      <c r="AM151" s="213"/>
      <c r="AN151" s="210"/>
      <c r="AO151" s="211"/>
      <c r="AP151" s="210"/>
      <c r="AQ151" s="212"/>
      <c r="AR151" s="213"/>
      <c r="AS151" s="210"/>
      <c r="AT151" s="211"/>
      <c r="AU151" s="210"/>
      <c r="AV151" s="212"/>
      <c r="AW151" s="213"/>
      <c r="AX151" s="210"/>
      <c r="AY151" s="211"/>
      <c r="AZ151" s="210"/>
      <c r="BA151" s="212"/>
      <c r="BB151" s="213"/>
      <c r="BC151" s="210"/>
      <c r="BD151" s="210"/>
      <c r="BE151" s="210"/>
      <c r="BF151" s="213"/>
      <c r="BG151" s="216" t="str">
        <f t="shared" si="43"/>
        <v/>
      </c>
      <c r="BH151" s="217"/>
      <c r="BI151" s="218" t="str">
        <f t="shared" si="44"/>
        <v/>
      </c>
      <c r="BJ151" s="219"/>
      <c r="BK151" s="220"/>
      <c r="BL151" s="221"/>
      <c r="BM151" s="221"/>
      <c r="BN151" s="221"/>
      <c r="BO151" s="221"/>
      <c r="BP151" s="221"/>
      <c r="BQ151" s="221"/>
      <c r="BR151" s="221"/>
      <c r="BS151" s="222"/>
      <c r="BT151" s="217"/>
      <c r="BU151" s="223" t="str">
        <f t="shared" si="45"/>
        <v/>
      </c>
      <c r="BV151" s="224"/>
      <c r="BW151" s="225"/>
      <c r="BX151" s="249"/>
      <c r="BY151" s="255"/>
      <c r="BZ151" s="226"/>
      <c r="CA151" s="249"/>
      <c r="CB151" s="255"/>
      <c r="CC151" s="226"/>
      <c r="CD151" s="249"/>
      <c r="CE151" s="255"/>
      <c r="CF151" s="226"/>
      <c r="CG151" s="249"/>
      <c r="CH151" s="255"/>
      <c r="CI151" s="226"/>
      <c r="CJ151" s="249"/>
      <c r="CK151" s="255"/>
      <c r="CL151" s="226"/>
      <c r="CM151" s="249"/>
      <c r="CN151" s="255"/>
      <c r="CO151" s="226"/>
      <c r="CP151" s="249"/>
      <c r="CQ151" s="255"/>
      <c r="CR151" s="226"/>
      <c r="CS151" s="249"/>
      <c r="CT151" s="255"/>
      <c r="CU151" s="226"/>
      <c r="CV151" s="249"/>
      <c r="CW151" s="225"/>
      <c r="CX151" s="226"/>
      <c r="CY151" s="227"/>
    </row>
    <row r="152" spans="1:103" ht="13.5" customHeight="1">
      <c r="A152" s="83" t="str">
        <f t="shared" si="38"/>
        <v/>
      </c>
      <c r="B152" s="168" t="str">
        <f t="shared" si="39"/>
        <v/>
      </c>
      <c r="C152" s="151" t="str">
        <f t="shared" si="40"/>
        <v/>
      </c>
      <c r="D152" s="82" t="str">
        <f t="shared" si="41"/>
        <v/>
      </c>
      <c r="E152" s="188" t="str">
        <f>IF(ISERROR(SUM((B152/2),(C152/2),(D152/2))),IF(ISERROR(SUM((B152/2),(C152/2))),IF(ISERROR(SUM((B152/2),(D152/2))),IF(ISERROR(SUM((C152/2),(D152/2))),IF(ISERROR(B152/2),IF(ISERROR(C152/2),A150,C152),B152),SUM((C152*'Student List'!$D$34),(D152*'Student List'!$E$34))/'Student List'!$D$40),SUM((B152*'Student List'!$C$34),(D152*'Student List'!$E$34))/'Student List'!$E$40),SUM((B152*'Student List'!$C$34),(C152*'Student List'!$D$34))/'Student List'!$C$40),SUM((B152*'Student List'!$C$34),(C152*'Student List'!$D$34),(D152*'Student List'!$E$34))/'Student List'!$C$35)</f>
        <v/>
      </c>
      <c r="F152" s="84" t="str">
        <f t="shared" si="42"/>
        <v/>
      </c>
      <c r="G152" s="173" t="str">
        <f>IF(ISTEXT('Student List'!$C$21),('Student List'!$C$21),"")</f>
        <v/>
      </c>
      <c r="H152" s="85"/>
      <c r="I152" s="86"/>
      <c r="J152" s="87"/>
      <c r="K152" s="86"/>
      <c r="L152" s="88"/>
      <c r="M152" s="89"/>
      <c r="N152" s="86"/>
      <c r="O152" s="86"/>
      <c r="P152" s="228"/>
      <c r="Q152" s="148"/>
      <c r="R152" s="89"/>
      <c r="S152" s="86"/>
      <c r="T152" s="87"/>
      <c r="U152" s="86"/>
      <c r="V152" s="88"/>
      <c r="W152" s="89"/>
      <c r="X152" s="86"/>
      <c r="Y152" s="87"/>
      <c r="Z152" s="86"/>
      <c r="AA152" s="90"/>
      <c r="AB152" s="207"/>
      <c r="AC152" s="85"/>
      <c r="AD152" s="86"/>
      <c r="AE152" s="89"/>
      <c r="AF152" s="86"/>
      <c r="AG152" s="88"/>
      <c r="AH152" s="89"/>
      <c r="AI152" s="86"/>
      <c r="AJ152" s="87"/>
      <c r="AK152" s="86"/>
      <c r="AL152" s="88"/>
      <c r="AM152" s="89"/>
      <c r="AN152" s="86"/>
      <c r="AO152" s="87"/>
      <c r="AP152" s="86"/>
      <c r="AQ152" s="88"/>
      <c r="AR152" s="89"/>
      <c r="AS152" s="86"/>
      <c r="AT152" s="87"/>
      <c r="AU152" s="86"/>
      <c r="AV152" s="88"/>
      <c r="AW152" s="89"/>
      <c r="AX152" s="86"/>
      <c r="AY152" s="87"/>
      <c r="AZ152" s="86"/>
      <c r="BA152" s="88"/>
      <c r="BB152" s="89"/>
      <c r="BC152" s="86"/>
      <c r="BD152" s="86"/>
      <c r="BE152" s="86"/>
      <c r="BF152" s="89"/>
      <c r="BG152" s="91" t="str">
        <f t="shared" si="43"/>
        <v/>
      </c>
      <c r="BI152" s="92" t="str">
        <f t="shared" si="44"/>
        <v/>
      </c>
      <c r="BJ152" s="112"/>
      <c r="BK152" s="117"/>
      <c r="BL152" s="113"/>
      <c r="BM152" s="113"/>
      <c r="BN152" s="113"/>
      <c r="BO152" s="113"/>
      <c r="BP152" s="113"/>
      <c r="BQ152" s="113"/>
      <c r="BR152" s="113"/>
      <c r="BS152" s="114"/>
      <c r="BU152" s="171" t="str">
        <f t="shared" si="45"/>
        <v/>
      </c>
      <c r="BV152" s="161"/>
      <c r="BW152" s="162"/>
      <c r="BX152" s="250"/>
      <c r="BY152" s="256"/>
      <c r="BZ152" s="163"/>
      <c r="CA152" s="250"/>
      <c r="CB152" s="256"/>
      <c r="CC152" s="163"/>
      <c r="CD152" s="250"/>
      <c r="CE152" s="256"/>
      <c r="CF152" s="163"/>
      <c r="CG152" s="250"/>
      <c r="CH152" s="256"/>
      <c r="CI152" s="163"/>
      <c r="CJ152" s="250"/>
      <c r="CK152" s="256"/>
      <c r="CL152" s="163"/>
      <c r="CM152" s="250"/>
      <c r="CN152" s="256"/>
      <c r="CO152" s="163"/>
      <c r="CP152" s="250"/>
      <c r="CQ152" s="256"/>
      <c r="CR152" s="163"/>
      <c r="CS152" s="250"/>
      <c r="CT152" s="256"/>
      <c r="CU152" s="163"/>
      <c r="CV152" s="250"/>
      <c r="CW152" s="162"/>
      <c r="CX152" s="163"/>
      <c r="CY152" s="164"/>
    </row>
    <row r="153" spans="1:103" ht="13.5" customHeight="1">
      <c r="A153" s="83" t="str">
        <f t="shared" si="38"/>
        <v/>
      </c>
      <c r="B153" s="168" t="str">
        <f t="shared" si="39"/>
        <v/>
      </c>
      <c r="C153" s="151" t="str">
        <f t="shared" si="40"/>
        <v/>
      </c>
      <c r="D153" s="82" t="str">
        <f t="shared" si="41"/>
        <v/>
      </c>
      <c r="E153" s="188" t="str">
        <f>IF(ISERROR(SUM((B153/2),(C153/2),(D153/2))),IF(ISERROR(SUM((B153/2),(C153/2))),IF(ISERROR(SUM((B153/2),(D153/2))),IF(ISERROR(SUM((C153/2),(D153/2))),IF(ISERROR(B153/2),IF(ISERROR(C153/2),A151,C153),B153),SUM((C153*'Student List'!$D$34),(D153*'Student List'!$E$34))/'Student List'!$D$40),SUM((B153*'Student List'!$C$34),(D153*'Student List'!$E$34))/'Student List'!$E$40),SUM((B153*'Student List'!$C$34),(C153*'Student List'!$D$34))/'Student List'!$C$40),SUM((B153*'Student List'!$C$34),(C153*'Student List'!$D$34),(D153*'Student List'!$E$34))/'Student List'!$C$35)</f>
        <v/>
      </c>
      <c r="F153" s="84" t="str">
        <f t="shared" si="42"/>
        <v/>
      </c>
      <c r="G153" s="208" t="str">
        <f>IF(ISTEXT('Student List'!$C$22),('Student List'!$C$22),"")</f>
        <v/>
      </c>
      <c r="H153" s="209"/>
      <c r="I153" s="210"/>
      <c r="J153" s="211"/>
      <c r="K153" s="210"/>
      <c r="L153" s="212"/>
      <c r="M153" s="213"/>
      <c r="N153" s="210"/>
      <c r="O153" s="211"/>
      <c r="P153" s="210"/>
      <c r="Q153" s="212"/>
      <c r="R153" s="213"/>
      <c r="S153" s="210"/>
      <c r="T153" s="211"/>
      <c r="U153" s="210"/>
      <c r="V153" s="212"/>
      <c r="W153" s="213"/>
      <c r="X153" s="210"/>
      <c r="Y153" s="211"/>
      <c r="Z153" s="210"/>
      <c r="AA153" s="214"/>
      <c r="AB153" s="215"/>
      <c r="AC153" s="209"/>
      <c r="AD153" s="210"/>
      <c r="AE153" s="213"/>
      <c r="AF153" s="210"/>
      <c r="AG153" s="212"/>
      <c r="AH153" s="213"/>
      <c r="AI153" s="210"/>
      <c r="AJ153" s="211"/>
      <c r="AK153" s="210"/>
      <c r="AL153" s="212"/>
      <c r="AM153" s="213"/>
      <c r="AN153" s="210"/>
      <c r="AO153" s="211"/>
      <c r="AP153" s="210"/>
      <c r="AQ153" s="212"/>
      <c r="AR153" s="213"/>
      <c r="AS153" s="210"/>
      <c r="AT153" s="211"/>
      <c r="AU153" s="210"/>
      <c r="AV153" s="212"/>
      <c r="AW153" s="213"/>
      <c r="AX153" s="210"/>
      <c r="AY153" s="211"/>
      <c r="AZ153" s="210"/>
      <c r="BA153" s="212"/>
      <c r="BB153" s="213"/>
      <c r="BC153" s="210"/>
      <c r="BD153" s="210"/>
      <c r="BE153" s="210"/>
      <c r="BF153" s="213"/>
      <c r="BG153" s="216" t="str">
        <f t="shared" si="43"/>
        <v/>
      </c>
      <c r="BH153" s="217"/>
      <c r="BI153" s="218" t="str">
        <f t="shared" si="44"/>
        <v/>
      </c>
      <c r="BJ153" s="219"/>
      <c r="BK153" s="220"/>
      <c r="BL153" s="221"/>
      <c r="BM153" s="221"/>
      <c r="BN153" s="221"/>
      <c r="BO153" s="221"/>
      <c r="BP153" s="221"/>
      <c r="BQ153" s="221"/>
      <c r="BR153" s="221"/>
      <c r="BS153" s="222"/>
      <c r="BT153" s="217"/>
      <c r="BU153" s="223" t="str">
        <f t="shared" si="45"/>
        <v/>
      </c>
      <c r="BV153" s="224"/>
      <c r="BW153" s="225"/>
      <c r="BX153" s="249"/>
      <c r="BY153" s="255"/>
      <c r="BZ153" s="226"/>
      <c r="CA153" s="249"/>
      <c r="CB153" s="255"/>
      <c r="CC153" s="226"/>
      <c r="CD153" s="249"/>
      <c r="CE153" s="255"/>
      <c r="CF153" s="226"/>
      <c r="CG153" s="249"/>
      <c r="CH153" s="255"/>
      <c r="CI153" s="226"/>
      <c r="CJ153" s="249"/>
      <c r="CK153" s="255"/>
      <c r="CL153" s="226"/>
      <c r="CM153" s="249"/>
      <c r="CN153" s="255"/>
      <c r="CO153" s="226"/>
      <c r="CP153" s="249"/>
      <c r="CQ153" s="255"/>
      <c r="CR153" s="226"/>
      <c r="CS153" s="249"/>
      <c r="CT153" s="255"/>
      <c r="CU153" s="226"/>
      <c r="CV153" s="249"/>
      <c r="CW153" s="225"/>
      <c r="CX153" s="226"/>
      <c r="CY153" s="227"/>
    </row>
    <row r="154" spans="1:103" ht="13.5" customHeight="1">
      <c r="A154" s="83" t="str">
        <f t="shared" si="38"/>
        <v/>
      </c>
      <c r="B154" s="168" t="str">
        <f t="shared" si="39"/>
        <v/>
      </c>
      <c r="C154" s="151" t="str">
        <f t="shared" si="40"/>
        <v/>
      </c>
      <c r="D154" s="82" t="str">
        <f t="shared" si="41"/>
        <v/>
      </c>
      <c r="E154" s="188" t="str">
        <f>IF(ISERROR(SUM((B154/2),(C154/2),(D154/2))),IF(ISERROR(SUM((B154/2),(C154/2))),IF(ISERROR(SUM((B154/2),(D154/2))),IF(ISERROR(SUM((C154/2),(D154/2))),IF(ISERROR(B154/2),IF(ISERROR(C154/2),A152,C154),B154),SUM((C154*'Student List'!$D$34),(D154*'Student List'!$E$34))/'Student List'!$D$40),SUM((B154*'Student List'!$C$34),(D154*'Student List'!$E$34))/'Student List'!$E$40),SUM((B154*'Student List'!$C$34),(C154*'Student List'!$D$34))/'Student List'!$C$40),SUM((B154*'Student List'!$C$34),(C154*'Student List'!$D$34),(D154*'Student List'!$E$34))/'Student List'!$C$35)</f>
        <v/>
      </c>
      <c r="F154" s="84" t="str">
        <f t="shared" si="42"/>
        <v/>
      </c>
      <c r="G154" s="173" t="str">
        <f>IF(ISTEXT('Student List'!$C$23),('Student List'!$C$23),"")</f>
        <v/>
      </c>
      <c r="H154" s="85"/>
      <c r="I154" s="86"/>
      <c r="J154" s="87"/>
      <c r="K154" s="86"/>
      <c r="L154" s="88"/>
      <c r="M154" s="89"/>
      <c r="N154" s="86"/>
      <c r="O154" s="87"/>
      <c r="P154" s="86"/>
      <c r="Q154" s="88"/>
      <c r="R154" s="89"/>
      <c r="S154" s="86"/>
      <c r="T154" s="87"/>
      <c r="U154" s="86"/>
      <c r="V154" s="88"/>
      <c r="W154" s="89"/>
      <c r="X154" s="86"/>
      <c r="Y154" s="87"/>
      <c r="Z154" s="86"/>
      <c r="AA154" s="90"/>
      <c r="AB154" s="207"/>
      <c r="AC154" s="85"/>
      <c r="AD154" s="86"/>
      <c r="AE154" s="89"/>
      <c r="AF154" s="86"/>
      <c r="AG154" s="88"/>
      <c r="AH154" s="89"/>
      <c r="AI154" s="86"/>
      <c r="AJ154" s="87"/>
      <c r="AK154" s="86"/>
      <c r="AL154" s="88"/>
      <c r="AM154" s="89"/>
      <c r="AN154" s="86"/>
      <c r="AO154" s="87"/>
      <c r="AP154" s="86"/>
      <c r="AQ154" s="88"/>
      <c r="AR154" s="89"/>
      <c r="AS154" s="86"/>
      <c r="AT154" s="87"/>
      <c r="AU154" s="86"/>
      <c r="AV154" s="88"/>
      <c r="AW154" s="89"/>
      <c r="AX154" s="86"/>
      <c r="AY154" s="87"/>
      <c r="AZ154" s="86"/>
      <c r="BA154" s="88"/>
      <c r="BB154" s="89"/>
      <c r="BC154" s="86"/>
      <c r="BD154" s="86"/>
      <c r="BE154" s="86"/>
      <c r="BF154" s="89"/>
      <c r="BG154" s="91" t="str">
        <f t="shared" si="43"/>
        <v/>
      </c>
      <c r="BI154" s="92" t="str">
        <f t="shared" si="44"/>
        <v/>
      </c>
      <c r="BJ154" s="112"/>
      <c r="BK154" s="117"/>
      <c r="BL154" s="113"/>
      <c r="BM154" s="113"/>
      <c r="BN154" s="113"/>
      <c r="BO154" s="113"/>
      <c r="BP154" s="113"/>
      <c r="BQ154" s="113"/>
      <c r="BR154" s="113"/>
      <c r="BS154" s="114"/>
      <c r="BU154" s="171" t="str">
        <f t="shared" si="45"/>
        <v/>
      </c>
      <c r="BV154" s="161"/>
      <c r="BW154" s="162"/>
      <c r="BX154" s="250"/>
      <c r="BY154" s="256"/>
      <c r="BZ154" s="163"/>
      <c r="CA154" s="250"/>
      <c r="CB154" s="256"/>
      <c r="CC154" s="163"/>
      <c r="CD154" s="250"/>
      <c r="CE154" s="256"/>
      <c r="CF154" s="163"/>
      <c r="CG154" s="250"/>
      <c r="CH154" s="256"/>
      <c r="CI154" s="163"/>
      <c r="CJ154" s="250"/>
      <c r="CK154" s="256"/>
      <c r="CL154" s="163"/>
      <c r="CM154" s="250"/>
      <c r="CN154" s="256"/>
      <c r="CO154" s="163"/>
      <c r="CP154" s="250"/>
      <c r="CQ154" s="256"/>
      <c r="CR154" s="163"/>
      <c r="CS154" s="250"/>
      <c r="CT154" s="256"/>
      <c r="CU154" s="163"/>
      <c r="CV154" s="250"/>
      <c r="CW154" s="162"/>
      <c r="CX154" s="163"/>
      <c r="CY154" s="164"/>
    </row>
    <row r="155" spans="1:103" ht="13.5" customHeight="1">
      <c r="A155" s="83" t="str">
        <f t="shared" si="38"/>
        <v/>
      </c>
      <c r="B155" s="168" t="str">
        <f t="shared" si="39"/>
        <v/>
      </c>
      <c r="C155" s="151" t="str">
        <f t="shared" si="40"/>
        <v/>
      </c>
      <c r="D155" s="82" t="str">
        <f t="shared" si="41"/>
        <v/>
      </c>
      <c r="E155" s="188" t="str">
        <f>IF(ISERROR(SUM((B155/2),(C155/2),(D155/2))),IF(ISERROR(SUM((B155/2),(C155/2))),IF(ISERROR(SUM((B155/2),(D155/2))),IF(ISERROR(SUM((C155/2),(D155/2))),IF(ISERROR(B155/2),IF(ISERROR(C155/2),A153,C155),B155),SUM((C155*'Student List'!$D$34),(D155*'Student List'!$E$34))/'Student List'!$D$40),SUM((B155*'Student List'!$C$34),(D155*'Student List'!$E$34))/'Student List'!$E$40),SUM((B155*'Student List'!$C$34),(C155*'Student List'!$D$34))/'Student List'!$C$40),SUM((B155*'Student List'!$C$34),(C155*'Student List'!$D$34),(D155*'Student List'!$E$34))/'Student List'!$C$35)</f>
        <v/>
      </c>
      <c r="F155" s="84" t="str">
        <f t="shared" si="42"/>
        <v/>
      </c>
      <c r="G155" s="208" t="str">
        <f>IF(ISTEXT('Student List'!$C$24),('Student List'!$C$24),"")</f>
        <v/>
      </c>
      <c r="H155" s="209"/>
      <c r="I155" s="210"/>
      <c r="J155" s="211"/>
      <c r="K155" s="210"/>
      <c r="L155" s="212"/>
      <c r="M155" s="213"/>
      <c r="N155" s="210"/>
      <c r="O155" s="211"/>
      <c r="P155" s="210"/>
      <c r="Q155" s="212"/>
      <c r="R155" s="213"/>
      <c r="S155" s="210"/>
      <c r="T155" s="211"/>
      <c r="U155" s="210"/>
      <c r="V155" s="212"/>
      <c r="W155" s="213"/>
      <c r="X155" s="210"/>
      <c r="Y155" s="211"/>
      <c r="Z155" s="210"/>
      <c r="AA155" s="214"/>
      <c r="AB155" s="215"/>
      <c r="AC155" s="209"/>
      <c r="AD155" s="210"/>
      <c r="AE155" s="213"/>
      <c r="AF155" s="210"/>
      <c r="AG155" s="212"/>
      <c r="AH155" s="213"/>
      <c r="AI155" s="210"/>
      <c r="AJ155" s="211"/>
      <c r="AK155" s="210"/>
      <c r="AL155" s="212"/>
      <c r="AM155" s="213"/>
      <c r="AN155" s="210"/>
      <c r="AO155" s="211"/>
      <c r="AP155" s="210"/>
      <c r="AQ155" s="212"/>
      <c r="AR155" s="213"/>
      <c r="AS155" s="210"/>
      <c r="AT155" s="211"/>
      <c r="AU155" s="210"/>
      <c r="AV155" s="212"/>
      <c r="AW155" s="213"/>
      <c r="AX155" s="210"/>
      <c r="AY155" s="211"/>
      <c r="AZ155" s="210"/>
      <c r="BA155" s="212"/>
      <c r="BB155" s="213"/>
      <c r="BC155" s="210"/>
      <c r="BD155" s="210"/>
      <c r="BE155" s="210"/>
      <c r="BF155" s="213"/>
      <c r="BG155" s="216" t="str">
        <f t="shared" si="43"/>
        <v/>
      </c>
      <c r="BH155" s="217"/>
      <c r="BI155" s="218" t="str">
        <f t="shared" si="44"/>
        <v/>
      </c>
      <c r="BJ155" s="219"/>
      <c r="BK155" s="220"/>
      <c r="BL155" s="221"/>
      <c r="BM155" s="221"/>
      <c r="BN155" s="221"/>
      <c r="BO155" s="221"/>
      <c r="BP155" s="221"/>
      <c r="BQ155" s="221"/>
      <c r="BR155" s="221"/>
      <c r="BS155" s="222"/>
      <c r="BT155" s="217"/>
      <c r="BU155" s="223" t="str">
        <f t="shared" si="45"/>
        <v/>
      </c>
      <c r="BV155" s="224"/>
      <c r="BW155" s="225"/>
      <c r="BX155" s="249"/>
      <c r="BY155" s="255"/>
      <c r="BZ155" s="226"/>
      <c r="CA155" s="249"/>
      <c r="CB155" s="255"/>
      <c r="CC155" s="226"/>
      <c r="CD155" s="249"/>
      <c r="CE155" s="255"/>
      <c r="CF155" s="226"/>
      <c r="CG155" s="249"/>
      <c r="CH155" s="255"/>
      <c r="CI155" s="226"/>
      <c r="CJ155" s="249"/>
      <c r="CK155" s="255"/>
      <c r="CL155" s="226"/>
      <c r="CM155" s="249"/>
      <c r="CN155" s="255"/>
      <c r="CO155" s="226"/>
      <c r="CP155" s="249"/>
      <c r="CQ155" s="255"/>
      <c r="CR155" s="226"/>
      <c r="CS155" s="249"/>
      <c r="CT155" s="255"/>
      <c r="CU155" s="226"/>
      <c r="CV155" s="249"/>
      <c r="CW155" s="225"/>
      <c r="CX155" s="226"/>
      <c r="CY155" s="227"/>
    </row>
    <row r="156" spans="1:103" ht="13.5" customHeight="1">
      <c r="A156" s="83" t="str">
        <f t="shared" si="38"/>
        <v/>
      </c>
      <c r="B156" s="168" t="str">
        <f t="shared" si="39"/>
        <v/>
      </c>
      <c r="C156" s="151" t="str">
        <f t="shared" si="40"/>
        <v/>
      </c>
      <c r="D156" s="82" t="str">
        <f t="shared" si="41"/>
        <v/>
      </c>
      <c r="E156" s="188" t="str">
        <f>IF(ISERROR(SUM((B156/2),(C156/2),(D156/2))),IF(ISERROR(SUM((B156/2),(C156/2))),IF(ISERROR(SUM((B156/2),(D156/2))),IF(ISERROR(SUM((C156/2),(D156/2))),IF(ISERROR(B156/2),IF(ISERROR(C156/2),A154,C156),B156),SUM((C156*'Student List'!$D$34),(D156*'Student List'!$E$34))/'Student List'!$D$40),SUM((B156*'Student List'!$C$34),(D156*'Student List'!$E$34))/'Student List'!$E$40),SUM((B156*'Student List'!$C$34),(C156*'Student List'!$D$34))/'Student List'!$C$40),SUM((B156*'Student List'!$C$34),(C156*'Student List'!$D$34),(D156*'Student List'!$E$34))/'Student List'!$C$35)</f>
        <v/>
      </c>
      <c r="F156" s="84" t="str">
        <f t="shared" si="42"/>
        <v/>
      </c>
      <c r="G156" s="173" t="str">
        <f>IF(ISTEXT('Student List'!$C$25),('Student List'!$C$25),"")</f>
        <v/>
      </c>
      <c r="H156" s="85"/>
      <c r="I156" s="86"/>
      <c r="J156" s="87"/>
      <c r="K156" s="86"/>
      <c r="L156" s="88"/>
      <c r="M156" s="89"/>
      <c r="N156" s="86"/>
      <c r="O156" s="87"/>
      <c r="P156" s="86"/>
      <c r="Q156" s="88"/>
      <c r="R156" s="89"/>
      <c r="S156" s="86"/>
      <c r="T156" s="87"/>
      <c r="U156" s="86"/>
      <c r="V156" s="88"/>
      <c r="W156" s="89"/>
      <c r="X156" s="86"/>
      <c r="Y156" s="87"/>
      <c r="Z156" s="86"/>
      <c r="AA156" s="90"/>
      <c r="AB156" s="207"/>
      <c r="AC156" s="85"/>
      <c r="AD156" s="86"/>
      <c r="AE156" s="89"/>
      <c r="AF156" s="86"/>
      <c r="AG156" s="88"/>
      <c r="AH156" s="89"/>
      <c r="AI156" s="86"/>
      <c r="AJ156" s="87"/>
      <c r="AK156" s="86"/>
      <c r="AL156" s="88"/>
      <c r="AM156" s="89"/>
      <c r="AN156" s="86"/>
      <c r="AO156" s="87"/>
      <c r="AP156" s="86"/>
      <c r="AQ156" s="88"/>
      <c r="AR156" s="89"/>
      <c r="AS156" s="86"/>
      <c r="AT156" s="87"/>
      <c r="AU156" s="86"/>
      <c r="AV156" s="88"/>
      <c r="AW156" s="89"/>
      <c r="AX156" s="86"/>
      <c r="AY156" s="87"/>
      <c r="AZ156" s="86"/>
      <c r="BA156" s="88"/>
      <c r="BB156" s="89"/>
      <c r="BC156" s="86"/>
      <c r="BD156" s="86"/>
      <c r="BE156" s="86"/>
      <c r="BF156" s="89"/>
      <c r="BG156" s="91" t="str">
        <f t="shared" si="43"/>
        <v/>
      </c>
      <c r="BI156" s="92" t="str">
        <f t="shared" si="44"/>
        <v/>
      </c>
      <c r="BJ156" s="112"/>
      <c r="BK156" s="117"/>
      <c r="BL156" s="113"/>
      <c r="BM156" s="113"/>
      <c r="BN156" s="113"/>
      <c r="BO156" s="113"/>
      <c r="BP156" s="113"/>
      <c r="BQ156" s="113"/>
      <c r="BR156" s="113"/>
      <c r="BS156" s="114"/>
      <c r="BU156" s="171" t="str">
        <f t="shared" si="45"/>
        <v/>
      </c>
      <c r="BV156" s="161"/>
      <c r="BW156" s="162"/>
      <c r="BX156" s="250"/>
      <c r="BY156" s="256"/>
      <c r="BZ156" s="163"/>
      <c r="CA156" s="250"/>
      <c r="CB156" s="256"/>
      <c r="CC156" s="163"/>
      <c r="CD156" s="250"/>
      <c r="CE156" s="256"/>
      <c r="CF156" s="163"/>
      <c r="CG156" s="250"/>
      <c r="CH156" s="256"/>
      <c r="CI156" s="163"/>
      <c r="CJ156" s="250"/>
      <c r="CK156" s="256"/>
      <c r="CL156" s="163"/>
      <c r="CM156" s="250"/>
      <c r="CN156" s="256"/>
      <c r="CO156" s="163"/>
      <c r="CP156" s="250"/>
      <c r="CQ156" s="256"/>
      <c r="CR156" s="163"/>
      <c r="CS156" s="250"/>
      <c r="CT156" s="256"/>
      <c r="CU156" s="163"/>
      <c r="CV156" s="250"/>
      <c r="CW156" s="162"/>
      <c r="CX156" s="163"/>
      <c r="CY156" s="164"/>
    </row>
    <row r="157" spans="1:103" ht="13.5" customHeight="1">
      <c r="A157" s="83" t="str">
        <f t="shared" si="38"/>
        <v/>
      </c>
      <c r="B157" s="168" t="str">
        <f t="shared" si="39"/>
        <v/>
      </c>
      <c r="C157" s="151" t="str">
        <f t="shared" si="40"/>
        <v/>
      </c>
      <c r="D157" s="82" t="str">
        <f t="shared" si="41"/>
        <v/>
      </c>
      <c r="E157" s="188" t="str">
        <f>IF(ISERROR(SUM((B157/2),(C157/2),(D157/2))),IF(ISERROR(SUM((B157/2),(C157/2))),IF(ISERROR(SUM((B157/2),(D157/2))),IF(ISERROR(SUM((C157/2),(D157/2))),IF(ISERROR(B157/2),IF(ISERROR(C157/2),A155,C157),B157),SUM((C157*'Student List'!$D$34),(D157*'Student List'!$E$34))/'Student List'!$D$40),SUM((B157*'Student List'!$C$34),(D157*'Student List'!$E$34))/'Student List'!$E$40),SUM((B157*'Student List'!$C$34),(C157*'Student List'!$D$34))/'Student List'!$C$40),SUM((B157*'Student List'!$C$34),(C157*'Student List'!$D$34),(D157*'Student List'!$E$34))/'Student List'!$C$35)</f>
        <v/>
      </c>
      <c r="F157" s="84" t="str">
        <f t="shared" si="42"/>
        <v/>
      </c>
      <c r="G157" s="208" t="str">
        <f>IF(ISTEXT('Student List'!$C$26),('Student List'!$C$26),"")</f>
        <v/>
      </c>
      <c r="H157" s="209"/>
      <c r="I157" s="210"/>
      <c r="J157" s="211"/>
      <c r="K157" s="210"/>
      <c r="L157" s="212"/>
      <c r="M157" s="213"/>
      <c r="N157" s="210"/>
      <c r="O157" s="211"/>
      <c r="P157" s="210"/>
      <c r="Q157" s="212"/>
      <c r="R157" s="213"/>
      <c r="S157" s="210"/>
      <c r="T157" s="211"/>
      <c r="U157" s="210"/>
      <c r="V157" s="212"/>
      <c r="W157" s="213"/>
      <c r="X157" s="210"/>
      <c r="Y157" s="211"/>
      <c r="Z157" s="210"/>
      <c r="AA157" s="214"/>
      <c r="AB157" s="215"/>
      <c r="AC157" s="209"/>
      <c r="AD157" s="210"/>
      <c r="AE157" s="213"/>
      <c r="AF157" s="210"/>
      <c r="AG157" s="212"/>
      <c r="AH157" s="213"/>
      <c r="AI157" s="210"/>
      <c r="AJ157" s="211"/>
      <c r="AK157" s="210"/>
      <c r="AL157" s="212"/>
      <c r="AM157" s="213"/>
      <c r="AN157" s="210"/>
      <c r="AO157" s="211"/>
      <c r="AP157" s="210"/>
      <c r="AQ157" s="212"/>
      <c r="AR157" s="213"/>
      <c r="AS157" s="210"/>
      <c r="AT157" s="211"/>
      <c r="AU157" s="210"/>
      <c r="AV157" s="212"/>
      <c r="AW157" s="213"/>
      <c r="AX157" s="210"/>
      <c r="AY157" s="211"/>
      <c r="AZ157" s="210"/>
      <c r="BA157" s="212"/>
      <c r="BB157" s="213"/>
      <c r="BC157" s="210"/>
      <c r="BD157" s="210"/>
      <c r="BE157" s="210"/>
      <c r="BF157" s="213"/>
      <c r="BG157" s="216" t="str">
        <f t="shared" si="43"/>
        <v/>
      </c>
      <c r="BH157" s="217"/>
      <c r="BI157" s="218" t="str">
        <f t="shared" si="44"/>
        <v/>
      </c>
      <c r="BJ157" s="219"/>
      <c r="BK157" s="220"/>
      <c r="BL157" s="221"/>
      <c r="BM157" s="221"/>
      <c r="BN157" s="221"/>
      <c r="BO157" s="221"/>
      <c r="BP157" s="221"/>
      <c r="BQ157" s="221"/>
      <c r="BR157" s="221"/>
      <c r="BS157" s="222"/>
      <c r="BT157" s="217"/>
      <c r="BU157" s="223" t="str">
        <f t="shared" si="45"/>
        <v/>
      </c>
      <c r="BV157" s="224"/>
      <c r="BW157" s="225"/>
      <c r="BX157" s="249"/>
      <c r="BY157" s="255"/>
      <c r="BZ157" s="226"/>
      <c r="CA157" s="249"/>
      <c r="CB157" s="255"/>
      <c r="CC157" s="226"/>
      <c r="CD157" s="249"/>
      <c r="CE157" s="255"/>
      <c r="CF157" s="226"/>
      <c r="CG157" s="249"/>
      <c r="CH157" s="255"/>
      <c r="CI157" s="226"/>
      <c r="CJ157" s="249"/>
      <c r="CK157" s="255"/>
      <c r="CL157" s="226"/>
      <c r="CM157" s="249"/>
      <c r="CN157" s="255"/>
      <c r="CO157" s="226"/>
      <c r="CP157" s="249"/>
      <c r="CQ157" s="255"/>
      <c r="CR157" s="226"/>
      <c r="CS157" s="249"/>
      <c r="CT157" s="255"/>
      <c r="CU157" s="226"/>
      <c r="CV157" s="249"/>
      <c r="CW157" s="225"/>
      <c r="CX157" s="226"/>
      <c r="CY157" s="227"/>
    </row>
    <row r="158" spans="1:103" ht="13.5" customHeight="1">
      <c r="A158" s="83" t="str">
        <f t="shared" si="38"/>
        <v/>
      </c>
      <c r="B158" s="168" t="str">
        <f t="shared" si="39"/>
        <v/>
      </c>
      <c r="C158" s="151" t="str">
        <f t="shared" si="40"/>
        <v/>
      </c>
      <c r="D158" s="82" t="str">
        <f t="shared" si="41"/>
        <v/>
      </c>
      <c r="E158" s="188" t="str">
        <f>IF(ISERROR(SUM((B158/2),(C158/2),(D158/2))),IF(ISERROR(SUM((B158/2),(C158/2))),IF(ISERROR(SUM((B158/2),(D158/2))),IF(ISERROR(SUM((C158/2),(D158/2))),IF(ISERROR(B158/2),IF(ISERROR(C158/2),A156,C158),B158),SUM((C158*'Student List'!$D$34),(D158*'Student List'!$E$34))/'Student List'!$D$40),SUM((B158*'Student List'!$C$34),(D158*'Student List'!$E$34))/'Student List'!$E$40),SUM((B158*'Student List'!$C$34),(C158*'Student List'!$D$34))/'Student List'!$C$40),SUM((B158*'Student List'!$C$34),(C158*'Student List'!$D$34),(D158*'Student List'!$E$34))/'Student List'!$C$35)</f>
        <v/>
      </c>
      <c r="F158" s="84" t="str">
        <f t="shared" si="42"/>
        <v/>
      </c>
      <c r="G158" s="173" t="str">
        <f>IF(ISTEXT('Student List'!$C$27),('Student List'!$C$27),"")</f>
        <v/>
      </c>
      <c r="H158" s="85"/>
      <c r="I158" s="86"/>
      <c r="J158" s="87"/>
      <c r="K158" s="86"/>
      <c r="L158" s="88"/>
      <c r="M158" s="89"/>
      <c r="N158" s="86"/>
      <c r="O158" s="87"/>
      <c r="P158" s="86"/>
      <c r="Q158" s="88"/>
      <c r="R158" s="89"/>
      <c r="S158" s="86"/>
      <c r="T158" s="87"/>
      <c r="U158" s="86"/>
      <c r="V158" s="88"/>
      <c r="W158" s="89"/>
      <c r="X158" s="86"/>
      <c r="Y158" s="87"/>
      <c r="Z158" s="86"/>
      <c r="AA158" s="90"/>
      <c r="AB158" s="207"/>
      <c r="AC158" s="85"/>
      <c r="AD158" s="86"/>
      <c r="AE158" s="89"/>
      <c r="AF158" s="86"/>
      <c r="AG158" s="88"/>
      <c r="AH158" s="89"/>
      <c r="AI158" s="86"/>
      <c r="AJ158" s="87"/>
      <c r="AK158" s="86"/>
      <c r="AL158" s="88"/>
      <c r="AM158" s="89"/>
      <c r="AN158" s="86"/>
      <c r="AO158" s="87"/>
      <c r="AP158" s="86"/>
      <c r="AQ158" s="88"/>
      <c r="AR158" s="89"/>
      <c r="AS158" s="86"/>
      <c r="AT158" s="87"/>
      <c r="AU158" s="86"/>
      <c r="AV158" s="88"/>
      <c r="AW158" s="89"/>
      <c r="AX158" s="86"/>
      <c r="AY158" s="87"/>
      <c r="AZ158" s="86"/>
      <c r="BA158" s="88"/>
      <c r="BB158" s="89"/>
      <c r="BC158" s="86"/>
      <c r="BD158" s="86"/>
      <c r="BE158" s="86"/>
      <c r="BF158" s="89"/>
      <c r="BG158" s="91" t="str">
        <f t="shared" si="43"/>
        <v/>
      </c>
      <c r="BI158" s="95" t="str">
        <f t="shared" si="44"/>
        <v/>
      </c>
      <c r="BJ158" s="117"/>
      <c r="BK158" s="117"/>
      <c r="BL158" s="113"/>
      <c r="BM158" s="113"/>
      <c r="BN158" s="113"/>
      <c r="BO158" s="113"/>
      <c r="BP158" s="113"/>
      <c r="BQ158" s="113"/>
      <c r="BR158" s="113"/>
      <c r="BS158" s="114"/>
      <c r="BU158" s="171" t="str">
        <f t="shared" si="45"/>
        <v/>
      </c>
      <c r="BV158" s="161"/>
      <c r="BW158" s="162"/>
      <c r="BX158" s="250"/>
      <c r="BY158" s="256"/>
      <c r="BZ158" s="163"/>
      <c r="CA158" s="250"/>
      <c r="CB158" s="256"/>
      <c r="CC158" s="163"/>
      <c r="CD158" s="250"/>
      <c r="CE158" s="256"/>
      <c r="CF158" s="163"/>
      <c r="CG158" s="250"/>
      <c r="CH158" s="256"/>
      <c r="CI158" s="163"/>
      <c r="CJ158" s="250"/>
      <c r="CK158" s="256"/>
      <c r="CL158" s="163"/>
      <c r="CM158" s="250"/>
      <c r="CN158" s="256"/>
      <c r="CO158" s="163"/>
      <c r="CP158" s="250"/>
      <c r="CQ158" s="256"/>
      <c r="CR158" s="163"/>
      <c r="CS158" s="250"/>
      <c r="CT158" s="256"/>
      <c r="CU158" s="163"/>
      <c r="CV158" s="250"/>
      <c r="CW158" s="162"/>
      <c r="CX158" s="163"/>
      <c r="CY158" s="164"/>
    </row>
    <row r="159" spans="1:103" ht="13.5" customHeight="1">
      <c r="A159" s="83" t="str">
        <f t="shared" si="38"/>
        <v/>
      </c>
      <c r="B159" s="168" t="str">
        <f t="shared" si="39"/>
        <v/>
      </c>
      <c r="C159" s="151" t="str">
        <f t="shared" si="40"/>
        <v/>
      </c>
      <c r="D159" s="82" t="str">
        <f t="shared" si="41"/>
        <v/>
      </c>
      <c r="E159" s="188" t="str">
        <f>IF(ISERROR(SUM((B159/2),(C159/2),(D159/2))),IF(ISERROR(SUM((B159/2),(C159/2))),IF(ISERROR(SUM((B159/2),(D159/2))),IF(ISERROR(SUM((C159/2),(D159/2))),IF(ISERROR(B159/2),IF(ISERROR(C159/2),A157,C159),B159),SUM((C159*'Student List'!$D$34),(D159*'Student List'!$E$34))/'Student List'!$D$40),SUM((B159*'Student List'!$C$34),(D159*'Student List'!$E$34))/'Student List'!$E$40),SUM((B159*'Student List'!$C$34),(C159*'Student List'!$D$34))/'Student List'!$C$40),SUM((B159*'Student List'!$C$34),(C159*'Student List'!$D$34),(D159*'Student List'!$E$34))/'Student List'!$C$35)</f>
        <v/>
      </c>
      <c r="F159" s="84" t="str">
        <f t="shared" si="42"/>
        <v/>
      </c>
      <c r="G159" s="208" t="str">
        <f>IF(ISTEXT('Student List'!$C$28),('Student List'!$C$28),"")</f>
        <v/>
      </c>
      <c r="H159" s="209"/>
      <c r="I159" s="210"/>
      <c r="J159" s="211"/>
      <c r="K159" s="210"/>
      <c r="L159" s="212"/>
      <c r="M159" s="213"/>
      <c r="N159" s="210"/>
      <c r="O159" s="211"/>
      <c r="P159" s="210"/>
      <c r="Q159" s="212"/>
      <c r="R159" s="213"/>
      <c r="S159" s="210"/>
      <c r="T159" s="211"/>
      <c r="U159" s="210"/>
      <c r="V159" s="212"/>
      <c r="W159" s="213"/>
      <c r="X159" s="210"/>
      <c r="Y159" s="211"/>
      <c r="Z159" s="210"/>
      <c r="AA159" s="214"/>
      <c r="AB159" s="215"/>
      <c r="AC159" s="209"/>
      <c r="AD159" s="210"/>
      <c r="AE159" s="213"/>
      <c r="AF159" s="210"/>
      <c r="AG159" s="212"/>
      <c r="AH159" s="213"/>
      <c r="AI159" s="210"/>
      <c r="AJ159" s="211"/>
      <c r="AK159" s="210"/>
      <c r="AL159" s="212"/>
      <c r="AM159" s="213"/>
      <c r="AN159" s="210"/>
      <c r="AO159" s="211"/>
      <c r="AP159" s="210"/>
      <c r="AQ159" s="212"/>
      <c r="AR159" s="213"/>
      <c r="AS159" s="210"/>
      <c r="AT159" s="211"/>
      <c r="AU159" s="210"/>
      <c r="AV159" s="212"/>
      <c r="AW159" s="213"/>
      <c r="AX159" s="210"/>
      <c r="AY159" s="211"/>
      <c r="AZ159" s="210"/>
      <c r="BA159" s="212"/>
      <c r="BB159" s="213"/>
      <c r="BC159" s="210"/>
      <c r="BD159" s="210"/>
      <c r="BE159" s="210"/>
      <c r="BF159" s="213"/>
      <c r="BG159" s="216" t="str">
        <f t="shared" si="43"/>
        <v/>
      </c>
      <c r="BH159" s="217"/>
      <c r="BI159" s="218" t="str">
        <f t="shared" si="44"/>
        <v/>
      </c>
      <c r="BJ159" s="219"/>
      <c r="BK159" s="220"/>
      <c r="BL159" s="221"/>
      <c r="BM159" s="221"/>
      <c r="BN159" s="221"/>
      <c r="BO159" s="221"/>
      <c r="BP159" s="221"/>
      <c r="BQ159" s="221"/>
      <c r="BR159" s="221"/>
      <c r="BS159" s="222"/>
      <c r="BT159" s="217"/>
      <c r="BU159" s="223" t="str">
        <f t="shared" si="45"/>
        <v/>
      </c>
      <c r="BV159" s="224"/>
      <c r="BW159" s="225"/>
      <c r="BX159" s="249"/>
      <c r="BY159" s="255"/>
      <c r="BZ159" s="226"/>
      <c r="CA159" s="249"/>
      <c r="CB159" s="255"/>
      <c r="CC159" s="226"/>
      <c r="CD159" s="249"/>
      <c r="CE159" s="255"/>
      <c r="CF159" s="226"/>
      <c r="CG159" s="249"/>
      <c r="CH159" s="255"/>
      <c r="CI159" s="226"/>
      <c r="CJ159" s="249"/>
      <c r="CK159" s="255"/>
      <c r="CL159" s="226"/>
      <c r="CM159" s="249"/>
      <c r="CN159" s="255"/>
      <c r="CO159" s="226"/>
      <c r="CP159" s="249"/>
      <c r="CQ159" s="255"/>
      <c r="CR159" s="226"/>
      <c r="CS159" s="249"/>
      <c r="CT159" s="255"/>
      <c r="CU159" s="226"/>
      <c r="CV159" s="249"/>
      <c r="CW159" s="225"/>
      <c r="CX159" s="226"/>
      <c r="CY159" s="227"/>
    </row>
    <row r="160" spans="1:103" ht="13.5" customHeight="1">
      <c r="B160" s="168" t="str">
        <f t="shared" si="39"/>
        <v/>
      </c>
      <c r="C160" s="151" t="str">
        <f t="shared" si="40"/>
        <v/>
      </c>
      <c r="D160" s="82" t="str">
        <f t="shared" si="41"/>
        <v/>
      </c>
      <c r="E160" s="188" t="str">
        <f>IF(ISERROR(SUM((B160/2),(C160/2),(D160/2))),IF(ISERROR(SUM((B160/2),(C160/2))),IF(ISERROR(SUM((B160/2),(D160/2))),IF(ISERROR(SUM((C160/2),(D160/2))),IF(ISERROR(B160/2),IF(ISERROR(C160/2),A158,C160),B160),SUM((C160*'Student List'!$D$34),(D160*'Student List'!$E$34))/'Student List'!$D$40),SUM((B160*'Student List'!$C$34),(D160*'Student List'!$E$34))/'Student List'!$E$40),SUM((B160*'Student List'!$C$34),(C160*'Student List'!$D$34))/'Student List'!$C$40),SUM((B160*'Student List'!$C$34),(C160*'Student List'!$D$34),(D160*'Student List'!$E$34))/'Student List'!$C$35)</f>
        <v/>
      </c>
      <c r="F160" s="84" t="str">
        <f t="shared" si="42"/>
        <v/>
      </c>
      <c r="G160" s="173" t="str">
        <f>IF(ISTEXT('Student List'!$C$29),('Student List'!$C$29),"")</f>
        <v/>
      </c>
      <c r="H160" s="85"/>
      <c r="I160" s="86"/>
      <c r="J160" s="87"/>
      <c r="K160" s="86"/>
      <c r="L160" s="88"/>
      <c r="M160" s="89"/>
      <c r="N160" s="86"/>
      <c r="O160" s="87"/>
      <c r="P160" s="86"/>
      <c r="Q160" s="88"/>
      <c r="R160" s="89"/>
      <c r="S160" s="86"/>
      <c r="T160" s="87"/>
      <c r="U160" s="86"/>
      <c r="V160" s="88"/>
      <c r="W160" s="89"/>
      <c r="X160" s="86"/>
      <c r="Y160" s="87"/>
      <c r="Z160" s="86"/>
      <c r="AA160" s="90"/>
      <c r="AB160" s="207"/>
      <c r="AC160" s="85"/>
      <c r="AD160" s="86"/>
      <c r="AE160" s="89"/>
      <c r="AF160" s="86"/>
      <c r="AG160" s="88"/>
      <c r="AH160" s="89"/>
      <c r="AI160" s="86"/>
      <c r="AJ160" s="87"/>
      <c r="AK160" s="86"/>
      <c r="AL160" s="88"/>
      <c r="AM160" s="89"/>
      <c r="AN160" s="86"/>
      <c r="AO160" s="87"/>
      <c r="AP160" s="86"/>
      <c r="AQ160" s="88"/>
      <c r="AR160" s="89"/>
      <c r="AS160" s="86"/>
      <c r="AT160" s="87"/>
      <c r="AU160" s="86"/>
      <c r="AV160" s="88"/>
      <c r="AW160" s="89"/>
      <c r="AX160" s="86"/>
      <c r="AY160" s="87"/>
      <c r="AZ160" s="86"/>
      <c r="BA160" s="88"/>
      <c r="BB160" s="89"/>
      <c r="BC160" s="86"/>
      <c r="BD160" s="86"/>
      <c r="BE160" s="86"/>
      <c r="BF160" s="89"/>
      <c r="BG160" s="91" t="str">
        <f t="shared" si="43"/>
        <v/>
      </c>
      <c r="BI160" s="96" t="str">
        <f t="shared" si="44"/>
        <v/>
      </c>
      <c r="BJ160" s="115"/>
      <c r="BK160" s="113"/>
      <c r="BL160" s="113"/>
      <c r="BM160" s="113"/>
      <c r="BN160" s="113"/>
      <c r="BO160" s="113"/>
      <c r="BP160" s="113"/>
      <c r="BQ160" s="113"/>
      <c r="BR160" s="113"/>
      <c r="BS160" s="116"/>
      <c r="BU160" s="171" t="str">
        <f t="shared" si="45"/>
        <v/>
      </c>
      <c r="BV160" s="165"/>
      <c r="BW160" s="163"/>
      <c r="BX160" s="250"/>
      <c r="BY160" s="256"/>
      <c r="BZ160" s="163"/>
      <c r="CA160" s="250"/>
      <c r="CB160" s="256"/>
      <c r="CC160" s="163"/>
      <c r="CD160" s="250"/>
      <c r="CE160" s="256"/>
      <c r="CF160" s="163"/>
      <c r="CG160" s="250"/>
      <c r="CH160" s="256"/>
      <c r="CI160" s="163"/>
      <c r="CJ160" s="250"/>
      <c r="CK160" s="256"/>
      <c r="CL160" s="163"/>
      <c r="CM160" s="250"/>
      <c r="CN160" s="256"/>
      <c r="CO160" s="163"/>
      <c r="CP160" s="250"/>
      <c r="CQ160" s="256"/>
      <c r="CR160" s="163"/>
      <c r="CS160" s="250"/>
      <c r="CT160" s="256"/>
      <c r="CU160" s="163"/>
      <c r="CV160" s="250"/>
      <c r="CW160" s="162"/>
      <c r="CX160" s="163"/>
      <c r="CY160" s="166"/>
    </row>
    <row r="161" spans="1:103" ht="13.5" customHeight="1" thickBot="1">
      <c r="B161" s="169" t="str">
        <f t="shared" si="39"/>
        <v/>
      </c>
      <c r="C161" s="152" t="str">
        <f t="shared" si="40"/>
        <v/>
      </c>
      <c r="D161" s="97" t="str">
        <f t="shared" si="41"/>
        <v/>
      </c>
      <c r="E161" s="274" t="str">
        <f>IF(ISERROR(SUM((B161/2),(C161/2),(D161/2))),IF(ISERROR(SUM((B161/2),(C161/2))),IF(ISERROR(SUM((B161/2),(D161/2))),IF(ISERROR(SUM((C161/2),(D161/2))),IF(ISERROR(B161/2),IF(ISERROR(C161/2),A159,C161),B161),SUM((C161*'Student List'!$D$34),(D161*'Student List'!$E$34))/'Student List'!$D$40),SUM((B161*'Student List'!$C$34),(D161*'Student List'!$E$34))/'Student List'!$E$40),SUM((B161*'Student List'!$C$34),(C161*'Student List'!$D$34))/'Student List'!$C$40),SUM((B161*'Student List'!$C$34),(C161*'Student List'!$D$34),(D161*'Student List'!$E$34))/'Student List'!$C$35)</f>
        <v/>
      </c>
      <c r="F161" s="98" t="str">
        <f t="shared" si="42"/>
        <v/>
      </c>
      <c r="G161" s="229" t="str">
        <f>IF(ISTEXT('Student List'!$C$30),('Student List'!$C$30),"")</f>
        <v/>
      </c>
      <c r="H161" s="230"/>
      <c r="I161" s="231"/>
      <c r="J161" s="232"/>
      <c r="K161" s="231"/>
      <c r="L161" s="233"/>
      <c r="M161" s="234"/>
      <c r="N161" s="231"/>
      <c r="O161" s="232"/>
      <c r="P161" s="231"/>
      <c r="Q161" s="233"/>
      <c r="R161" s="234"/>
      <c r="S161" s="231"/>
      <c r="T161" s="232"/>
      <c r="U161" s="231"/>
      <c r="V161" s="233"/>
      <c r="W161" s="234"/>
      <c r="X161" s="231"/>
      <c r="Y161" s="232"/>
      <c r="Z161" s="231"/>
      <c r="AA161" s="235"/>
      <c r="AB161" s="215"/>
      <c r="AC161" s="230"/>
      <c r="AD161" s="231"/>
      <c r="AE161" s="234"/>
      <c r="AF161" s="231"/>
      <c r="AG161" s="233"/>
      <c r="AH161" s="234"/>
      <c r="AI161" s="231"/>
      <c r="AJ161" s="232"/>
      <c r="AK161" s="231"/>
      <c r="AL161" s="233"/>
      <c r="AM161" s="234"/>
      <c r="AN161" s="231"/>
      <c r="AO161" s="232"/>
      <c r="AP161" s="231"/>
      <c r="AQ161" s="233"/>
      <c r="AR161" s="234"/>
      <c r="AS161" s="231"/>
      <c r="AT161" s="232"/>
      <c r="AU161" s="231"/>
      <c r="AV161" s="233"/>
      <c r="AW161" s="234"/>
      <c r="AX161" s="231"/>
      <c r="AY161" s="232"/>
      <c r="AZ161" s="231"/>
      <c r="BA161" s="233"/>
      <c r="BB161" s="234"/>
      <c r="BC161" s="231"/>
      <c r="BD161" s="231"/>
      <c r="BE161" s="231"/>
      <c r="BF161" s="234"/>
      <c r="BG161" s="236" t="str">
        <f t="shared" si="43"/>
        <v/>
      </c>
      <c r="BH161" s="217"/>
      <c r="BI161" s="237" t="str">
        <f t="shared" si="44"/>
        <v/>
      </c>
      <c r="BJ161" s="238"/>
      <c r="BK161" s="239"/>
      <c r="BL161" s="240"/>
      <c r="BM161" s="240"/>
      <c r="BN161" s="240"/>
      <c r="BO161" s="240"/>
      <c r="BP161" s="240"/>
      <c r="BQ161" s="240"/>
      <c r="BR161" s="240"/>
      <c r="BS161" s="241"/>
      <c r="BT161" s="217"/>
      <c r="BU161" s="242" t="str">
        <f t="shared" si="45"/>
        <v/>
      </c>
      <c r="BV161" s="243"/>
      <c r="BW161" s="244"/>
      <c r="BX161" s="251"/>
      <c r="BY161" s="257"/>
      <c r="BZ161" s="245"/>
      <c r="CA161" s="251"/>
      <c r="CB161" s="257"/>
      <c r="CC161" s="245"/>
      <c r="CD161" s="251"/>
      <c r="CE161" s="257"/>
      <c r="CF161" s="245"/>
      <c r="CG161" s="251"/>
      <c r="CH161" s="257"/>
      <c r="CI161" s="245"/>
      <c r="CJ161" s="251"/>
      <c r="CK161" s="257"/>
      <c r="CL161" s="245"/>
      <c r="CM161" s="251"/>
      <c r="CN161" s="257"/>
      <c r="CO161" s="245"/>
      <c r="CP161" s="251"/>
      <c r="CQ161" s="257"/>
      <c r="CR161" s="245"/>
      <c r="CS161" s="251"/>
      <c r="CT161" s="257"/>
      <c r="CU161" s="245"/>
      <c r="CV161" s="251"/>
      <c r="CW161" s="244"/>
      <c r="CX161" s="245"/>
      <c r="CY161" s="246"/>
    </row>
    <row r="162" spans="1:103" ht="13.5" customHeight="1" thickBot="1">
      <c r="BS162" s="100"/>
      <c r="CY162" s="100"/>
    </row>
    <row r="163" spans="1:103" ht="28.5" customHeight="1" thickTop="1" thickBot="1">
      <c r="B163" s="364" t="str">
        <f>IF(ISTEXT('Student List'!I14),'Student List'!I14,"")</f>
        <v>Penmanship</v>
      </c>
      <c r="C163" s="365"/>
      <c r="D163" s="365"/>
      <c r="E163" s="366"/>
      <c r="F163" s="367" t="str">
        <f>$F$28</f>
        <v>School Name Here</v>
      </c>
      <c r="G163" s="368"/>
      <c r="H163" s="368"/>
      <c r="I163" s="368"/>
      <c r="J163" s="369"/>
      <c r="K163" s="17" t="s">
        <v>115</v>
      </c>
      <c r="L163" s="18"/>
      <c r="M163" s="19"/>
      <c r="N163" s="19"/>
      <c r="O163" s="19"/>
      <c r="P163" s="20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2"/>
      <c r="AC163" s="24"/>
      <c r="AD163" s="25"/>
      <c r="AE163" s="25"/>
      <c r="AF163" s="26" t="str">
        <f>B163</f>
        <v>Penmanship</v>
      </c>
      <c r="AG163" s="25" t="s">
        <v>6</v>
      </c>
      <c r="AH163" s="27"/>
      <c r="AI163" s="27"/>
      <c r="AJ163" s="27"/>
      <c r="AK163" s="27"/>
      <c r="AL163" s="28"/>
      <c r="AM163" s="17" t="str">
        <f>K163</f>
        <v>2nd NINE WEEKS</v>
      </c>
      <c r="AN163" s="19"/>
      <c r="AO163" s="19"/>
      <c r="AP163" s="19"/>
      <c r="AQ163" s="19"/>
      <c r="AR163" s="20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9"/>
      <c r="BI163" s="30" t="str">
        <f>B163</f>
        <v>Penmanship</v>
      </c>
      <c r="BJ163" s="31"/>
      <c r="BK163" s="32"/>
      <c r="BL163" s="33" t="str">
        <f>K163</f>
        <v>2nd NINE WEEKS</v>
      </c>
      <c r="BM163" s="34"/>
      <c r="BN163" s="34"/>
      <c r="BO163" s="34"/>
      <c r="BP163" s="34"/>
      <c r="BQ163" s="35"/>
      <c r="BR163" s="35"/>
      <c r="BS163" s="36"/>
      <c r="BU163" s="30" t="str">
        <f>B163</f>
        <v>Penmanship</v>
      </c>
      <c r="BV163" s="31"/>
      <c r="BW163" s="32"/>
      <c r="BX163" s="33" t="str">
        <f>K163</f>
        <v>2nd NINE WEEKS</v>
      </c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5"/>
      <c r="CY163" s="36"/>
    </row>
    <row r="164" spans="1:103" ht="13.5" customHeight="1" thickTop="1" thickBot="1">
      <c r="B164" s="37"/>
      <c r="C164" s="37"/>
      <c r="D164" s="38"/>
      <c r="E164" s="38"/>
      <c r="F164" s="38"/>
      <c r="G164" s="38"/>
      <c r="H164" s="39" t="s">
        <v>7</v>
      </c>
      <c r="I164" s="40"/>
      <c r="J164" s="40"/>
      <c r="K164" s="40"/>
      <c r="L164" s="41"/>
      <c r="M164" s="40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3"/>
      <c r="AC164" s="39" t="s">
        <v>7</v>
      </c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4"/>
      <c r="BI164" s="45"/>
      <c r="BJ164" s="46" t="s">
        <v>8</v>
      </c>
      <c r="BK164" s="40"/>
      <c r="BL164" s="40"/>
      <c r="BM164" s="40"/>
      <c r="BN164" s="40"/>
      <c r="BO164" s="40"/>
      <c r="BP164" s="40"/>
      <c r="BQ164" s="40"/>
      <c r="BR164" s="40"/>
      <c r="BS164" s="47"/>
      <c r="BU164" s="45"/>
      <c r="BV164" s="155" t="s">
        <v>59</v>
      </c>
      <c r="BW164" s="156"/>
      <c r="BX164" s="156"/>
      <c r="BY164" s="156"/>
      <c r="BZ164" s="156"/>
      <c r="CA164" s="156"/>
      <c r="CB164" s="156"/>
      <c r="CC164" s="156"/>
      <c r="CD164" s="156"/>
      <c r="CE164" s="156"/>
      <c r="CF164" s="156"/>
      <c r="CG164" s="156"/>
      <c r="CH164" s="156"/>
      <c r="CI164" s="156"/>
      <c r="CJ164" s="156"/>
      <c r="CK164" s="156"/>
      <c r="CL164" s="156"/>
      <c r="CM164" s="156"/>
      <c r="CN164" s="156"/>
      <c r="CO164" s="156"/>
      <c r="CP164" s="156"/>
      <c r="CQ164" s="156"/>
      <c r="CR164" s="156"/>
      <c r="CS164" s="156"/>
      <c r="CT164" s="156"/>
      <c r="CU164" s="156"/>
      <c r="CV164" s="156"/>
      <c r="CW164" s="156"/>
      <c r="CX164" s="156"/>
      <c r="CY164" s="157"/>
    </row>
    <row r="165" spans="1:103" ht="13.5" customHeight="1">
      <c r="A165" s="83" t="str">
        <f t="shared" ref="A165:A186" si="46">IF(ISERROR(D167/2),"",D167)</f>
        <v/>
      </c>
      <c r="B165" s="153" t="s">
        <v>58</v>
      </c>
      <c r="C165" s="149" t="s">
        <v>9</v>
      </c>
      <c r="D165" s="48" t="s">
        <v>10</v>
      </c>
      <c r="E165" s="49" t="s">
        <v>60</v>
      </c>
      <c r="F165" s="50"/>
      <c r="G165" s="51"/>
      <c r="H165" s="362" t="s">
        <v>11</v>
      </c>
      <c r="I165" s="355"/>
      <c r="J165" s="355"/>
      <c r="K165" s="355"/>
      <c r="L165" s="360"/>
      <c r="M165" s="354" t="s">
        <v>12</v>
      </c>
      <c r="N165" s="355"/>
      <c r="O165" s="355"/>
      <c r="P165" s="355"/>
      <c r="Q165" s="360"/>
      <c r="R165" s="354" t="s">
        <v>13</v>
      </c>
      <c r="S165" s="355"/>
      <c r="T165" s="355"/>
      <c r="U165" s="355"/>
      <c r="V165" s="360"/>
      <c r="W165" s="354" t="s">
        <v>14</v>
      </c>
      <c r="X165" s="355"/>
      <c r="Y165" s="355"/>
      <c r="Z165" s="355"/>
      <c r="AA165" s="356"/>
      <c r="AC165" s="362" t="s">
        <v>15</v>
      </c>
      <c r="AD165" s="355"/>
      <c r="AE165" s="355"/>
      <c r="AF165" s="355"/>
      <c r="AG165" s="360"/>
      <c r="AH165" s="354" t="s">
        <v>16</v>
      </c>
      <c r="AI165" s="355"/>
      <c r="AJ165" s="355"/>
      <c r="AK165" s="355"/>
      <c r="AL165" s="360"/>
      <c r="AM165" s="354" t="s">
        <v>17</v>
      </c>
      <c r="AN165" s="355"/>
      <c r="AO165" s="355"/>
      <c r="AP165" s="355"/>
      <c r="AQ165" s="360"/>
      <c r="AR165" s="354" t="s">
        <v>18</v>
      </c>
      <c r="AS165" s="355"/>
      <c r="AT165" s="355"/>
      <c r="AU165" s="355"/>
      <c r="AV165" s="360"/>
      <c r="AW165" s="354" t="s">
        <v>19</v>
      </c>
      <c r="AX165" s="355"/>
      <c r="AY165" s="355"/>
      <c r="AZ165" s="355"/>
      <c r="BA165" s="356"/>
      <c r="BB165" s="354" t="s">
        <v>120</v>
      </c>
      <c r="BC165" s="355"/>
      <c r="BD165" s="355"/>
      <c r="BE165" s="355"/>
      <c r="BF165" s="356"/>
      <c r="BG165" s="52"/>
      <c r="BI165" s="53"/>
      <c r="BJ165" s="54"/>
      <c r="BK165" s="54"/>
      <c r="BL165" s="54"/>
      <c r="BM165" s="54"/>
      <c r="BN165" s="54"/>
      <c r="BO165" s="54"/>
      <c r="BP165" s="54"/>
      <c r="BQ165" s="54"/>
      <c r="BR165" s="54"/>
      <c r="BS165" s="55"/>
      <c r="BU165" s="53"/>
      <c r="BV165" s="344" t="s">
        <v>11</v>
      </c>
      <c r="BW165" s="345"/>
      <c r="BX165" s="346"/>
      <c r="BY165" s="344" t="s">
        <v>12</v>
      </c>
      <c r="BZ165" s="345"/>
      <c r="CA165" s="346"/>
      <c r="CB165" s="344" t="s">
        <v>13</v>
      </c>
      <c r="CC165" s="345"/>
      <c r="CD165" s="346"/>
      <c r="CE165" s="344" t="s">
        <v>14</v>
      </c>
      <c r="CF165" s="345"/>
      <c r="CG165" s="346"/>
      <c r="CH165" s="344" t="s">
        <v>15</v>
      </c>
      <c r="CI165" s="345"/>
      <c r="CJ165" s="346"/>
      <c r="CK165" s="344" t="s">
        <v>16</v>
      </c>
      <c r="CL165" s="345"/>
      <c r="CM165" s="346"/>
      <c r="CN165" s="344" t="s">
        <v>17</v>
      </c>
      <c r="CO165" s="345"/>
      <c r="CP165" s="346"/>
      <c r="CQ165" s="344" t="s">
        <v>18</v>
      </c>
      <c r="CR165" s="345"/>
      <c r="CS165" s="346"/>
      <c r="CT165" s="344" t="s">
        <v>19</v>
      </c>
      <c r="CU165" s="345"/>
      <c r="CV165" s="346"/>
      <c r="CW165" s="350" t="s">
        <v>120</v>
      </c>
      <c r="CX165" s="345"/>
      <c r="CY165" s="351"/>
    </row>
    <row r="166" spans="1:103" ht="13.5" customHeight="1" thickBot="1">
      <c r="A166" s="83" t="str">
        <f t="shared" si="46"/>
        <v/>
      </c>
      <c r="B166" s="154" t="s">
        <v>24</v>
      </c>
      <c r="C166" s="283" t="s">
        <v>24</v>
      </c>
      <c r="D166" s="59" t="s">
        <v>24</v>
      </c>
      <c r="E166" s="60" t="s">
        <v>24</v>
      </c>
      <c r="F166" s="61" t="s">
        <v>25</v>
      </c>
      <c r="G166" s="62" t="s">
        <v>26</v>
      </c>
      <c r="H166" s="363"/>
      <c r="I166" s="358"/>
      <c r="J166" s="358"/>
      <c r="K166" s="358"/>
      <c r="L166" s="361"/>
      <c r="M166" s="357"/>
      <c r="N166" s="358"/>
      <c r="O166" s="358"/>
      <c r="P166" s="358"/>
      <c r="Q166" s="361"/>
      <c r="R166" s="357"/>
      <c r="S166" s="358"/>
      <c r="T166" s="358"/>
      <c r="U166" s="358"/>
      <c r="V166" s="361"/>
      <c r="W166" s="357"/>
      <c r="X166" s="358"/>
      <c r="Y166" s="358"/>
      <c r="Z166" s="358"/>
      <c r="AA166" s="359"/>
      <c r="AC166" s="363"/>
      <c r="AD166" s="358"/>
      <c r="AE166" s="358"/>
      <c r="AF166" s="358"/>
      <c r="AG166" s="361"/>
      <c r="AH166" s="357"/>
      <c r="AI166" s="358"/>
      <c r="AJ166" s="358"/>
      <c r="AK166" s="358"/>
      <c r="AL166" s="361"/>
      <c r="AM166" s="357"/>
      <c r="AN166" s="358"/>
      <c r="AO166" s="358"/>
      <c r="AP166" s="358"/>
      <c r="AQ166" s="361"/>
      <c r="AR166" s="357"/>
      <c r="AS166" s="358"/>
      <c r="AT166" s="358"/>
      <c r="AU166" s="358"/>
      <c r="AV166" s="361"/>
      <c r="AW166" s="357"/>
      <c r="AX166" s="358"/>
      <c r="AY166" s="358"/>
      <c r="AZ166" s="358"/>
      <c r="BA166" s="359"/>
      <c r="BB166" s="357"/>
      <c r="BC166" s="358"/>
      <c r="BD166" s="358"/>
      <c r="BE166" s="358"/>
      <c r="BF166" s="359"/>
      <c r="BG166" s="63" t="s">
        <v>26</v>
      </c>
      <c r="BI166" s="64" t="s">
        <v>26</v>
      </c>
      <c r="BJ166" s="65">
        <v>1</v>
      </c>
      <c r="BK166" s="66">
        <v>2</v>
      </c>
      <c r="BL166" s="65">
        <v>3</v>
      </c>
      <c r="BM166" s="66">
        <v>4</v>
      </c>
      <c r="BN166" s="65">
        <v>5</v>
      </c>
      <c r="BO166" s="66">
        <v>6</v>
      </c>
      <c r="BP166" s="65">
        <v>7</v>
      </c>
      <c r="BQ166" s="66">
        <v>8</v>
      </c>
      <c r="BR166" s="66">
        <v>9</v>
      </c>
      <c r="BS166" s="67">
        <v>10</v>
      </c>
      <c r="BU166" s="64" t="s">
        <v>26</v>
      </c>
      <c r="BV166" s="347"/>
      <c r="BW166" s="348"/>
      <c r="BX166" s="349"/>
      <c r="BY166" s="347"/>
      <c r="BZ166" s="348"/>
      <c r="CA166" s="349"/>
      <c r="CB166" s="347"/>
      <c r="CC166" s="348"/>
      <c r="CD166" s="349"/>
      <c r="CE166" s="347"/>
      <c r="CF166" s="348"/>
      <c r="CG166" s="349"/>
      <c r="CH166" s="347"/>
      <c r="CI166" s="348"/>
      <c r="CJ166" s="349"/>
      <c r="CK166" s="347"/>
      <c r="CL166" s="348"/>
      <c r="CM166" s="349"/>
      <c r="CN166" s="347"/>
      <c r="CO166" s="348"/>
      <c r="CP166" s="349"/>
      <c r="CQ166" s="347"/>
      <c r="CR166" s="348"/>
      <c r="CS166" s="349"/>
      <c r="CT166" s="347"/>
      <c r="CU166" s="348"/>
      <c r="CV166" s="349"/>
      <c r="CW166" s="352"/>
      <c r="CX166" s="348"/>
      <c r="CY166" s="353"/>
    </row>
    <row r="167" spans="1:103" ht="13.5" customHeight="1">
      <c r="A167" s="83" t="str">
        <f t="shared" si="46"/>
        <v/>
      </c>
      <c r="B167" s="167" t="str">
        <f t="shared" ref="B167:B188" si="47">IF(SUM(BV167:CY167),AVERAGE(BV167:CY167),"")</f>
        <v/>
      </c>
      <c r="C167" s="150" t="str">
        <f t="shared" ref="C167:C188" si="48">IF(SUM(H167:BF167),AVERAGE(H167:BF167),"")</f>
        <v/>
      </c>
      <c r="D167" s="70" t="str">
        <f t="shared" ref="D167:D188" si="49">IF(SUM(BJ167:BS167),AVERAGE(BJ167:BS167),"")</f>
        <v/>
      </c>
      <c r="E167" s="187" t="str">
        <f>IF(ISERROR(SUM((B167/2),(C167/2),(D167/2))),IF(ISERROR(SUM((B167/2),(C167/2))),IF(ISERROR(SUM((B167/2),(D167/2))),IF(ISERROR(SUM((C167/2),(D167/2))),IF(ISERROR(B167/2),IF(ISERROR(C167/2),A165,C167),B167),SUM((C167*'Student List'!$D$34),(D167*'Student List'!$E$34))/'Student List'!$D$40),SUM((B167*'Student List'!$C$34),(D167*'Student List'!$E$34))/'Student List'!$E$40),SUM((B167*'Student List'!$C$34),(C167*'Student List'!$D$34))/'Student List'!$C$40),SUM((B167*'Student List'!$C$34),(C167*'Student List'!$D$34),(D167*'Student List'!$E$34))/'Student List'!$C$35)</f>
        <v/>
      </c>
      <c r="F167" s="84" t="str">
        <f t="shared" ref="F167:F188" si="50">IF(ISERROR(IF(E167,HLOOKUP(E167,$B$354:$N$355,2),"")),"",(IF(E167,HLOOKUP(E167,$B$354:$N$355,2),"")))</f>
        <v/>
      </c>
      <c r="G167" s="172" t="str">
        <f>IF(ISTEXT('Student List'!$C$9),('Student List'!$C$9),"")</f>
        <v/>
      </c>
      <c r="H167" s="71"/>
      <c r="I167" s="72"/>
      <c r="J167" s="73"/>
      <c r="K167" s="72"/>
      <c r="L167" s="74"/>
      <c r="M167" s="75"/>
      <c r="N167" s="72"/>
      <c r="O167" s="73"/>
      <c r="P167" s="72"/>
      <c r="Q167" s="74"/>
      <c r="R167" s="75"/>
      <c r="S167" s="72"/>
      <c r="T167" s="73"/>
      <c r="U167" s="72"/>
      <c r="V167" s="74"/>
      <c r="W167" s="75"/>
      <c r="X167" s="72"/>
      <c r="Y167" s="73"/>
      <c r="Z167" s="72"/>
      <c r="AA167" s="76"/>
      <c r="AB167" s="207"/>
      <c r="AC167" s="71"/>
      <c r="AD167" s="72"/>
      <c r="AE167" s="75"/>
      <c r="AF167" s="72"/>
      <c r="AG167" s="74"/>
      <c r="AH167" s="75"/>
      <c r="AI167" s="72"/>
      <c r="AJ167" s="73"/>
      <c r="AK167" s="72"/>
      <c r="AL167" s="74"/>
      <c r="AM167" s="75"/>
      <c r="AN167" s="72"/>
      <c r="AO167" s="73"/>
      <c r="AP167" s="72"/>
      <c r="AQ167" s="77"/>
      <c r="AR167" s="75"/>
      <c r="AS167" s="72"/>
      <c r="AT167" s="73"/>
      <c r="AU167" s="72"/>
      <c r="AV167" s="74"/>
      <c r="AW167" s="75"/>
      <c r="AX167" s="72"/>
      <c r="AY167" s="73"/>
      <c r="AZ167" s="72"/>
      <c r="BA167" s="74"/>
      <c r="BB167" s="75"/>
      <c r="BC167" s="72"/>
      <c r="BD167" s="72"/>
      <c r="BE167" s="72"/>
      <c r="BF167" s="75"/>
      <c r="BG167" s="78" t="str">
        <f t="shared" ref="BG167:BG188" si="51">G167</f>
        <v/>
      </c>
      <c r="BI167" s="79" t="str">
        <f t="shared" ref="BI167:BI188" si="52">G167</f>
        <v/>
      </c>
      <c r="BJ167" s="109"/>
      <c r="BK167" s="110"/>
      <c r="BL167" s="110"/>
      <c r="BM167" s="110"/>
      <c r="BN167" s="110"/>
      <c r="BO167" s="110"/>
      <c r="BP167" s="110"/>
      <c r="BQ167" s="110"/>
      <c r="BR167" s="110"/>
      <c r="BS167" s="111"/>
      <c r="BU167" s="170" t="str">
        <f t="shared" ref="BU167:BU188" si="53">G167</f>
        <v/>
      </c>
      <c r="BV167" s="158"/>
      <c r="BW167" s="159"/>
      <c r="BX167" s="248"/>
      <c r="BY167" s="252"/>
      <c r="BZ167" s="253"/>
      <c r="CA167" s="254"/>
      <c r="CB167" s="252"/>
      <c r="CC167" s="253"/>
      <c r="CD167" s="254"/>
      <c r="CE167" s="252"/>
      <c r="CF167" s="253"/>
      <c r="CG167" s="254"/>
      <c r="CH167" s="252"/>
      <c r="CI167" s="253"/>
      <c r="CJ167" s="254"/>
      <c r="CK167" s="252"/>
      <c r="CL167" s="253"/>
      <c r="CM167" s="254"/>
      <c r="CN167" s="252"/>
      <c r="CO167" s="253"/>
      <c r="CP167" s="254"/>
      <c r="CQ167" s="252"/>
      <c r="CR167" s="253"/>
      <c r="CS167" s="254"/>
      <c r="CT167" s="252"/>
      <c r="CU167" s="253"/>
      <c r="CV167" s="254"/>
      <c r="CW167" s="247"/>
      <c r="CX167" s="159"/>
      <c r="CY167" s="160"/>
    </row>
    <row r="168" spans="1:103" ht="13.5" customHeight="1">
      <c r="A168" s="83" t="str">
        <f t="shared" si="46"/>
        <v/>
      </c>
      <c r="B168" s="168" t="str">
        <f t="shared" si="47"/>
        <v/>
      </c>
      <c r="C168" s="151" t="str">
        <f t="shared" si="48"/>
        <v/>
      </c>
      <c r="D168" s="82" t="str">
        <f t="shared" si="49"/>
        <v/>
      </c>
      <c r="E168" s="188" t="str">
        <f>IF(ISERROR(SUM((B168/2),(C168/2),(D168/2))),IF(ISERROR(SUM((B168/2),(C168/2))),IF(ISERROR(SUM((B168/2),(D168/2))),IF(ISERROR(SUM((C168/2),(D168/2))),IF(ISERROR(B168/2),IF(ISERROR(C168/2),A166,C168),B168),SUM((C168*'Student List'!$D$34),(D168*'Student List'!$E$34))/'Student List'!$D$40),SUM((B168*'Student List'!$C$34),(D168*'Student List'!$E$34))/'Student List'!$E$40),SUM((B168*'Student List'!$C$34),(C168*'Student List'!$D$34))/'Student List'!$C$40),SUM((B168*'Student List'!$C$34),(C168*'Student List'!$D$34),(D168*'Student List'!$E$34))/'Student List'!$C$35)</f>
        <v/>
      </c>
      <c r="F168" s="84" t="str">
        <f t="shared" si="50"/>
        <v/>
      </c>
      <c r="G168" s="208" t="str">
        <f>IF(ISTEXT('Student List'!$C$10),('Student List'!$C$10),"")</f>
        <v/>
      </c>
      <c r="H168" s="209"/>
      <c r="I168" s="210"/>
      <c r="J168" s="211"/>
      <c r="K168" s="210"/>
      <c r="L168" s="212"/>
      <c r="M168" s="213"/>
      <c r="N168" s="210"/>
      <c r="O168" s="211"/>
      <c r="P168" s="210"/>
      <c r="Q168" s="212"/>
      <c r="R168" s="213"/>
      <c r="S168" s="210"/>
      <c r="T168" s="211"/>
      <c r="U168" s="210"/>
      <c r="V168" s="212"/>
      <c r="W168" s="213"/>
      <c r="X168" s="210"/>
      <c r="Y168" s="211"/>
      <c r="Z168" s="210"/>
      <c r="AA168" s="214"/>
      <c r="AB168" s="215"/>
      <c r="AC168" s="209"/>
      <c r="AD168" s="210"/>
      <c r="AE168" s="213"/>
      <c r="AF168" s="210"/>
      <c r="AG168" s="212"/>
      <c r="AH168" s="213"/>
      <c r="AI168" s="210"/>
      <c r="AJ168" s="211"/>
      <c r="AK168" s="210"/>
      <c r="AL168" s="212"/>
      <c r="AM168" s="213"/>
      <c r="AN168" s="210"/>
      <c r="AO168" s="211"/>
      <c r="AP168" s="210"/>
      <c r="AQ168" s="212"/>
      <c r="AR168" s="213"/>
      <c r="AS168" s="210"/>
      <c r="AT168" s="211"/>
      <c r="AU168" s="210"/>
      <c r="AV168" s="212"/>
      <c r="AW168" s="213"/>
      <c r="AX168" s="210"/>
      <c r="AY168" s="211"/>
      <c r="AZ168" s="210"/>
      <c r="BA168" s="212"/>
      <c r="BB168" s="213"/>
      <c r="BC168" s="210"/>
      <c r="BD168" s="210"/>
      <c r="BE168" s="210"/>
      <c r="BF168" s="213"/>
      <c r="BG168" s="216" t="str">
        <f t="shared" si="51"/>
        <v/>
      </c>
      <c r="BH168" s="217"/>
      <c r="BI168" s="218" t="str">
        <f t="shared" si="52"/>
        <v/>
      </c>
      <c r="BJ168" s="219"/>
      <c r="BK168" s="220"/>
      <c r="BL168" s="221"/>
      <c r="BM168" s="221"/>
      <c r="BN168" s="221"/>
      <c r="BO168" s="221"/>
      <c r="BP168" s="221"/>
      <c r="BQ168" s="221"/>
      <c r="BR168" s="221"/>
      <c r="BS168" s="222"/>
      <c r="BT168" s="217"/>
      <c r="BU168" s="223" t="str">
        <f t="shared" si="53"/>
        <v/>
      </c>
      <c r="BV168" s="224"/>
      <c r="BW168" s="225"/>
      <c r="BX168" s="249"/>
      <c r="BY168" s="255"/>
      <c r="BZ168" s="226"/>
      <c r="CA168" s="249"/>
      <c r="CB168" s="255"/>
      <c r="CC168" s="226"/>
      <c r="CD168" s="249"/>
      <c r="CE168" s="255"/>
      <c r="CF168" s="226"/>
      <c r="CG168" s="249"/>
      <c r="CH168" s="255"/>
      <c r="CI168" s="226"/>
      <c r="CJ168" s="249"/>
      <c r="CK168" s="255"/>
      <c r="CL168" s="226"/>
      <c r="CM168" s="249"/>
      <c r="CN168" s="255"/>
      <c r="CO168" s="226"/>
      <c r="CP168" s="249"/>
      <c r="CQ168" s="255"/>
      <c r="CR168" s="226"/>
      <c r="CS168" s="249"/>
      <c r="CT168" s="255"/>
      <c r="CU168" s="226"/>
      <c r="CV168" s="249"/>
      <c r="CW168" s="225"/>
      <c r="CX168" s="226"/>
      <c r="CY168" s="227"/>
    </row>
    <row r="169" spans="1:103" ht="13.5" customHeight="1">
      <c r="A169" s="83" t="str">
        <f t="shared" si="46"/>
        <v/>
      </c>
      <c r="B169" s="168" t="str">
        <f t="shared" si="47"/>
        <v/>
      </c>
      <c r="C169" s="151" t="str">
        <f t="shared" si="48"/>
        <v/>
      </c>
      <c r="D169" s="82" t="str">
        <f t="shared" si="49"/>
        <v/>
      </c>
      <c r="E169" s="188" t="str">
        <f>IF(ISERROR(SUM((B169/2),(C169/2),(D169/2))),IF(ISERROR(SUM((B169/2),(C169/2))),IF(ISERROR(SUM((B169/2),(D169/2))),IF(ISERROR(SUM((C169/2),(D169/2))),IF(ISERROR(B169/2),IF(ISERROR(C169/2),A167,C169),B169),SUM((C169*'Student List'!$D$34),(D169*'Student List'!$E$34))/'Student List'!$D$40),SUM((B169*'Student List'!$C$34),(D169*'Student List'!$E$34))/'Student List'!$E$40),SUM((B169*'Student List'!$C$34),(C169*'Student List'!$D$34))/'Student List'!$C$40),SUM((B169*'Student List'!$C$34),(C169*'Student List'!$D$34),(D169*'Student List'!$E$34))/'Student List'!$C$35)</f>
        <v/>
      </c>
      <c r="F169" s="84" t="str">
        <f t="shared" si="50"/>
        <v/>
      </c>
      <c r="G169" s="173" t="str">
        <f>IF(ISTEXT('Student List'!$C$11),('Student List'!$C$11),"")</f>
        <v/>
      </c>
      <c r="H169" s="85"/>
      <c r="I169" s="86"/>
      <c r="J169" s="87"/>
      <c r="K169" s="86"/>
      <c r="L169" s="88"/>
      <c r="M169" s="89"/>
      <c r="N169" s="86"/>
      <c r="O169" s="87"/>
      <c r="P169" s="86"/>
      <c r="Q169" s="88"/>
      <c r="R169" s="89"/>
      <c r="S169" s="86"/>
      <c r="T169" s="87"/>
      <c r="U169" s="86"/>
      <c r="V169" s="88"/>
      <c r="W169" s="89"/>
      <c r="X169" s="86"/>
      <c r="Y169" s="87"/>
      <c r="Z169" s="86"/>
      <c r="AA169" s="90"/>
      <c r="AB169" s="207"/>
      <c r="AC169" s="85"/>
      <c r="AD169" s="86"/>
      <c r="AE169" s="89"/>
      <c r="AF169" s="86"/>
      <c r="AG169" s="88"/>
      <c r="AH169" s="89"/>
      <c r="AI169" s="86"/>
      <c r="AJ169" s="87"/>
      <c r="AK169" s="86"/>
      <c r="AL169" s="88"/>
      <c r="AM169" s="89"/>
      <c r="AN169" s="86"/>
      <c r="AO169" s="87"/>
      <c r="AP169" s="86"/>
      <c r="AQ169" s="88"/>
      <c r="AR169" s="89"/>
      <c r="AS169" s="86"/>
      <c r="AT169" s="87"/>
      <c r="AU169" s="86"/>
      <c r="AV169" s="88"/>
      <c r="AW169" s="89"/>
      <c r="AX169" s="86"/>
      <c r="AY169" s="87"/>
      <c r="AZ169" s="86"/>
      <c r="BA169" s="88"/>
      <c r="BB169" s="89"/>
      <c r="BC169" s="86"/>
      <c r="BD169" s="86"/>
      <c r="BE169" s="86"/>
      <c r="BF169" s="89"/>
      <c r="BG169" s="91" t="str">
        <f t="shared" si="51"/>
        <v/>
      </c>
      <c r="BI169" s="92" t="str">
        <f t="shared" si="52"/>
        <v/>
      </c>
      <c r="BJ169" s="112"/>
      <c r="BK169" s="117"/>
      <c r="BL169" s="113"/>
      <c r="BM169" s="113"/>
      <c r="BN169" s="113"/>
      <c r="BO169" s="113"/>
      <c r="BP169" s="113"/>
      <c r="BQ169" s="113"/>
      <c r="BR169" s="113"/>
      <c r="BS169" s="114"/>
      <c r="BU169" s="171" t="str">
        <f t="shared" si="53"/>
        <v/>
      </c>
      <c r="BV169" s="161"/>
      <c r="BW169" s="162"/>
      <c r="BX169" s="250"/>
      <c r="BY169" s="256"/>
      <c r="BZ169" s="163"/>
      <c r="CA169" s="250"/>
      <c r="CB169" s="256"/>
      <c r="CC169" s="163"/>
      <c r="CD169" s="250"/>
      <c r="CE169" s="256"/>
      <c r="CF169" s="163"/>
      <c r="CG169" s="250"/>
      <c r="CH169" s="256"/>
      <c r="CI169" s="163"/>
      <c r="CJ169" s="250"/>
      <c r="CK169" s="256"/>
      <c r="CL169" s="163"/>
      <c r="CM169" s="250"/>
      <c r="CN169" s="256"/>
      <c r="CO169" s="163"/>
      <c r="CP169" s="250"/>
      <c r="CQ169" s="256"/>
      <c r="CR169" s="163"/>
      <c r="CS169" s="250"/>
      <c r="CT169" s="256"/>
      <c r="CU169" s="163"/>
      <c r="CV169" s="250"/>
      <c r="CW169" s="162"/>
      <c r="CX169" s="163"/>
      <c r="CY169" s="164"/>
    </row>
    <row r="170" spans="1:103" ht="13.5" customHeight="1">
      <c r="A170" s="83" t="str">
        <f t="shared" si="46"/>
        <v/>
      </c>
      <c r="B170" s="168" t="str">
        <f t="shared" si="47"/>
        <v/>
      </c>
      <c r="C170" s="151" t="str">
        <f t="shared" si="48"/>
        <v/>
      </c>
      <c r="D170" s="82" t="str">
        <f t="shared" si="49"/>
        <v/>
      </c>
      <c r="E170" s="188" t="str">
        <f>IF(ISERROR(SUM((B170/2),(C170/2),(D170/2))),IF(ISERROR(SUM((B170/2),(C170/2))),IF(ISERROR(SUM((B170/2),(D170/2))),IF(ISERROR(SUM((C170/2),(D170/2))),IF(ISERROR(B170/2),IF(ISERROR(C170/2),A168,C170),B170),SUM((C170*'Student List'!$D$34),(D170*'Student List'!$E$34))/'Student List'!$D$40),SUM((B170*'Student List'!$C$34),(D170*'Student List'!$E$34))/'Student List'!$E$40),SUM((B170*'Student List'!$C$34),(C170*'Student List'!$D$34))/'Student List'!$C$40),SUM((B170*'Student List'!$C$34),(C170*'Student List'!$D$34),(D170*'Student List'!$E$34))/'Student List'!$C$35)</f>
        <v/>
      </c>
      <c r="F170" s="84" t="str">
        <f t="shared" si="50"/>
        <v/>
      </c>
      <c r="G170" s="208" t="str">
        <f>IF(ISTEXT('Student List'!$C$12),('Student List'!$C$12),"")</f>
        <v/>
      </c>
      <c r="H170" s="209"/>
      <c r="I170" s="210"/>
      <c r="J170" s="211"/>
      <c r="K170" s="210"/>
      <c r="L170" s="212"/>
      <c r="M170" s="213"/>
      <c r="N170" s="210"/>
      <c r="O170" s="211"/>
      <c r="P170" s="210"/>
      <c r="Q170" s="212"/>
      <c r="R170" s="213"/>
      <c r="S170" s="210"/>
      <c r="T170" s="211"/>
      <c r="U170" s="210"/>
      <c r="V170" s="212"/>
      <c r="W170" s="213"/>
      <c r="X170" s="210"/>
      <c r="Y170" s="211"/>
      <c r="Z170" s="210"/>
      <c r="AA170" s="214"/>
      <c r="AB170" s="215"/>
      <c r="AC170" s="209"/>
      <c r="AD170" s="210"/>
      <c r="AE170" s="213"/>
      <c r="AF170" s="210"/>
      <c r="AG170" s="212"/>
      <c r="AH170" s="213"/>
      <c r="AI170" s="210"/>
      <c r="AJ170" s="211"/>
      <c r="AK170" s="210"/>
      <c r="AL170" s="212"/>
      <c r="AM170" s="213"/>
      <c r="AN170" s="210"/>
      <c r="AO170" s="211"/>
      <c r="AP170" s="210"/>
      <c r="AQ170" s="212"/>
      <c r="AR170" s="213"/>
      <c r="AS170" s="210"/>
      <c r="AT170" s="211"/>
      <c r="AU170" s="210"/>
      <c r="AV170" s="212"/>
      <c r="AW170" s="213"/>
      <c r="AX170" s="210"/>
      <c r="AY170" s="211"/>
      <c r="AZ170" s="210"/>
      <c r="BA170" s="212"/>
      <c r="BB170" s="213"/>
      <c r="BC170" s="210"/>
      <c r="BD170" s="210"/>
      <c r="BE170" s="210"/>
      <c r="BF170" s="213"/>
      <c r="BG170" s="216" t="str">
        <f t="shared" si="51"/>
        <v/>
      </c>
      <c r="BH170" s="217"/>
      <c r="BI170" s="218" t="str">
        <f t="shared" si="52"/>
        <v/>
      </c>
      <c r="BJ170" s="219"/>
      <c r="BK170" s="220"/>
      <c r="BL170" s="221"/>
      <c r="BM170" s="221"/>
      <c r="BN170" s="221"/>
      <c r="BO170" s="221"/>
      <c r="BP170" s="221"/>
      <c r="BQ170" s="221"/>
      <c r="BR170" s="221"/>
      <c r="BS170" s="222"/>
      <c r="BT170" s="217"/>
      <c r="BU170" s="223" t="str">
        <f t="shared" si="53"/>
        <v/>
      </c>
      <c r="BV170" s="224"/>
      <c r="BW170" s="225"/>
      <c r="BX170" s="249"/>
      <c r="BY170" s="255"/>
      <c r="BZ170" s="226"/>
      <c r="CA170" s="249"/>
      <c r="CB170" s="255"/>
      <c r="CC170" s="226"/>
      <c r="CD170" s="249"/>
      <c r="CE170" s="255"/>
      <c r="CF170" s="226"/>
      <c r="CG170" s="249"/>
      <c r="CH170" s="255"/>
      <c r="CI170" s="226"/>
      <c r="CJ170" s="249"/>
      <c r="CK170" s="255"/>
      <c r="CL170" s="226"/>
      <c r="CM170" s="249"/>
      <c r="CN170" s="255"/>
      <c r="CO170" s="226"/>
      <c r="CP170" s="249"/>
      <c r="CQ170" s="255"/>
      <c r="CR170" s="226"/>
      <c r="CS170" s="249"/>
      <c r="CT170" s="255"/>
      <c r="CU170" s="226"/>
      <c r="CV170" s="249"/>
      <c r="CW170" s="225"/>
      <c r="CX170" s="226"/>
      <c r="CY170" s="227"/>
    </row>
    <row r="171" spans="1:103" ht="13.5" customHeight="1">
      <c r="A171" s="83" t="str">
        <f t="shared" si="46"/>
        <v/>
      </c>
      <c r="B171" s="168" t="str">
        <f t="shared" si="47"/>
        <v/>
      </c>
      <c r="C171" s="151" t="str">
        <f t="shared" si="48"/>
        <v/>
      </c>
      <c r="D171" s="82" t="str">
        <f t="shared" si="49"/>
        <v/>
      </c>
      <c r="E171" s="188" t="str">
        <f>IF(ISERROR(SUM((B171/2),(C171/2),(D171/2))),IF(ISERROR(SUM((B171/2),(C171/2))),IF(ISERROR(SUM((B171/2),(D171/2))),IF(ISERROR(SUM((C171/2),(D171/2))),IF(ISERROR(B171/2),IF(ISERROR(C171/2),A169,C171),B171),SUM((C171*'Student List'!$D$34),(D171*'Student List'!$E$34))/'Student List'!$D$40),SUM((B171*'Student List'!$C$34),(D171*'Student List'!$E$34))/'Student List'!$E$40),SUM((B171*'Student List'!$C$34),(C171*'Student List'!$D$34))/'Student List'!$C$40),SUM((B171*'Student List'!$C$34),(C171*'Student List'!$D$34),(D171*'Student List'!$E$34))/'Student List'!$C$35)</f>
        <v/>
      </c>
      <c r="F171" s="84" t="str">
        <f t="shared" si="50"/>
        <v/>
      </c>
      <c r="G171" s="173" t="str">
        <f>IF(ISTEXT('Student List'!$C$13),('Student List'!$C$13),"")</f>
        <v/>
      </c>
      <c r="H171" s="85"/>
      <c r="I171" s="86"/>
      <c r="J171" s="87"/>
      <c r="K171" s="86"/>
      <c r="L171" s="88"/>
      <c r="M171" s="89"/>
      <c r="N171" s="86"/>
      <c r="O171" s="87"/>
      <c r="P171" s="86"/>
      <c r="Q171" s="88"/>
      <c r="R171" s="89"/>
      <c r="S171" s="86"/>
      <c r="T171" s="87"/>
      <c r="U171" s="86"/>
      <c r="V171" s="88"/>
      <c r="W171" s="89"/>
      <c r="X171" s="86"/>
      <c r="Y171" s="87"/>
      <c r="Z171" s="86"/>
      <c r="AA171" s="90"/>
      <c r="AB171" s="207"/>
      <c r="AC171" s="85"/>
      <c r="AD171" s="86"/>
      <c r="AE171" s="89"/>
      <c r="AF171" s="86"/>
      <c r="AG171" s="88"/>
      <c r="AH171" s="89"/>
      <c r="AI171" s="86"/>
      <c r="AJ171" s="87"/>
      <c r="AK171" s="86"/>
      <c r="AL171" s="88"/>
      <c r="AM171" s="89"/>
      <c r="AN171" s="86"/>
      <c r="AO171" s="87"/>
      <c r="AP171" s="86"/>
      <c r="AQ171" s="88"/>
      <c r="AR171" s="89"/>
      <c r="AS171" s="86"/>
      <c r="AT171" s="87"/>
      <c r="AU171" s="86"/>
      <c r="AV171" s="88"/>
      <c r="AW171" s="89"/>
      <c r="AX171" s="86"/>
      <c r="AY171" s="87"/>
      <c r="AZ171" s="86"/>
      <c r="BA171" s="88"/>
      <c r="BB171" s="89"/>
      <c r="BC171" s="86"/>
      <c r="BD171" s="86"/>
      <c r="BE171" s="86"/>
      <c r="BF171" s="89"/>
      <c r="BG171" s="91" t="str">
        <f t="shared" si="51"/>
        <v/>
      </c>
      <c r="BI171" s="92" t="str">
        <f t="shared" si="52"/>
        <v/>
      </c>
      <c r="BJ171" s="112"/>
      <c r="BK171" s="117"/>
      <c r="BL171" s="113"/>
      <c r="BM171" s="113"/>
      <c r="BN171" s="113"/>
      <c r="BO171" s="113"/>
      <c r="BP171" s="113"/>
      <c r="BQ171" s="113"/>
      <c r="BR171" s="113"/>
      <c r="BS171" s="114"/>
      <c r="BU171" s="171" t="str">
        <f t="shared" si="53"/>
        <v/>
      </c>
      <c r="BV171" s="161"/>
      <c r="BW171" s="162"/>
      <c r="BX171" s="250"/>
      <c r="BY171" s="256"/>
      <c r="BZ171" s="163"/>
      <c r="CA171" s="250"/>
      <c r="CB171" s="256"/>
      <c r="CC171" s="163"/>
      <c r="CD171" s="250"/>
      <c r="CE171" s="256"/>
      <c r="CF171" s="163"/>
      <c r="CG171" s="250"/>
      <c r="CH171" s="256"/>
      <c r="CI171" s="163"/>
      <c r="CJ171" s="250"/>
      <c r="CK171" s="256"/>
      <c r="CL171" s="163"/>
      <c r="CM171" s="250"/>
      <c r="CN171" s="256"/>
      <c r="CO171" s="163"/>
      <c r="CP171" s="250"/>
      <c r="CQ171" s="256"/>
      <c r="CR171" s="163"/>
      <c r="CS171" s="250"/>
      <c r="CT171" s="256"/>
      <c r="CU171" s="163"/>
      <c r="CV171" s="250"/>
      <c r="CW171" s="162"/>
      <c r="CX171" s="163"/>
      <c r="CY171" s="164"/>
    </row>
    <row r="172" spans="1:103" ht="13.5" customHeight="1">
      <c r="A172" s="83" t="str">
        <f t="shared" si="46"/>
        <v/>
      </c>
      <c r="B172" s="168" t="str">
        <f t="shared" si="47"/>
        <v/>
      </c>
      <c r="C172" s="151" t="str">
        <f t="shared" si="48"/>
        <v/>
      </c>
      <c r="D172" s="82" t="str">
        <f t="shared" si="49"/>
        <v/>
      </c>
      <c r="E172" s="188" t="str">
        <f>IF(ISERROR(SUM((B172/2),(C172/2),(D172/2))),IF(ISERROR(SUM((B172/2),(C172/2))),IF(ISERROR(SUM((B172/2),(D172/2))),IF(ISERROR(SUM((C172/2),(D172/2))),IF(ISERROR(B172/2),IF(ISERROR(C172/2),A170,C172),B172),SUM((C172*'Student List'!$D$34),(D172*'Student List'!$E$34))/'Student List'!$D$40),SUM((B172*'Student List'!$C$34),(D172*'Student List'!$E$34))/'Student List'!$E$40),SUM((B172*'Student List'!$C$34),(C172*'Student List'!$D$34))/'Student List'!$C$40),SUM((B172*'Student List'!$C$34),(C172*'Student List'!$D$34),(D172*'Student List'!$E$34))/'Student List'!$C$35)</f>
        <v/>
      </c>
      <c r="F172" s="84" t="str">
        <f t="shared" si="50"/>
        <v/>
      </c>
      <c r="G172" s="208" t="str">
        <f>IF(ISTEXT('Student List'!$C$14),('Student List'!$C$14),"")</f>
        <v/>
      </c>
      <c r="H172" s="209"/>
      <c r="I172" s="210"/>
      <c r="J172" s="211"/>
      <c r="K172" s="210"/>
      <c r="L172" s="212"/>
      <c r="M172" s="213"/>
      <c r="N172" s="210"/>
      <c r="O172" s="211"/>
      <c r="P172" s="210"/>
      <c r="Q172" s="212"/>
      <c r="R172" s="213"/>
      <c r="S172" s="210"/>
      <c r="T172" s="211"/>
      <c r="U172" s="210"/>
      <c r="V172" s="212"/>
      <c r="W172" s="213"/>
      <c r="X172" s="210"/>
      <c r="Y172" s="211"/>
      <c r="Z172" s="210"/>
      <c r="AA172" s="214"/>
      <c r="AB172" s="215"/>
      <c r="AC172" s="209"/>
      <c r="AD172" s="210"/>
      <c r="AE172" s="213"/>
      <c r="AF172" s="210"/>
      <c r="AG172" s="212"/>
      <c r="AH172" s="213"/>
      <c r="AI172" s="210"/>
      <c r="AJ172" s="211"/>
      <c r="AK172" s="210"/>
      <c r="AL172" s="212"/>
      <c r="AM172" s="213"/>
      <c r="AN172" s="210"/>
      <c r="AO172" s="211"/>
      <c r="AP172" s="210"/>
      <c r="AQ172" s="212"/>
      <c r="AR172" s="213"/>
      <c r="AS172" s="210"/>
      <c r="AT172" s="211"/>
      <c r="AU172" s="210"/>
      <c r="AV172" s="212"/>
      <c r="AW172" s="213"/>
      <c r="AX172" s="210"/>
      <c r="AY172" s="211"/>
      <c r="AZ172" s="210"/>
      <c r="BA172" s="212"/>
      <c r="BB172" s="213"/>
      <c r="BC172" s="210"/>
      <c r="BD172" s="210"/>
      <c r="BE172" s="210"/>
      <c r="BF172" s="213"/>
      <c r="BG172" s="216" t="str">
        <f t="shared" si="51"/>
        <v/>
      </c>
      <c r="BH172" s="217"/>
      <c r="BI172" s="218" t="str">
        <f t="shared" si="52"/>
        <v/>
      </c>
      <c r="BJ172" s="219"/>
      <c r="BK172" s="220"/>
      <c r="BL172" s="221"/>
      <c r="BM172" s="221"/>
      <c r="BN172" s="221"/>
      <c r="BO172" s="221"/>
      <c r="BP172" s="221"/>
      <c r="BQ172" s="221"/>
      <c r="BR172" s="221"/>
      <c r="BS172" s="222"/>
      <c r="BT172" s="217"/>
      <c r="BU172" s="223" t="str">
        <f t="shared" si="53"/>
        <v/>
      </c>
      <c r="BV172" s="224"/>
      <c r="BW172" s="225"/>
      <c r="BX172" s="249"/>
      <c r="BY172" s="255"/>
      <c r="BZ172" s="226"/>
      <c r="CA172" s="249"/>
      <c r="CB172" s="255"/>
      <c r="CC172" s="226"/>
      <c r="CD172" s="249"/>
      <c r="CE172" s="255"/>
      <c r="CF172" s="226"/>
      <c r="CG172" s="249"/>
      <c r="CH172" s="255"/>
      <c r="CI172" s="226"/>
      <c r="CJ172" s="249"/>
      <c r="CK172" s="255"/>
      <c r="CL172" s="226"/>
      <c r="CM172" s="249"/>
      <c r="CN172" s="255"/>
      <c r="CO172" s="226"/>
      <c r="CP172" s="249"/>
      <c r="CQ172" s="255"/>
      <c r="CR172" s="226"/>
      <c r="CS172" s="249"/>
      <c r="CT172" s="255"/>
      <c r="CU172" s="226"/>
      <c r="CV172" s="249"/>
      <c r="CW172" s="225"/>
      <c r="CX172" s="226"/>
      <c r="CY172" s="227"/>
    </row>
    <row r="173" spans="1:103" ht="13.5" customHeight="1">
      <c r="A173" s="83" t="str">
        <f t="shared" si="46"/>
        <v/>
      </c>
      <c r="B173" s="168" t="str">
        <f t="shared" si="47"/>
        <v/>
      </c>
      <c r="C173" s="151" t="str">
        <f t="shared" si="48"/>
        <v/>
      </c>
      <c r="D173" s="82" t="str">
        <f t="shared" si="49"/>
        <v/>
      </c>
      <c r="E173" s="188" t="str">
        <f>IF(ISERROR(SUM((B173/2),(C173/2),(D173/2))),IF(ISERROR(SUM((B173/2),(C173/2))),IF(ISERROR(SUM((B173/2),(D173/2))),IF(ISERROR(SUM((C173/2),(D173/2))),IF(ISERROR(B173/2),IF(ISERROR(C173/2),A171,C173),B173),SUM((C173*'Student List'!$D$34),(D173*'Student List'!$E$34))/'Student List'!$D$40),SUM((B173*'Student List'!$C$34),(D173*'Student List'!$E$34))/'Student List'!$E$40),SUM((B173*'Student List'!$C$34),(C173*'Student List'!$D$34))/'Student List'!$C$40),SUM((B173*'Student List'!$C$34),(C173*'Student List'!$D$34),(D173*'Student List'!$E$34))/'Student List'!$C$35)</f>
        <v/>
      </c>
      <c r="F173" s="84" t="str">
        <f t="shared" si="50"/>
        <v/>
      </c>
      <c r="G173" s="173" t="str">
        <f>IF(ISTEXT('Student List'!$C$15),('Student List'!$C$15),"")</f>
        <v/>
      </c>
      <c r="H173" s="85"/>
      <c r="I173" s="86"/>
      <c r="J173" s="87"/>
      <c r="K173" s="86"/>
      <c r="L173" s="88"/>
      <c r="M173" s="89"/>
      <c r="N173" s="86"/>
      <c r="O173" s="87"/>
      <c r="P173" s="86"/>
      <c r="Q173" s="88"/>
      <c r="R173" s="89"/>
      <c r="S173" s="86"/>
      <c r="T173" s="87"/>
      <c r="U173" s="86"/>
      <c r="V173" s="88"/>
      <c r="W173" s="89"/>
      <c r="X173" s="86"/>
      <c r="Y173" s="87"/>
      <c r="Z173" s="86"/>
      <c r="AA173" s="90"/>
      <c r="AB173" s="207"/>
      <c r="AC173" s="85"/>
      <c r="AD173" s="86"/>
      <c r="AE173" s="89"/>
      <c r="AF173" s="86"/>
      <c r="AG173" s="88"/>
      <c r="AH173" s="89"/>
      <c r="AI173" s="86"/>
      <c r="AJ173" s="87"/>
      <c r="AK173" s="86"/>
      <c r="AL173" s="88"/>
      <c r="AM173" s="89"/>
      <c r="AN173" s="86"/>
      <c r="AO173" s="87"/>
      <c r="AP173" s="86"/>
      <c r="AQ173" s="88"/>
      <c r="AR173" s="89"/>
      <c r="AS173" s="86"/>
      <c r="AT173" s="87"/>
      <c r="AU173" s="86"/>
      <c r="AV173" s="88"/>
      <c r="AW173" s="89"/>
      <c r="AX173" s="86"/>
      <c r="AY173" s="87"/>
      <c r="AZ173" s="86"/>
      <c r="BA173" s="88"/>
      <c r="BB173" s="89"/>
      <c r="BC173" s="86"/>
      <c r="BD173" s="86"/>
      <c r="BE173" s="86"/>
      <c r="BF173" s="89"/>
      <c r="BG173" s="91" t="str">
        <f t="shared" si="51"/>
        <v/>
      </c>
      <c r="BI173" s="92" t="str">
        <f t="shared" si="52"/>
        <v/>
      </c>
      <c r="BJ173" s="112"/>
      <c r="BK173" s="117"/>
      <c r="BL173" s="113"/>
      <c r="BM173" s="113"/>
      <c r="BN173" s="113"/>
      <c r="BO173" s="113"/>
      <c r="BP173" s="113"/>
      <c r="BQ173" s="113"/>
      <c r="BR173" s="113"/>
      <c r="BS173" s="114"/>
      <c r="BU173" s="171" t="str">
        <f t="shared" si="53"/>
        <v/>
      </c>
      <c r="BV173" s="161"/>
      <c r="BW173" s="162"/>
      <c r="BX173" s="250"/>
      <c r="BY173" s="256"/>
      <c r="BZ173" s="163"/>
      <c r="CA173" s="250"/>
      <c r="CB173" s="256"/>
      <c r="CC173" s="163"/>
      <c r="CD173" s="250"/>
      <c r="CE173" s="256"/>
      <c r="CF173" s="163"/>
      <c r="CG173" s="250"/>
      <c r="CH173" s="256"/>
      <c r="CI173" s="163"/>
      <c r="CJ173" s="250"/>
      <c r="CK173" s="256"/>
      <c r="CL173" s="163"/>
      <c r="CM173" s="250"/>
      <c r="CN173" s="256"/>
      <c r="CO173" s="163"/>
      <c r="CP173" s="250"/>
      <c r="CQ173" s="256"/>
      <c r="CR173" s="163"/>
      <c r="CS173" s="250"/>
      <c r="CT173" s="256"/>
      <c r="CU173" s="163"/>
      <c r="CV173" s="250"/>
      <c r="CW173" s="162"/>
      <c r="CX173" s="163"/>
      <c r="CY173" s="164"/>
    </row>
    <row r="174" spans="1:103" ht="13.5" customHeight="1">
      <c r="A174" s="83" t="str">
        <f t="shared" si="46"/>
        <v/>
      </c>
      <c r="B174" s="168" t="str">
        <f t="shared" si="47"/>
        <v/>
      </c>
      <c r="C174" s="151" t="str">
        <f t="shared" si="48"/>
        <v/>
      </c>
      <c r="D174" s="82" t="str">
        <f t="shared" si="49"/>
        <v/>
      </c>
      <c r="E174" s="188" t="str">
        <f>IF(ISERROR(SUM((B174/2),(C174/2),(D174/2))),IF(ISERROR(SUM((B174/2),(C174/2))),IF(ISERROR(SUM((B174/2),(D174/2))),IF(ISERROR(SUM((C174/2),(D174/2))),IF(ISERROR(B174/2),IF(ISERROR(C174/2),A172,C174),B174),SUM((C174*'Student List'!$D$34),(D174*'Student List'!$E$34))/'Student List'!$D$40),SUM((B174*'Student List'!$C$34),(D174*'Student List'!$E$34))/'Student List'!$E$40),SUM((B174*'Student List'!$C$34),(C174*'Student List'!$D$34))/'Student List'!$C$40),SUM((B174*'Student List'!$C$34),(C174*'Student List'!$D$34),(D174*'Student List'!$E$34))/'Student List'!$C$35)</f>
        <v/>
      </c>
      <c r="F174" s="84" t="str">
        <f t="shared" si="50"/>
        <v/>
      </c>
      <c r="G174" s="208" t="str">
        <f>IF(ISTEXT('Student List'!$C$16),('Student List'!$C$16),"")</f>
        <v/>
      </c>
      <c r="H174" s="209"/>
      <c r="I174" s="210"/>
      <c r="J174" s="211"/>
      <c r="K174" s="210"/>
      <c r="L174" s="212"/>
      <c r="M174" s="213"/>
      <c r="N174" s="210"/>
      <c r="O174" s="211"/>
      <c r="P174" s="210"/>
      <c r="Q174" s="212"/>
      <c r="R174" s="213"/>
      <c r="S174" s="210"/>
      <c r="T174" s="211"/>
      <c r="U174" s="210"/>
      <c r="V174" s="212"/>
      <c r="W174" s="213"/>
      <c r="X174" s="210"/>
      <c r="Y174" s="211"/>
      <c r="Z174" s="210"/>
      <c r="AA174" s="214"/>
      <c r="AB174" s="215"/>
      <c r="AC174" s="209"/>
      <c r="AD174" s="210"/>
      <c r="AE174" s="213"/>
      <c r="AF174" s="210"/>
      <c r="AG174" s="212"/>
      <c r="AH174" s="213"/>
      <c r="AI174" s="210"/>
      <c r="AJ174" s="211"/>
      <c r="AK174" s="210"/>
      <c r="AL174" s="212"/>
      <c r="AM174" s="213"/>
      <c r="AN174" s="210"/>
      <c r="AO174" s="211"/>
      <c r="AP174" s="210"/>
      <c r="AQ174" s="212"/>
      <c r="AR174" s="213"/>
      <c r="AS174" s="210"/>
      <c r="AT174" s="211"/>
      <c r="AU174" s="210"/>
      <c r="AV174" s="212"/>
      <c r="AW174" s="213"/>
      <c r="AX174" s="210"/>
      <c r="AY174" s="211"/>
      <c r="AZ174" s="210"/>
      <c r="BA174" s="212"/>
      <c r="BB174" s="213"/>
      <c r="BC174" s="210"/>
      <c r="BD174" s="210"/>
      <c r="BE174" s="210"/>
      <c r="BF174" s="213"/>
      <c r="BG174" s="216" t="str">
        <f t="shared" si="51"/>
        <v/>
      </c>
      <c r="BH174" s="217"/>
      <c r="BI174" s="218" t="str">
        <f t="shared" si="52"/>
        <v/>
      </c>
      <c r="BJ174" s="219"/>
      <c r="BK174" s="220"/>
      <c r="BL174" s="221"/>
      <c r="BM174" s="221"/>
      <c r="BN174" s="221"/>
      <c r="BO174" s="221"/>
      <c r="BP174" s="221"/>
      <c r="BQ174" s="221"/>
      <c r="BR174" s="221"/>
      <c r="BS174" s="222"/>
      <c r="BT174" s="217"/>
      <c r="BU174" s="223" t="str">
        <f t="shared" si="53"/>
        <v/>
      </c>
      <c r="BV174" s="224"/>
      <c r="BW174" s="225"/>
      <c r="BX174" s="249"/>
      <c r="BY174" s="255"/>
      <c r="BZ174" s="226"/>
      <c r="CA174" s="249"/>
      <c r="CB174" s="255"/>
      <c r="CC174" s="226"/>
      <c r="CD174" s="249"/>
      <c r="CE174" s="255"/>
      <c r="CF174" s="226"/>
      <c r="CG174" s="249"/>
      <c r="CH174" s="255"/>
      <c r="CI174" s="226"/>
      <c r="CJ174" s="249"/>
      <c r="CK174" s="255"/>
      <c r="CL174" s="226"/>
      <c r="CM174" s="249"/>
      <c r="CN174" s="255"/>
      <c r="CO174" s="226"/>
      <c r="CP174" s="249"/>
      <c r="CQ174" s="255"/>
      <c r="CR174" s="226"/>
      <c r="CS174" s="249"/>
      <c r="CT174" s="255"/>
      <c r="CU174" s="226"/>
      <c r="CV174" s="249"/>
      <c r="CW174" s="225"/>
      <c r="CX174" s="226"/>
      <c r="CY174" s="227"/>
    </row>
    <row r="175" spans="1:103" ht="13.5" customHeight="1">
      <c r="A175" s="83" t="str">
        <f t="shared" si="46"/>
        <v/>
      </c>
      <c r="B175" s="168" t="str">
        <f t="shared" si="47"/>
        <v/>
      </c>
      <c r="C175" s="151" t="str">
        <f t="shared" si="48"/>
        <v/>
      </c>
      <c r="D175" s="82" t="str">
        <f t="shared" si="49"/>
        <v/>
      </c>
      <c r="E175" s="188" t="str">
        <f>IF(ISERROR(SUM((B175/2),(C175/2),(D175/2))),IF(ISERROR(SUM((B175/2),(C175/2))),IF(ISERROR(SUM((B175/2),(D175/2))),IF(ISERROR(SUM((C175/2),(D175/2))),IF(ISERROR(B175/2),IF(ISERROR(C175/2),A173,C175),B175),SUM((C175*'Student List'!$D$34),(D175*'Student List'!$E$34))/'Student List'!$D$40),SUM((B175*'Student List'!$C$34),(D175*'Student List'!$E$34))/'Student List'!$E$40),SUM((B175*'Student List'!$C$34),(C175*'Student List'!$D$34))/'Student List'!$C$40),SUM((B175*'Student List'!$C$34),(C175*'Student List'!$D$34),(D175*'Student List'!$E$34))/'Student List'!$C$35)</f>
        <v/>
      </c>
      <c r="F175" s="84" t="str">
        <f t="shared" si="50"/>
        <v/>
      </c>
      <c r="G175" s="173" t="str">
        <f>IF(ISTEXT('Student List'!$C$17),('Student List'!$C$17),"")</f>
        <v/>
      </c>
      <c r="H175" s="85"/>
      <c r="I175" s="86"/>
      <c r="J175" s="87"/>
      <c r="K175" s="86"/>
      <c r="L175" s="88"/>
      <c r="M175" s="89"/>
      <c r="N175" s="86"/>
      <c r="O175" s="87"/>
      <c r="P175" s="86"/>
      <c r="Q175" s="88"/>
      <c r="R175" s="89"/>
      <c r="S175" s="86"/>
      <c r="T175" s="87"/>
      <c r="U175" s="86"/>
      <c r="V175" s="88"/>
      <c r="W175" s="89"/>
      <c r="X175" s="86"/>
      <c r="Y175" s="87"/>
      <c r="Z175" s="86"/>
      <c r="AA175" s="90"/>
      <c r="AB175" s="207"/>
      <c r="AC175" s="85"/>
      <c r="AD175" s="86"/>
      <c r="AE175" s="89"/>
      <c r="AF175" s="86"/>
      <c r="AG175" s="88"/>
      <c r="AH175" s="89"/>
      <c r="AI175" s="86"/>
      <c r="AJ175" s="87"/>
      <c r="AK175" s="86"/>
      <c r="AL175" s="88"/>
      <c r="AM175" s="89"/>
      <c r="AN175" s="86"/>
      <c r="AO175" s="87"/>
      <c r="AP175" s="86"/>
      <c r="AQ175" s="88"/>
      <c r="AR175" s="89"/>
      <c r="AS175" s="86"/>
      <c r="AT175" s="87"/>
      <c r="AU175" s="86"/>
      <c r="AV175" s="88"/>
      <c r="AW175" s="89"/>
      <c r="AX175" s="86"/>
      <c r="AY175" s="87"/>
      <c r="AZ175" s="86"/>
      <c r="BA175" s="88"/>
      <c r="BB175" s="89"/>
      <c r="BC175" s="86"/>
      <c r="BD175" s="86"/>
      <c r="BE175" s="86"/>
      <c r="BF175" s="89"/>
      <c r="BG175" s="91" t="str">
        <f t="shared" si="51"/>
        <v/>
      </c>
      <c r="BI175" s="92" t="str">
        <f t="shared" si="52"/>
        <v/>
      </c>
      <c r="BJ175" s="112"/>
      <c r="BK175" s="117"/>
      <c r="BL175" s="113"/>
      <c r="BM175" s="113"/>
      <c r="BN175" s="113"/>
      <c r="BO175" s="113"/>
      <c r="BP175" s="113"/>
      <c r="BQ175" s="113"/>
      <c r="BR175" s="113"/>
      <c r="BS175" s="114"/>
      <c r="BU175" s="171" t="str">
        <f t="shared" si="53"/>
        <v/>
      </c>
      <c r="BV175" s="161"/>
      <c r="BW175" s="162"/>
      <c r="BX175" s="250"/>
      <c r="BY175" s="256"/>
      <c r="BZ175" s="163"/>
      <c r="CA175" s="250"/>
      <c r="CB175" s="256"/>
      <c r="CC175" s="163"/>
      <c r="CD175" s="250"/>
      <c r="CE175" s="256"/>
      <c r="CF175" s="163"/>
      <c r="CG175" s="250"/>
      <c r="CH175" s="256"/>
      <c r="CI175" s="163"/>
      <c r="CJ175" s="250"/>
      <c r="CK175" s="256"/>
      <c r="CL175" s="163"/>
      <c r="CM175" s="250"/>
      <c r="CN175" s="256"/>
      <c r="CO175" s="163"/>
      <c r="CP175" s="250"/>
      <c r="CQ175" s="256"/>
      <c r="CR175" s="163"/>
      <c r="CS175" s="250"/>
      <c r="CT175" s="256"/>
      <c r="CU175" s="163"/>
      <c r="CV175" s="250"/>
      <c r="CW175" s="162"/>
      <c r="CX175" s="163"/>
      <c r="CY175" s="164"/>
    </row>
    <row r="176" spans="1:103" ht="13.5" customHeight="1">
      <c r="A176" s="83" t="str">
        <f t="shared" si="46"/>
        <v/>
      </c>
      <c r="B176" s="168" t="str">
        <f t="shared" si="47"/>
        <v/>
      </c>
      <c r="C176" s="151" t="str">
        <f t="shared" si="48"/>
        <v/>
      </c>
      <c r="D176" s="82" t="str">
        <f t="shared" si="49"/>
        <v/>
      </c>
      <c r="E176" s="188" t="str">
        <f>IF(ISERROR(SUM((B176/2),(C176/2),(D176/2))),IF(ISERROR(SUM((B176/2),(C176/2))),IF(ISERROR(SUM((B176/2),(D176/2))),IF(ISERROR(SUM((C176/2),(D176/2))),IF(ISERROR(B176/2),IF(ISERROR(C176/2),A174,C176),B176),SUM((C176*'Student List'!$D$34),(D176*'Student List'!$E$34))/'Student List'!$D$40),SUM((B176*'Student List'!$C$34),(D176*'Student List'!$E$34))/'Student List'!$E$40),SUM((B176*'Student List'!$C$34),(C176*'Student List'!$D$34))/'Student List'!$C$40),SUM((B176*'Student List'!$C$34),(C176*'Student List'!$D$34),(D176*'Student List'!$E$34))/'Student List'!$C$35)</f>
        <v/>
      </c>
      <c r="F176" s="84" t="str">
        <f t="shared" si="50"/>
        <v/>
      </c>
      <c r="G176" s="208" t="str">
        <f>IF(ISTEXT('Student List'!$C$18),('Student List'!$C$18),"")</f>
        <v/>
      </c>
      <c r="H176" s="209"/>
      <c r="I176" s="210"/>
      <c r="J176" s="211"/>
      <c r="K176" s="210"/>
      <c r="L176" s="212"/>
      <c r="M176" s="213"/>
      <c r="N176" s="210"/>
      <c r="O176" s="211"/>
      <c r="P176" s="210"/>
      <c r="Q176" s="212"/>
      <c r="R176" s="213"/>
      <c r="S176" s="210"/>
      <c r="T176" s="211"/>
      <c r="U176" s="210"/>
      <c r="V176" s="212"/>
      <c r="W176" s="213"/>
      <c r="X176" s="210"/>
      <c r="Y176" s="211"/>
      <c r="Z176" s="210"/>
      <c r="AA176" s="214"/>
      <c r="AB176" s="215"/>
      <c r="AC176" s="209"/>
      <c r="AD176" s="210"/>
      <c r="AE176" s="213"/>
      <c r="AF176" s="210"/>
      <c r="AG176" s="212"/>
      <c r="AH176" s="213"/>
      <c r="AI176" s="210"/>
      <c r="AJ176" s="211"/>
      <c r="AK176" s="210"/>
      <c r="AL176" s="212"/>
      <c r="AM176" s="213"/>
      <c r="AN176" s="210"/>
      <c r="AO176" s="211"/>
      <c r="AP176" s="210"/>
      <c r="AQ176" s="212"/>
      <c r="AR176" s="213"/>
      <c r="AS176" s="210"/>
      <c r="AT176" s="211"/>
      <c r="AU176" s="210"/>
      <c r="AV176" s="212"/>
      <c r="AW176" s="213"/>
      <c r="AX176" s="210"/>
      <c r="AY176" s="211"/>
      <c r="AZ176" s="210"/>
      <c r="BA176" s="212"/>
      <c r="BB176" s="213"/>
      <c r="BC176" s="210"/>
      <c r="BD176" s="210"/>
      <c r="BE176" s="210"/>
      <c r="BF176" s="213"/>
      <c r="BG176" s="216" t="str">
        <f t="shared" si="51"/>
        <v/>
      </c>
      <c r="BH176" s="217"/>
      <c r="BI176" s="218" t="str">
        <f t="shared" si="52"/>
        <v/>
      </c>
      <c r="BJ176" s="219"/>
      <c r="BK176" s="220"/>
      <c r="BL176" s="221"/>
      <c r="BM176" s="221"/>
      <c r="BN176" s="221"/>
      <c r="BO176" s="221"/>
      <c r="BP176" s="221"/>
      <c r="BQ176" s="221"/>
      <c r="BR176" s="221"/>
      <c r="BS176" s="222"/>
      <c r="BT176" s="217"/>
      <c r="BU176" s="223" t="str">
        <f t="shared" si="53"/>
        <v/>
      </c>
      <c r="BV176" s="224"/>
      <c r="BW176" s="225"/>
      <c r="BX176" s="249"/>
      <c r="BY176" s="255"/>
      <c r="BZ176" s="226"/>
      <c r="CA176" s="249"/>
      <c r="CB176" s="255"/>
      <c r="CC176" s="226"/>
      <c r="CD176" s="249"/>
      <c r="CE176" s="255"/>
      <c r="CF176" s="226"/>
      <c r="CG176" s="249"/>
      <c r="CH176" s="255"/>
      <c r="CI176" s="226"/>
      <c r="CJ176" s="249"/>
      <c r="CK176" s="255"/>
      <c r="CL176" s="226"/>
      <c r="CM176" s="249"/>
      <c r="CN176" s="255"/>
      <c r="CO176" s="226"/>
      <c r="CP176" s="249"/>
      <c r="CQ176" s="255"/>
      <c r="CR176" s="226"/>
      <c r="CS176" s="249"/>
      <c r="CT176" s="255"/>
      <c r="CU176" s="226"/>
      <c r="CV176" s="249"/>
      <c r="CW176" s="225"/>
      <c r="CX176" s="226"/>
      <c r="CY176" s="227"/>
    </row>
    <row r="177" spans="1:103" ht="13.5" customHeight="1">
      <c r="A177" s="83" t="str">
        <f t="shared" si="46"/>
        <v/>
      </c>
      <c r="B177" s="168" t="str">
        <f t="shared" si="47"/>
        <v/>
      </c>
      <c r="C177" s="151" t="str">
        <f t="shared" si="48"/>
        <v/>
      </c>
      <c r="D177" s="82" t="str">
        <f t="shared" si="49"/>
        <v/>
      </c>
      <c r="E177" s="188" t="str">
        <f>IF(ISERROR(SUM((B177/2),(C177/2),(D177/2))),IF(ISERROR(SUM((B177/2),(C177/2))),IF(ISERROR(SUM((B177/2),(D177/2))),IF(ISERROR(SUM((C177/2),(D177/2))),IF(ISERROR(B177/2),IF(ISERROR(C177/2),A175,C177),B177),SUM((C177*'Student List'!$D$34),(D177*'Student List'!$E$34))/'Student List'!$D$40),SUM((B177*'Student List'!$C$34),(D177*'Student List'!$E$34))/'Student List'!$E$40),SUM((B177*'Student List'!$C$34),(C177*'Student List'!$D$34))/'Student List'!$C$40),SUM((B177*'Student List'!$C$34),(C177*'Student List'!$D$34),(D177*'Student List'!$E$34))/'Student List'!$C$35)</f>
        <v/>
      </c>
      <c r="F177" s="84" t="str">
        <f t="shared" si="50"/>
        <v/>
      </c>
      <c r="G177" s="173" t="str">
        <f>IF(ISTEXT('Student List'!$C$19),('Student List'!$C$19),"")</f>
        <v/>
      </c>
      <c r="H177" s="85"/>
      <c r="I177" s="86"/>
      <c r="J177" s="87"/>
      <c r="K177" s="86"/>
      <c r="L177" s="88"/>
      <c r="M177" s="89"/>
      <c r="N177" s="86"/>
      <c r="O177" s="87"/>
      <c r="P177" s="86"/>
      <c r="Q177" s="88"/>
      <c r="R177" s="89"/>
      <c r="S177" s="86"/>
      <c r="T177" s="87"/>
      <c r="U177" s="86"/>
      <c r="V177" s="88"/>
      <c r="W177" s="89"/>
      <c r="X177" s="86"/>
      <c r="Y177" s="87"/>
      <c r="Z177" s="86"/>
      <c r="AA177" s="90"/>
      <c r="AB177" s="207"/>
      <c r="AC177" s="85"/>
      <c r="AD177" s="86"/>
      <c r="AE177" s="89"/>
      <c r="AF177" s="86"/>
      <c r="AG177" s="88"/>
      <c r="AH177" s="89"/>
      <c r="AI177" s="86"/>
      <c r="AJ177" s="87"/>
      <c r="AK177" s="86"/>
      <c r="AL177" s="88"/>
      <c r="AM177" s="89"/>
      <c r="AN177" s="86"/>
      <c r="AO177" s="87"/>
      <c r="AP177" s="86"/>
      <c r="AQ177" s="88"/>
      <c r="AR177" s="89"/>
      <c r="AS177" s="86"/>
      <c r="AT177" s="87"/>
      <c r="AU177" s="86"/>
      <c r="AV177" s="88"/>
      <c r="AW177" s="89"/>
      <c r="AX177" s="86"/>
      <c r="AY177" s="87"/>
      <c r="AZ177" s="86"/>
      <c r="BA177" s="88"/>
      <c r="BB177" s="89"/>
      <c r="BC177" s="86"/>
      <c r="BD177" s="86"/>
      <c r="BE177" s="86"/>
      <c r="BF177" s="89"/>
      <c r="BG177" s="91" t="str">
        <f t="shared" si="51"/>
        <v/>
      </c>
      <c r="BI177" s="92" t="str">
        <f t="shared" si="52"/>
        <v/>
      </c>
      <c r="BJ177" s="112"/>
      <c r="BK177" s="117"/>
      <c r="BL177" s="113"/>
      <c r="BM177" s="113"/>
      <c r="BN177" s="113"/>
      <c r="BO177" s="113"/>
      <c r="BP177" s="113"/>
      <c r="BQ177" s="113"/>
      <c r="BR177" s="113"/>
      <c r="BS177" s="114"/>
      <c r="BU177" s="171" t="str">
        <f t="shared" si="53"/>
        <v/>
      </c>
      <c r="BV177" s="161"/>
      <c r="BW177" s="162"/>
      <c r="BX177" s="250"/>
      <c r="BY177" s="256"/>
      <c r="BZ177" s="163"/>
      <c r="CA177" s="250"/>
      <c r="CB177" s="256"/>
      <c r="CC177" s="163"/>
      <c r="CD177" s="250"/>
      <c r="CE177" s="256"/>
      <c r="CF177" s="163"/>
      <c r="CG177" s="250"/>
      <c r="CH177" s="256"/>
      <c r="CI177" s="163"/>
      <c r="CJ177" s="250"/>
      <c r="CK177" s="256"/>
      <c r="CL177" s="163"/>
      <c r="CM177" s="250"/>
      <c r="CN177" s="256"/>
      <c r="CO177" s="163"/>
      <c r="CP177" s="250"/>
      <c r="CQ177" s="256"/>
      <c r="CR177" s="163"/>
      <c r="CS177" s="250"/>
      <c r="CT177" s="256"/>
      <c r="CU177" s="163"/>
      <c r="CV177" s="250"/>
      <c r="CW177" s="162"/>
      <c r="CX177" s="163"/>
      <c r="CY177" s="164"/>
    </row>
    <row r="178" spans="1:103" ht="13.5" customHeight="1">
      <c r="A178" s="83" t="str">
        <f t="shared" si="46"/>
        <v/>
      </c>
      <c r="B178" s="168" t="str">
        <f t="shared" si="47"/>
        <v/>
      </c>
      <c r="C178" s="151" t="str">
        <f t="shared" si="48"/>
        <v/>
      </c>
      <c r="D178" s="82" t="str">
        <f t="shared" si="49"/>
        <v/>
      </c>
      <c r="E178" s="188" t="str">
        <f>IF(ISERROR(SUM((B178/2),(C178/2),(D178/2))),IF(ISERROR(SUM((B178/2),(C178/2))),IF(ISERROR(SUM((B178/2),(D178/2))),IF(ISERROR(SUM((C178/2),(D178/2))),IF(ISERROR(B178/2),IF(ISERROR(C178/2),A176,C178),B178),SUM((C178*'Student List'!$D$34),(D178*'Student List'!$E$34))/'Student List'!$D$40),SUM((B178*'Student List'!$C$34),(D178*'Student List'!$E$34))/'Student List'!$E$40),SUM((B178*'Student List'!$C$34),(C178*'Student List'!$D$34))/'Student List'!$C$40),SUM((B178*'Student List'!$C$34),(C178*'Student List'!$D$34),(D178*'Student List'!$E$34))/'Student List'!$C$35)</f>
        <v/>
      </c>
      <c r="F178" s="84" t="str">
        <f t="shared" si="50"/>
        <v/>
      </c>
      <c r="G178" s="208" t="str">
        <f>IF(ISTEXT('Student List'!$C$20),('Student List'!$C$20),"")</f>
        <v/>
      </c>
      <c r="H178" s="209"/>
      <c r="I178" s="210"/>
      <c r="J178" s="211"/>
      <c r="K178" s="210"/>
      <c r="L178" s="212"/>
      <c r="M178" s="213"/>
      <c r="N178" s="210"/>
      <c r="O178" s="211"/>
      <c r="P178" s="210"/>
      <c r="Q178" s="212"/>
      <c r="R178" s="213"/>
      <c r="S178" s="210"/>
      <c r="T178" s="211"/>
      <c r="U178" s="210"/>
      <c r="V178" s="212"/>
      <c r="W178" s="213"/>
      <c r="X178" s="210"/>
      <c r="Y178" s="211"/>
      <c r="Z178" s="210"/>
      <c r="AA178" s="214"/>
      <c r="AB178" s="215"/>
      <c r="AC178" s="209"/>
      <c r="AD178" s="210"/>
      <c r="AE178" s="213"/>
      <c r="AF178" s="210"/>
      <c r="AG178" s="212"/>
      <c r="AH178" s="213"/>
      <c r="AI178" s="210"/>
      <c r="AJ178" s="211"/>
      <c r="AK178" s="210"/>
      <c r="AL178" s="212"/>
      <c r="AM178" s="213"/>
      <c r="AN178" s="210"/>
      <c r="AO178" s="211"/>
      <c r="AP178" s="210"/>
      <c r="AQ178" s="212"/>
      <c r="AR178" s="213"/>
      <c r="AS178" s="210"/>
      <c r="AT178" s="211"/>
      <c r="AU178" s="210"/>
      <c r="AV178" s="212"/>
      <c r="AW178" s="213"/>
      <c r="AX178" s="210"/>
      <c r="AY178" s="211"/>
      <c r="AZ178" s="210"/>
      <c r="BA178" s="212"/>
      <c r="BB178" s="213"/>
      <c r="BC178" s="210"/>
      <c r="BD178" s="210"/>
      <c r="BE178" s="210"/>
      <c r="BF178" s="213"/>
      <c r="BG178" s="216" t="str">
        <f t="shared" si="51"/>
        <v/>
      </c>
      <c r="BH178" s="217"/>
      <c r="BI178" s="218" t="str">
        <f t="shared" si="52"/>
        <v/>
      </c>
      <c r="BJ178" s="219"/>
      <c r="BK178" s="220"/>
      <c r="BL178" s="221"/>
      <c r="BM178" s="221"/>
      <c r="BN178" s="221"/>
      <c r="BO178" s="221"/>
      <c r="BP178" s="221"/>
      <c r="BQ178" s="221"/>
      <c r="BR178" s="221"/>
      <c r="BS178" s="222"/>
      <c r="BT178" s="217"/>
      <c r="BU178" s="223" t="str">
        <f t="shared" si="53"/>
        <v/>
      </c>
      <c r="BV178" s="224"/>
      <c r="BW178" s="225"/>
      <c r="BX178" s="249"/>
      <c r="BY178" s="255"/>
      <c r="BZ178" s="226"/>
      <c r="CA178" s="249"/>
      <c r="CB178" s="255"/>
      <c r="CC178" s="226"/>
      <c r="CD178" s="249"/>
      <c r="CE178" s="255"/>
      <c r="CF178" s="226"/>
      <c r="CG178" s="249"/>
      <c r="CH178" s="255"/>
      <c r="CI178" s="226"/>
      <c r="CJ178" s="249"/>
      <c r="CK178" s="255"/>
      <c r="CL178" s="226"/>
      <c r="CM178" s="249"/>
      <c r="CN178" s="255"/>
      <c r="CO178" s="226"/>
      <c r="CP178" s="249"/>
      <c r="CQ178" s="255"/>
      <c r="CR178" s="226"/>
      <c r="CS178" s="249"/>
      <c r="CT178" s="255"/>
      <c r="CU178" s="226"/>
      <c r="CV178" s="249"/>
      <c r="CW178" s="225"/>
      <c r="CX178" s="226"/>
      <c r="CY178" s="227"/>
    </row>
    <row r="179" spans="1:103" ht="13.5" customHeight="1">
      <c r="A179" s="83" t="str">
        <f t="shared" si="46"/>
        <v/>
      </c>
      <c r="B179" s="168" t="str">
        <f t="shared" si="47"/>
        <v/>
      </c>
      <c r="C179" s="151" t="str">
        <f t="shared" si="48"/>
        <v/>
      </c>
      <c r="D179" s="82" t="str">
        <f t="shared" si="49"/>
        <v/>
      </c>
      <c r="E179" s="188" t="str">
        <f>IF(ISERROR(SUM((B179/2),(C179/2),(D179/2))),IF(ISERROR(SUM((B179/2),(C179/2))),IF(ISERROR(SUM((B179/2),(D179/2))),IF(ISERROR(SUM((C179/2),(D179/2))),IF(ISERROR(B179/2),IF(ISERROR(C179/2),A177,C179),B179),SUM((C179*'Student List'!$D$34),(D179*'Student List'!$E$34))/'Student List'!$D$40),SUM((B179*'Student List'!$C$34),(D179*'Student List'!$E$34))/'Student List'!$E$40),SUM((B179*'Student List'!$C$34),(C179*'Student List'!$D$34))/'Student List'!$C$40),SUM((B179*'Student List'!$C$34),(C179*'Student List'!$D$34),(D179*'Student List'!$E$34))/'Student List'!$C$35)</f>
        <v/>
      </c>
      <c r="F179" s="84" t="str">
        <f t="shared" si="50"/>
        <v/>
      </c>
      <c r="G179" s="173" t="str">
        <f>IF(ISTEXT('Student List'!$C$21),('Student List'!$C$21),"")</f>
        <v/>
      </c>
      <c r="H179" s="85"/>
      <c r="I179" s="86"/>
      <c r="J179" s="87"/>
      <c r="K179" s="86"/>
      <c r="L179" s="88"/>
      <c r="M179" s="89"/>
      <c r="N179" s="86"/>
      <c r="O179" s="86"/>
      <c r="P179" s="228"/>
      <c r="Q179" s="148"/>
      <c r="R179" s="89"/>
      <c r="S179" s="86"/>
      <c r="T179" s="87"/>
      <c r="U179" s="86"/>
      <c r="V179" s="88"/>
      <c r="W179" s="89"/>
      <c r="X179" s="86"/>
      <c r="Y179" s="87"/>
      <c r="Z179" s="86"/>
      <c r="AA179" s="90"/>
      <c r="AB179" s="207"/>
      <c r="AC179" s="85"/>
      <c r="AD179" s="86"/>
      <c r="AE179" s="89"/>
      <c r="AF179" s="86"/>
      <c r="AG179" s="88"/>
      <c r="AH179" s="89"/>
      <c r="AI179" s="86"/>
      <c r="AJ179" s="87"/>
      <c r="AK179" s="86"/>
      <c r="AL179" s="88"/>
      <c r="AM179" s="89"/>
      <c r="AN179" s="86"/>
      <c r="AO179" s="87"/>
      <c r="AP179" s="86"/>
      <c r="AQ179" s="88"/>
      <c r="AR179" s="89"/>
      <c r="AS179" s="86"/>
      <c r="AT179" s="87"/>
      <c r="AU179" s="86"/>
      <c r="AV179" s="88"/>
      <c r="AW179" s="89"/>
      <c r="AX179" s="86"/>
      <c r="AY179" s="87"/>
      <c r="AZ179" s="86"/>
      <c r="BA179" s="88"/>
      <c r="BB179" s="89"/>
      <c r="BC179" s="86"/>
      <c r="BD179" s="86"/>
      <c r="BE179" s="86"/>
      <c r="BF179" s="89"/>
      <c r="BG179" s="91" t="str">
        <f t="shared" si="51"/>
        <v/>
      </c>
      <c r="BI179" s="92" t="str">
        <f t="shared" si="52"/>
        <v/>
      </c>
      <c r="BJ179" s="112"/>
      <c r="BK179" s="117"/>
      <c r="BL179" s="113"/>
      <c r="BM179" s="113"/>
      <c r="BN179" s="113"/>
      <c r="BO179" s="113"/>
      <c r="BP179" s="113"/>
      <c r="BQ179" s="113"/>
      <c r="BR179" s="113"/>
      <c r="BS179" s="114"/>
      <c r="BU179" s="171" t="str">
        <f t="shared" si="53"/>
        <v/>
      </c>
      <c r="BV179" s="161"/>
      <c r="BW179" s="162"/>
      <c r="BX179" s="250"/>
      <c r="BY179" s="256"/>
      <c r="BZ179" s="163"/>
      <c r="CA179" s="250"/>
      <c r="CB179" s="256"/>
      <c r="CC179" s="163"/>
      <c r="CD179" s="250"/>
      <c r="CE179" s="256"/>
      <c r="CF179" s="163"/>
      <c r="CG179" s="250"/>
      <c r="CH179" s="256"/>
      <c r="CI179" s="163"/>
      <c r="CJ179" s="250"/>
      <c r="CK179" s="256"/>
      <c r="CL179" s="163"/>
      <c r="CM179" s="250"/>
      <c r="CN179" s="256"/>
      <c r="CO179" s="163"/>
      <c r="CP179" s="250"/>
      <c r="CQ179" s="256"/>
      <c r="CR179" s="163"/>
      <c r="CS179" s="250"/>
      <c r="CT179" s="256"/>
      <c r="CU179" s="163"/>
      <c r="CV179" s="250"/>
      <c r="CW179" s="162"/>
      <c r="CX179" s="163"/>
      <c r="CY179" s="164"/>
    </row>
    <row r="180" spans="1:103" ht="13.5" customHeight="1">
      <c r="A180" s="83" t="str">
        <f t="shared" si="46"/>
        <v/>
      </c>
      <c r="B180" s="168" t="str">
        <f t="shared" si="47"/>
        <v/>
      </c>
      <c r="C180" s="151" t="str">
        <f t="shared" si="48"/>
        <v/>
      </c>
      <c r="D180" s="82" t="str">
        <f t="shared" si="49"/>
        <v/>
      </c>
      <c r="E180" s="188" t="str">
        <f>IF(ISERROR(SUM((B180/2),(C180/2),(D180/2))),IF(ISERROR(SUM((B180/2),(C180/2))),IF(ISERROR(SUM((B180/2),(D180/2))),IF(ISERROR(SUM((C180/2),(D180/2))),IF(ISERROR(B180/2),IF(ISERROR(C180/2),A178,C180),B180),SUM((C180*'Student List'!$D$34),(D180*'Student List'!$E$34))/'Student List'!$D$40),SUM((B180*'Student List'!$C$34),(D180*'Student List'!$E$34))/'Student List'!$E$40),SUM((B180*'Student List'!$C$34),(C180*'Student List'!$D$34))/'Student List'!$C$40),SUM((B180*'Student List'!$C$34),(C180*'Student List'!$D$34),(D180*'Student List'!$E$34))/'Student List'!$C$35)</f>
        <v/>
      </c>
      <c r="F180" s="84" t="str">
        <f t="shared" si="50"/>
        <v/>
      </c>
      <c r="G180" s="208" t="str">
        <f>IF(ISTEXT('Student List'!$C$22),('Student List'!$C$22),"")</f>
        <v/>
      </c>
      <c r="H180" s="209"/>
      <c r="I180" s="210"/>
      <c r="J180" s="211"/>
      <c r="K180" s="210"/>
      <c r="L180" s="212"/>
      <c r="M180" s="213"/>
      <c r="N180" s="210"/>
      <c r="O180" s="211"/>
      <c r="P180" s="210"/>
      <c r="Q180" s="212"/>
      <c r="R180" s="213"/>
      <c r="S180" s="210"/>
      <c r="T180" s="211"/>
      <c r="U180" s="210"/>
      <c r="V180" s="212"/>
      <c r="W180" s="213"/>
      <c r="X180" s="210"/>
      <c r="Y180" s="211"/>
      <c r="Z180" s="210"/>
      <c r="AA180" s="214"/>
      <c r="AB180" s="215"/>
      <c r="AC180" s="209"/>
      <c r="AD180" s="210"/>
      <c r="AE180" s="213"/>
      <c r="AF180" s="210"/>
      <c r="AG180" s="212"/>
      <c r="AH180" s="213"/>
      <c r="AI180" s="210"/>
      <c r="AJ180" s="211"/>
      <c r="AK180" s="210"/>
      <c r="AL180" s="212"/>
      <c r="AM180" s="213"/>
      <c r="AN180" s="210"/>
      <c r="AO180" s="211"/>
      <c r="AP180" s="210"/>
      <c r="AQ180" s="212"/>
      <c r="AR180" s="213"/>
      <c r="AS180" s="210"/>
      <c r="AT180" s="211"/>
      <c r="AU180" s="210"/>
      <c r="AV180" s="212"/>
      <c r="AW180" s="213"/>
      <c r="AX180" s="210"/>
      <c r="AY180" s="211"/>
      <c r="AZ180" s="210"/>
      <c r="BA180" s="212"/>
      <c r="BB180" s="213"/>
      <c r="BC180" s="210"/>
      <c r="BD180" s="210"/>
      <c r="BE180" s="210"/>
      <c r="BF180" s="213"/>
      <c r="BG180" s="216" t="str">
        <f t="shared" si="51"/>
        <v/>
      </c>
      <c r="BH180" s="217"/>
      <c r="BI180" s="218" t="str">
        <f t="shared" si="52"/>
        <v/>
      </c>
      <c r="BJ180" s="219"/>
      <c r="BK180" s="220"/>
      <c r="BL180" s="221"/>
      <c r="BM180" s="221"/>
      <c r="BN180" s="221"/>
      <c r="BO180" s="221"/>
      <c r="BP180" s="221"/>
      <c r="BQ180" s="221"/>
      <c r="BR180" s="221"/>
      <c r="BS180" s="222"/>
      <c r="BT180" s="217"/>
      <c r="BU180" s="223" t="str">
        <f t="shared" si="53"/>
        <v/>
      </c>
      <c r="BV180" s="224"/>
      <c r="BW180" s="225"/>
      <c r="BX180" s="249"/>
      <c r="BY180" s="255"/>
      <c r="BZ180" s="226"/>
      <c r="CA180" s="249"/>
      <c r="CB180" s="255"/>
      <c r="CC180" s="226"/>
      <c r="CD180" s="249"/>
      <c r="CE180" s="255"/>
      <c r="CF180" s="226"/>
      <c r="CG180" s="249"/>
      <c r="CH180" s="255"/>
      <c r="CI180" s="226"/>
      <c r="CJ180" s="249"/>
      <c r="CK180" s="255"/>
      <c r="CL180" s="226"/>
      <c r="CM180" s="249"/>
      <c r="CN180" s="255"/>
      <c r="CO180" s="226"/>
      <c r="CP180" s="249"/>
      <c r="CQ180" s="255"/>
      <c r="CR180" s="226"/>
      <c r="CS180" s="249"/>
      <c r="CT180" s="255"/>
      <c r="CU180" s="226"/>
      <c r="CV180" s="249"/>
      <c r="CW180" s="225"/>
      <c r="CX180" s="226"/>
      <c r="CY180" s="227"/>
    </row>
    <row r="181" spans="1:103" ht="13.5" customHeight="1">
      <c r="A181" s="83" t="str">
        <f t="shared" si="46"/>
        <v/>
      </c>
      <c r="B181" s="168" t="str">
        <f t="shared" si="47"/>
        <v/>
      </c>
      <c r="C181" s="151" t="str">
        <f t="shared" si="48"/>
        <v/>
      </c>
      <c r="D181" s="82" t="str">
        <f t="shared" si="49"/>
        <v/>
      </c>
      <c r="E181" s="188" t="str">
        <f>IF(ISERROR(SUM((B181/2),(C181/2),(D181/2))),IF(ISERROR(SUM((B181/2),(C181/2))),IF(ISERROR(SUM((B181/2),(D181/2))),IF(ISERROR(SUM((C181/2),(D181/2))),IF(ISERROR(B181/2),IF(ISERROR(C181/2),A179,C181),B181),SUM((C181*'Student List'!$D$34),(D181*'Student List'!$E$34))/'Student List'!$D$40),SUM((B181*'Student List'!$C$34),(D181*'Student List'!$E$34))/'Student List'!$E$40),SUM((B181*'Student List'!$C$34),(C181*'Student List'!$D$34))/'Student List'!$C$40),SUM((B181*'Student List'!$C$34),(C181*'Student List'!$D$34),(D181*'Student List'!$E$34))/'Student List'!$C$35)</f>
        <v/>
      </c>
      <c r="F181" s="84" t="str">
        <f t="shared" si="50"/>
        <v/>
      </c>
      <c r="G181" s="173" t="str">
        <f>IF(ISTEXT('Student List'!$C$23),('Student List'!$C$23),"")</f>
        <v/>
      </c>
      <c r="H181" s="85"/>
      <c r="I181" s="86"/>
      <c r="J181" s="87"/>
      <c r="K181" s="86"/>
      <c r="L181" s="88"/>
      <c r="M181" s="89"/>
      <c r="N181" s="86"/>
      <c r="O181" s="87"/>
      <c r="P181" s="86"/>
      <c r="Q181" s="88"/>
      <c r="R181" s="89"/>
      <c r="S181" s="86"/>
      <c r="T181" s="87"/>
      <c r="U181" s="86"/>
      <c r="V181" s="88"/>
      <c r="W181" s="89"/>
      <c r="X181" s="86"/>
      <c r="Y181" s="87"/>
      <c r="Z181" s="86"/>
      <c r="AA181" s="90"/>
      <c r="AB181" s="207"/>
      <c r="AC181" s="85"/>
      <c r="AD181" s="86"/>
      <c r="AE181" s="89"/>
      <c r="AF181" s="86"/>
      <c r="AG181" s="88"/>
      <c r="AH181" s="89"/>
      <c r="AI181" s="86"/>
      <c r="AJ181" s="87"/>
      <c r="AK181" s="86"/>
      <c r="AL181" s="88"/>
      <c r="AM181" s="89"/>
      <c r="AN181" s="86"/>
      <c r="AO181" s="87"/>
      <c r="AP181" s="86"/>
      <c r="AQ181" s="88"/>
      <c r="AR181" s="89"/>
      <c r="AS181" s="86"/>
      <c r="AT181" s="87"/>
      <c r="AU181" s="86"/>
      <c r="AV181" s="88"/>
      <c r="AW181" s="89"/>
      <c r="AX181" s="86"/>
      <c r="AY181" s="87"/>
      <c r="AZ181" s="86"/>
      <c r="BA181" s="88"/>
      <c r="BB181" s="89"/>
      <c r="BC181" s="86"/>
      <c r="BD181" s="86"/>
      <c r="BE181" s="86"/>
      <c r="BF181" s="89"/>
      <c r="BG181" s="91" t="str">
        <f t="shared" si="51"/>
        <v/>
      </c>
      <c r="BI181" s="92" t="str">
        <f t="shared" si="52"/>
        <v/>
      </c>
      <c r="BJ181" s="112"/>
      <c r="BK181" s="117"/>
      <c r="BL181" s="113"/>
      <c r="BM181" s="113"/>
      <c r="BN181" s="113"/>
      <c r="BO181" s="113"/>
      <c r="BP181" s="113"/>
      <c r="BQ181" s="113"/>
      <c r="BR181" s="113"/>
      <c r="BS181" s="114"/>
      <c r="BU181" s="171" t="str">
        <f t="shared" si="53"/>
        <v/>
      </c>
      <c r="BV181" s="161"/>
      <c r="BW181" s="162"/>
      <c r="BX181" s="250"/>
      <c r="BY181" s="256"/>
      <c r="BZ181" s="163"/>
      <c r="CA181" s="250"/>
      <c r="CB181" s="256"/>
      <c r="CC181" s="163"/>
      <c r="CD181" s="250"/>
      <c r="CE181" s="256"/>
      <c r="CF181" s="163"/>
      <c r="CG181" s="250"/>
      <c r="CH181" s="256"/>
      <c r="CI181" s="163"/>
      <c r="CJ181" s="250"/>
      <c r="CK181" s="256"/>
      <c r="CL181" s="163"/>
      <c r="CM181" s="250"/>
      <c r="CN181" s="256"/>
      <c r="CO181" s="163"/>
      <c r="CP181" s="250"/>
      <c r="CQ181" s="256"/>
      <c r="CR181" s="163"/>
      <c r="CS181" s="250"/>
      <c r="CT181" s="256"/>
      <c r="CU181" s="163"/>
      <c r="CV181" s="250"/>
      <c r="CW181" s="162"/>
      <c r="CX181" s="163"/>
      <c r="CY181" s="164"/>
    </row>
    <row r="182" spans="1:103" ht="13.5" customHeight="1">
      <c r="A182" s="83" t="str">
        <f t="shared" si="46"/>
        <v/>
      </c>
      <c r="B182" s="168" t="str">
        <f t="shared" si="47"/>
        <v/>
      </c>
      <c r="C182" s="151" t="str">
        <f t="shared" si="48"/>
        <v/>
      </c>
      <c r="D182" s="82" t="str">
        <f t="shared" si="49"/>
        <v/>
      </c>
      <c r="E182" s="188" t="str">
        <f>IF(ISERROR(SUM((B182/2),(C182/2),(D182/2))),IF(ISERROR(SUM((B182/2),(C182/2))),IF(ISERROR(SUM((B182/2),(D182/2))),IF(ISERROR(SUM((C182/2),(D182/2))),IF(ISERROR(B182/2),IF(ISERROR(C182/2),A180,C182),B182),SUM((C182*'Student List'!$D$34),(D182*'Student List'!$E$34))/'Student List'!$D$40),SUM((B182*'Student List'!$C$34),(D182*'Student List'!$E$34))/'Student List'!$E$40),SUM((B182*'Student List'!$C$34),(C182*'Student List'!$D$34))/'Student List'!$C$40),SUM((B182*'Student List'!$C$34),(C182*'Student List'!$D$34),(D182*'Student List'!$E$34))/'Student List'!$C$35)</f>
        <v/>
      </c>
      <c r="F182" s="84" t="str">
        <f t="shared" si="50"/>
        <v/>
      </c>
      <c r="G182" s="208" t="str">
        <f>IF(ISTEXT('Student List'!$C$24),('Student List'!$C$24),"")</f>
        <v/>
      </c>
      <c r="H182" s="209"/>
      <c r="I182" s="210"/>
      <c r="J182" s="211"/>
      <c r="K182" s="210"/>
      <c r="L182" s="212"/>
      <c r="M182" s="213"/>
      <c r="N182" s="210"/>
      <c r="O182" s="211"/>
      <c r="P182" s="210"/>
      <c r="Q182" s="212"/>
      <c r="R182" s="213"/>
      <c r="S182" s="210"/>
      <c r="T182" s="211"/>
      <c r="U182" s="210"/>
      <c r="V182" s="212"/>
      <c r="W182" s="213"/>
      <c r="X182" s="210"/>
      <c r="Y182" s="211"/>
      <c r="Z182" s="210"/>
      <c r="AA182" s="214"/>
      <c r="AB182" s="215"/>
      <c r="AC182" s="209"/>
      <c r="AD182" s="210"/>
      <c r="AE182" s="213"/>
      <c r="AF182" s="210"/>
      <c r="AG182" s="212"/>
      <c r="AH182" s="213"/>
      <c r="AI182" s="210"/>
      <c r="AJ182" s="211"/>
      <c r="AK182" s="210"/>
      <c r="AL182" s="212"/>
      <c r="AM182" s="213"/>
      <c r="AN182" s="210"/>
      <c r="AO182" s="211"/>
      <c r="AP182" s="210"/>
      <c r="AQ182" s="212"/>
      <c r="AR182" s="213"/>
      <c r="AS182" s="210"/>
      <c r="AT182" s="211"/>
      <c r="AU182" s="210"/>
      <c r="AV182" s="212"/>
      <c r="AW182" s="213"/>
      <c r="AX182" s="210"/>
      <c r="AY182" s="211"/>
      <c r="AZ182" s="210"/>
      <c r="BA182" s="212"/>
      <c r="BB182" s="213"/>
      <c r="BC182" s="210"/>
      <c r="BD182" s="210"/>
      <c r="BE182" s="210"/>
      <c r="BF182" s="213"/>
      <c r="BG182" s="216" t="str">
        <f t="shared" si="51"/>
        <v/>
      </c>
      <c r="BH182" s="217"/>
      <c r="BI182" s="218" t="str">
        <f t="shared" si="52"/>
        <v/>
      </c>
      <c r="BJ182" s="219"/>
      <c r="BK182" s="220"/>
      <c r="BL182" s="221"/>
      <c r="BM182" s="221"/>
      <c r="BN182" s="221"/>
      <c r="BO182" s="221"/>
      <c r="BP182" s="221"/>
      <c r="BQ182" s="221"/>
      <c r="BR182" s="221"/>
      <c r="BS182" s="222"/>
      <c r="BT182" s="217"/>
      <c r="BU182" s="223" t="str">
        <f t="shared" si="53"/>
        <v/>
      </c>
      <c r="BV182" s="224"/>
      <c r="BW182" s="225"/>
      <c r="BX182" s="249"/>
      <c r="BY182" s="255"/>
      <c r="BZ182" s="226"/>
      <c r="CA182" s="249"/>
      <c r="CB182" s="255"/>
      <c r="CC182" s="226"/>
      <c r="CD182" s="249"/>
      <c r="CE182" s="255"/>
      <c r="CF182" s="226"/>
      <c r="CG182" s="249"/>
      <c r="CH182" s="255"/>
      <c r="CI182" s="226"/>
      <c r="CJ182" s="249"/>
      <c r="CK182" s="255"/>
      <c r="CL182" s="226"/>
      <c r="CM182" s="249"/>
      <c r="CN182" s="255"/>
      <c r="CO182" s="226"/>
      <c r="CP182" s="249"/>
      <c r="CQ182" s="255"/>
      <c r="CR182" s="226"/>
      <c r="CS182" s="249"/>
      <c r="CT182" s="255"/>
      <c r="CU182" s="226"/>
      <c r="CV182" s="249"/>
      <c r="CW182" s="225"/>
      <c r="CX182" s="226"/>
      <c r="CY182" s="227"/>
    </row>
    <row r="183" spans="1:103" ht="13.5" customHeight="1">
      <c r="A183" s="83" t="str">
        <f t="shared" si="46"/>
        <v/>
      </c>
      <c r="B183" s="168" t="str">
        <f t="shared" si="47"/>
        <v/>
      </c>
      <c r="C183" s="151" t="str">
        <f t="shared" si="48"/>
        <v/>
      </c>
      <c r="D183" s="82" t="str">
        <f t="shared" si="49"/>
        <v/>
      </c>
      <c r="E183" s="188" t="str">
        <f>IF(ISERROR(SUM((B183/2),(C183/2),(D183/2))),IF(ISERROR(SUM((B183/2),(C183/2))),IF(ISERROR(SUM((B183/2),(D183/2))),IF(ISERROR(SUM((C183/2),(D183/2))),IF(ISERROR(B183/2),IF(ISERROR(C183/2),A181,C183),B183),SUM((C183*'Student List'!$D$34),(D183*'Student List'!$E$34))/'Student List'!$D$40),SUM((B183*'Student List'!$C$34),(D183*'Student List'!$E$34))/'Student List'!$E$40),SUM((B183*'Student List'!$C$34),(C183*'Student List'!$D$34))/'Student List'!$C$40),SUM((B183*'Student List'!$C$34),(C183*'Student List'!$D$34),(D183*'Student List'!$E$34))/'Student List'!$C$35)</f>
        <v/>
      </c>
      <c r="F183" s="84" t="str">
        <f t="shared" si="50"/>
        <v/>
      </c>
      <c r="G183" s="173" t="str">
        <f>IF(ISTEXT('Student List'!$C$25),('Student List'!$C$25),"")</f>
        <v/>
      </c>
      <c r="H183" s="85"/>
      <c r="I183" s="86"/>
      <c r="J183" s="87"/>
      <c r="K183" s="86"/>
      <c r="L183" s="88"/>
      <c r="M183" s="89"/>
      <c r="N183" s="86"/>
      <c r="O183" s="87"/>
      <c r="P183" s="86"/>
      <c r="Q183" s="88"/>
      <c r="R183" s="89"/>
      <c r="S183" s="86"/>
      <c r="T183" s="87"/>
      <c r="U183" s="86"/>
      <c r="V183" s="88"/>
      <c r="W183" s="89"/>
      <c r="X183" s="86"/>
      <c r="Y183" s="87"/>
      <c r="Z183" s="86"/>
      <c r="AA183" s="90"/>
      <c r="AB183" s="207"/>
      <c r="AC183" s="85"/>
      <c r="AD183" s="86"/>
      <c r="AE183" s="89"/>
      <c r="AF183" s="86"/>
      <c r="AG183" s="88"/>
      <c r="AH183" s="89"/>
      <c r="AI183" s="86"/>
      <c r="AJ183" s="87"/>
      <c r="AK183" s="86"/>
      <c r="AL183" s="88"/>
      <c r="AM183" s="89"/>
      <c r="AN183" s="86"/>
      <c r="AO183" s="87"/>
      <c r="AP183" s="86"/>
      <c r="AQ183" s="88"/>
      <c r="AR183" s="89"/>
      <c r="AS183" s="86"/>
      <c r="AT183" s="87"/>
      <c r="AU183" s="86"/>
      <c r="AV183" s="88"/>
      <c r="AW183" s="89"/>
      <c r="AX183" s="86"/>
      <c r="AY183" s="87"/>
      <c r="AZ183" s="86"/>
      <c r="BA183" s="88"/>
      <c r="BB183" s="89"/>
      <c r="BC183" s="86"/>
      <c r="BD183" s="86"/>
      <c r="BE183" s="86"/>
      <c r="BF183" s="89"/>
      <c r="BG183" s="91" t="str">
        <f t="shared" si="51"/>
        <v/>
      </c>
      <c r="BI183" s="92" t="str">
        <f t="shared" si="52"/>
        <v/>
      </c>
      <c r="BJ183" s="112"/>
      <c r="BK183" s="117"/>
      <c r="BL183" s="113"/>
      <c r="BM183" s="113"/>
      <c r="BN183" s="113"/>
      <c r="BO183" s="113"/>
      <c r="BP183" s="113"/>
      <c r="BQ183" s="113"/>
      <c r="BR183" s="113"/>
      <c r="BS183" s="114"/>
      <c r="BU183" s="171" t="str">
        <f t="shared" si="53"/>
        <v/>
      </c>
      <c r="BV183" s="161"/>
      <c r="BW183" s="162"/>
      <c r="BX183" s="250"/>
      <c r="BY183" s="256"/>
      <c r="BZ183" s="163"/>
      <c r="CA183" s="250"/>
      <c r="CB183" s="256"/>
      <c r="CC183" s="163"/>
      <c r="CD183" s="250"/>
      <c r="CE183" s="256"/>
      <c r="CF183" s="163"/>
      <c r="CG183" s="250"/>
      <c r="CH183" s="256"/>
      <c r="CI183" s="163"/>
      <c r="CJ183" s="250"/>
      <c r="CK183" s="256"/>
      <c r="CL183" s="163"/>
      <c r="CM183" s="250"/>
      <c r="CN183" s="256"/>
      <c r="CO183" s="163"/>
      <c r="CP183" s="250"/>
      <c r="CQ183" s="256"/>
      <c r="CR183" s="163"/>
      <c r="CS183" s="250"/>
      <c r="CT183" s="256"/>
      <c r="CU183" s="163"/>
      <c r="CV183" s="250"/>
      <c r="CW183" s="162"/>
      <c r="CX183" s="163"/>
      <c r="CY183" s="164"/>
    </row>
    <row r="184" spans="1:103" ht="13.5" customHeight="1">
      <c r="A184" s="83" t="str">
        <f t="shared" si="46"/>
        <v/>
      </c>
      <c r="B184" s="168" t="str">
        <f t="shared" si="47"/>
        <v/>
      </c>
      <c r="C184" s="151" t="str">
        <f t="shared" si="48"/>
        <v/>
      </c>
      <c r="D184" s="82" t="str">
        <f t="shared" si="49"/>
        <v/>
      </c>
      <c r="E184" s="188" t="str">
        <f>IF(ISERROR(SUM((B184/2),(C184/2),(D184/2))),IF(ISERROR(SUM((B184/2),(C184/2))),IF(ISERROR(SUM((B184/2),(D184/2))),IF(ISERROR(SUM((C184/2),(D184/2))),IF(ISERROR(B184/2),IF(ISERROR(C184/2),A182,C184),B184),SUM((C184*'Student List'!$D$34),(D184*'Student List'!$E$34))/'Student List'!$D$40),SUM((B184*'Student List'!$C$34),(D184*'Student List'!$E$34))/'Student List'!$E$40),SUM((B184*'Student List'!$C$34),(C184*'Student List'!$D$34))/'Student List'!$C$40),SUM((B184*'Student List'!$C$34),(C184*'Student List'!$D$34),(D184*'Student List'!$E$34))/'Student List'!$C$35)</f>
        <v/>
      </c>
      <c r="F184" s="84" t="str">
        <f t="shared" si="50"/>
        <v/>
      </c>
      <c r="G184" s="208" t="str">
        <f>IF(ISTEXT('Student List'!$C$26),('Student List'!$C$26),"")</f>
        <v/>
      </c>
      <c r="H184" s="209"/>
      <c r="I184" s="210"/>
      <c r="J184" s="211"/>
      <c r="K184" s="210"/>
      <c r="L184" s="212"/>
      <c r="M184" s="213"/>
      <c r="N184" s="210"/>
      <c r="O184" s="211"/>
      <c r="P184" s="210"/>
      <c r="Q184" s="212"/>
      <c r="R184" s="213"/>
      <c r="S184" s="210"/>
      <c r="T184" s="211"/>
      <c r="U184" s="210"/>
      <c r="V184" s="212"/>
      <c r="W184" s="213"/>
      <c r="X184" s="210"/>
      <c r="Y184" s="211"/>
      <c r="Z184" s="210"/>
      <c r="AA184" s="214"/>
      <c r="AB184" s="215"/>
      <c r="AC184" s="209"/>
      <c r="AD184" s="210"/>
      <c r="AE184" s="213"/>
      <c r="AF184" s="210"/>
      <c r="AG184" s="212"/>
      <c r="AH184" s="213"/>
      <c r="AI184" s="210"/>
      <c r="AJ184" s="211"/>
      <c r="AK184" s="210"/>
      <c r="AL184" s="212"/>
      <c r="AM184" s="213"/>
      <c r="AN184" s="210"/>
      <c r="AO184" s="211"/>
      <c r="AP184" s="210"/>
      <c r="AQ184" s="212"/>
      <c r="AR184" s="213"/>
      <c r="AS184" s="210"/>
      <c r="AT184" s="211"/>
      <c r="AU184" s="210"/>
      <c r="AV184" s="212"/>
      <c r="AW184" s="213"/>
      <c r="AX184" s="210"/>
      <c r="AY184" s="211"/>
      <c r="AZ184" s="210"/>
      <c r="BA184" s="212"/>
      <c r="BB184" s="213"/>
      <c r="BC184" s="210"/>
      <c r="BD184" s="210"/>
      <c r="BE184" s="210"/>
      <c r="BF184" s="213"/>
      <c r="BG184" s="216" t="str">
        <f t="shared" si="51"/>
        <v/>
      </c>
      <c r="BH184" s="217"/>
      <c r="BI184" s="218" t="str">
        <f t="shared" si="52"/>
        <v/>
      </c>
      <c r="BJ184" s="219"/>
      <c r="BK184" s="220"/>
      <c r="BL184" s="221"/>
      <c r="BM184" s="221"/>
      <c r="BN184" s="221"/>
      <c r="BO184" s="221"/>
      <c r="BP184" s="221"/>
      <c r="BQ184" s="221"/>
      <c r="BR184" s="221"/>
      <c r="BS184" s="222"/>
      <c r="BT184" s="217"/>
      <c r="BU184" s="223" t="str">
        <f t="shared" si="53"/>
        <v/>
      </c>
      <c r="BV184" s="224"/>
      <c r="BW184" s="225"/>
      <c r="BX184" s="249"/>
      <c r="BY184" s="255"/>
      <c r="BZ184" s="226"/>
      <c r="CA184" s="249"/>
      <c r="CB184" s="255"/>
      <c r="CC184" s="226"/>
      <c r="CD184" s="249"/>
      <c r="CE184" s="255"/>
      <c r="CF184" s="226"/>
      <c r="CG184" s="249"/>
      <c r="CH184" s="255"/>
      <c r="CI184" s="226"/>
      <c r="CJ184" s="249"/>
      <c r="CK184" s="255"/>
      <c r="CL184" s="226"/>
      <c r="CM184" s="249"/>
      <c r="CN184" s="255"/>
      <c r="CO184" s="226"/>
      <c r="CP184" s="249"/>
      <c r="CQ184" s="255"/>
      <c r="CR184" s="226"/>
      <c r="CS184" s="249"/>
      <c r="CT184" s="255"/>
      <c r="CU184" s="226"/>
      <c r="CV184" s="249"/>
      <c r="CW184" s="225"/>
      <c r="CX184" s="226"/>
      <c r="CY184" s="227"/>
    </row>
    <row r="185" spans="1:103" ht="13.5" customHeight="1">
      <c r="A185" s="83" t="str">
        <f t="shared" si="46"/>
        <v/>
      </c>
      <c r="B185" s="168" t="str">
        <f t="shared" si="47"/>
        <v/>
      </c>
      <c r="C185" s="151" t="str">
        <f t="shared" si="48"/>
        <v/>
      </c>
      <c r="D185" s="82" t="str">
        <f t="shared" si="49"/>
        <v/>
      </c>
      <c r="E185" s="188" t="str">
        <f>IF(ISERROR(SUM((B185/2),(C185/2),(D185/2))),IF(ISERROR(SUM((B185/2),(C185/2))),IF(ISERROR(SUM((B185/2),(D185/2))),IF(ISERROR(SUM((C185/2),(D185/2))),IF(ISERROR(B185/2),IF(ISERROR(C185/2),A183,C185),B185),SUM((C185*'Student List'!$D$34),(D185*'Student List'!$E$34))/'Student List'!$D$40),SUM((B185*'Student List'!$C$34),(D185*'Student List'!$E$34))/'Student List'!$E$40),SUM((B185*'Student List'!$C$34),(C185*'Student List'!$D$34))/'Student List'!$C$40),SUM((B185*'Student List'!$C$34),(C185*'Student List'!$D$34),(D185*'Student List'!$E$34))/'Student List'!$C$35)</f>
        <v/>
      </c>
      <c r="F185" s="84" t="str">
        <f t="shared" si="50"/>
        <v/>
      </c>
      <c r="G185" s="173" t="str">
        <f>IF(ISTEXT('Student List'!$C$27),('Student List'!$C$27),"")</f>
        <v/>
      </c>
      <c r="H185" s="85"/>
      <c r="I185" s="86"/>
      <c r="J185" s="87"/>
      <c r="K185" s="86"/>
      <c r="L185" s="88"/>
      <c r="M185" s="89"/>
      <c r="N185" s="86"/>
      <c r="O185" s="87"/>
      <c r="P185" s="86"/>
      <c r="Q185" s="88"/>
      <c r="R185" s="89"/>
      <c r="S185" s="86"/>
      <c r="T185" s="87"/>
      <c r="U185" s="86"/>
      <c r="V185" s="88"/>
      <c r="W185" s="89"/>
      <c r="X185" s="86"/>
      <c r="Y185" s="87"/>
      <c r="Z185" s="86"/>
      <c r="AA185" s="90"/>
      <c r="AB185" s="207"/>
      <c r="AC185" s="85"/>
      <c r="AD185" s="86"/>
      <c r="AE185" s="89"/>
      <c r="AF185" s="86"/>
      <c r="AG185" s="88"/>
      <c r="AH185" s="89"/>
      <c r="AI185" s="86"/>
      <c r="AJ185" s="87"/>
      <c r="AK185" s="86"/>
      <c r="AL185" s="88"/>
      <c r="AM185" s="89"/>
      <c r="AN185" s="86"/>
      <c r="AO185" s="87"/>
      <c r="AP185" s="86"/>
      <c r="AQ185" s="88"/>
      <c r="AR185" s="89"/>
      <c r="AS185" s="86"/>
      <c r="AT185" s="87"/>
      <c r="AU185" s="86"/>
      <c r="AV185" s="88"/>
      <c r="AW185" s="89"/>
      <c r="AX185" s="86"/>
      <c r="AY185" s="87"/>
      <c r="AZ185" s="86"/>
      <c r="BA185" s="88"/>
      <c r="BB185" s="89"/>
      <c r="BC185" s="86"/>
      <c r="BD185" s="86"/>
      <c r="BE185" s="86"/>
      <c r="BF185" s="89"/>
      <c r="BG185" s="91" t="str">
        <f t="shared" si="51"/>
        <v/>
      </c>
      <c r="BI185" s="95" t="str">
        <f t="shared" si="52"/>
        <v/>
      </c>
      <c r="BJ185" s="117"/>
      <c r="BK185" s="117"/>
      <c r="BL185" s="113"/>
      <c r="BM185" s="113"/>
      <c r="BN185" s="113"/>
      <c r="BO185" s="113"/>
      <c r="BP185" s="113"/>
      <c r="BQ185" s="113"/>
      <c r="BR185" s="113"/>
      <c r="BS185" s="114"/>
      <c r="BU185" s="171" t="str">
        <f t="shared" si="53"/>
        <v/>
      </c>
      <c r="BV185" s="161"/>
      <c r="BW185" s="162"/>
      <c r="BX185" s="250"/>
      <c r="BY185" s="256"/>
      <c r="BZ185" s="163"/>
      <c r="CA185" s="250"/>
      <c r="CB185" s="256"/>
      <c r="CC185" s="163"/>
      <c r="CD185" s="250"/>
      <c r="CE185" s="256"/>
      <c r="CF185" s="163"/>
      <c r="CG185" s="250"/>
      <c r="CH185" s="256"/>
      <c r="CI185" s="163"/>
      <c r="CJ185" s="250"/>
      <c r="CK185" s="256"/>
      <c r="CL185" s="163"/>
      <c r="CM185" s="250"/>
      <c r="CN185" s="256"/>
      <c r="CO185" s="163"/>
      <c r="CP185" s="250"/>
      <c r="CQ185" s="256"/>
      <c r="CR185" s="163"/>
      <c r="CS185" s="250"/>
      <c r="CT185" s="256"/>
      <c r="CU185" s="163"/>
      <c r="CV185" s="250"/>
      <c r="CW185" s="162"/>
      <c r="CX185" s="163"/>
      <c r="CY185" s="164"/>
    </row>
    <row r="186" spans="1:103" ht="13.5" customHeight="1">
      <c r="A186" s="83" t="str">
        <f t="shared" si="46"/>
        <v/>
      </c>
      <c r="B186" s="168" t="str">
        <f t="shared" si="47"/>
        <v/>
      </c>
      <c r="C186" s="151" t="str">
        <f t="shared" si="48"/>
        <v/>
      </c>
      <c r="D186" s="82" t="str">
        <f t="shared" si="49"/>
        <v/>
      </c>
      <c r="E186" s="188" t="str">
        <f>IF(ISERROR(SUM((B186/2),(C186/2),(D186/2))),IF(ISERROR(SUM((B186/2),(C186/2))),IF(ISERROR(SUM((B186/2),(D186/2))),IF(ISERROR(SUM((C186/2),(D186/2))),IF(ISERROR(B186/2),IF(ISERROR(C186/2),A184,C186),B186),SUM((C186*'Student List'!$D$34),(D186*'Student List'!$E$34))/'Student List'!$D$40),SUM((B186*'Student List'!$C$34),(D186*'Student List'!$E$34))/'Student List'!$E$40),SUM((B186*'Student List'!$C$34),(C186*'Student List'!$D$34))/'Student List'!$C$40),SUM((B186*'Student List'!$C$34),(C186*'Student List'!$D$34),(D186*'Student List'!$E$34))/'Student List'!$C$35)</f>
        <v/>
      </c>
      <c r="F186" s="84" t="str">
        <f t="shared" si="50"/>
        <v/>
      </c>
      <c r="G186" s="208" t="str">
        <f>IF(ISTEXT('Student List'!$C$28),('Student List'!$C$28),"")</f>
        <v/>
      </c>
      <c r="H186" s="209"/>
      <c r="I186" s="210"/>
      <c r="J186" s="211"/>
      <c r="K186" s="210"/>
      <c r="L186" s="212"/>
      <c r="M186" s="213"/>
      <c r="N186" s="210"/>
      <c r="O186" s="211"/>
      <c r="P186" s="210"/>
      <c r="Q186" s="212"/>
      <c r="R186" s="213"/>
      <c r="S186" s="210"/>
      <c r="T186" s="211"/>
      <c r="U186" s="210"/>
      <c r="V186" s="212"/>
      <c r="W186" s="213"/>
      <c r="X186" s="210"/>
      <c r="Y186" s="211"/>
      <c r="Z186" s="210"/>
      <c r="AA186" s="214"/>
      <c r="AB186" s="215"/>
      <c r="AC186" s="209"/>
      <c r="AD186" s="210"/>
      <c r="AE186" s="213"/>
      <c r="AF186" s="210"/>
      <c r="AG186" s="212"/>
      <c r="AH186" s="213"/>
      <c r="AI186" s="210"/>
      <c r="AJ186" s="211"/>
      <c r="AK186" s="210"/>
      <c r="AL186" s="212"/>
      <c r="AM186" s="213"/>
      <c r="AN186" s="210"/>
      <c r="AO186" s="211"/>
      <c r="AP186" s="210"/>
      <c r="AQ186" s="212"/>
      <c r="AR186" s="213"/>
      <c r="AS186" s="210"/>
      <c r="AT186" s="211"/>
      <c r="AU186" s="210"/>
      <c r="AV186" s="212"/>
      <c r="AW186" s="213"/>
      <c r="AX186" s="210"/>
      <c r="AY186" s="211"/>
      <c r="AZ186" s="210"/>
      <c r="BA186" s="212"/>
      <c r="BB186" s="213"/>
      <c r="BC186" s="210"/>
      <c r="BD186" s="210"/>
      <c r="BE186" s="210"/>
      <c r="BF186" s="213"/>
      <c r="BG186" s="216" t="str">
        <f t="shared" si="51"/>
        <v/>
      </c>
      <c r="BH186" s="217"/>
      <c r="BI186" s="218" t="str">
        <f t="shared" si="52"/>
        <v/>
      </c>
      <c r="BJ186" s="219"/>
      <c r="BK186" s="220"/>
      <c r="BL186" s="221"/>
      <c r="BM186" s="221"/>
      <c r="BN186" s="221"/>
      <c r="BO186" s="221"/>
      <c r="BP186" s="221"/>
      <c r="BQ186" s="221"/>
      <c r="BR186" s="221"/>
      <c r="BS186" s="222"/>
      <c r="BT186" s="217"/>
      <c r="BU186" s="223" t="str">
        <f t="shared" si="53"/>
        <v/>
      </c>
      <c r="BV186" s="224"/>
      <c r="BW186" s="225"/>
      <c r="BX186" s="249"/>
      <c r="BY186" s="255"/>
      <c r="BZ186" s="226"/>
      <c r="CA186" s="249"/>
      <c r="CB186" s="255"/>
      <c r="CC186" s="226"/>
      <c r="CD186" s="249"/>
      <c r="CE186" s="255"/>
      <c r="CF186" s="226"/>
      <c r="CG186" s="249"/>
      <c r="CH186" s="255"/>
      <c r="CI186" s="226"/>
      <c r="CJ186" s="249"/>
      <c r="CK186" s="255"/>
      <c r="CL186" s="226"/>
      <c r="CM186" s="249"/>
      <c r="CN186" s="255"/>
      <c r="CO186" s="226"/>
      <c r="CP186" s="249"/>
      <c r="CQ186" s="255"/>
      <c r="CR186" s="226"/>
      <c r="CS186" s="249"/>
      <c r="CT186" s="255"/>
      <c r="CU186" s="226"/>
      <c r="CV186" s="249"/>
      <c r="CW186" s="225"/>
      <c r="CX186" s="226"/>
      <c r="CY186" s="227"/>
    </row>
    <row r="187" spans="1:103" ht="13.5" customHeight="1">
      <c r="B187" s="168" t="str">
        <f t="shared" si="47"/>
        <v/>
      </c>
      <c r="C187" s="151" t="str">
        <f t="shared" si="48"/>
        <v/>
      </c>
      <c r="D187" s="82" t="str">
        <f t="shared" si="49"/>
        <v/>
      </c>
      <c r="E187" s="188" t="str">
        <f>IF(ISERROR(SUM((B187/2),(C187/2),(D187/2))),IF(ISERROR(SUM((B187/2),(C187/2))),IF(ISERROR(SUM((B187/2),(D187/2))),IF(ISERROR(SUM((C187/2),(D187/2))),IF(ISERROR(B187/2),IF(ISERROR(C187/2),A185,C187),B187),SUM((C187*'Student List'!$D$34),(D187*'Student List'!$E$34))/'Student List'!$D$40),SUM((B187*'Student List'!$C$34),(D187*'Student List'!$E$34))/'Student List'!$E$40),SUM((B187*'Student List'!$C$34),(C187*'Student List'!$D$34))/'Student List'!$C$40),SUM((B187*'Student List'!$C$34),(C187*'Student List'!$D$34),(D187*'Student List'!$E$34))/'Student List'!$C$35)</f>
        <v/>
      </c>
      <c r="F187" s="84" t="str">
        <f t="shared" si="50"/>
        <v/>
      </c>
      <c r="G187" s="173" t="str">
        <f>IF(ISTEXT('Student List'!$C$29),('Student List'!$C$29),"")</f>
        <v/>
      </c>
      <c r="H187" s="85"/>
      <c r="I187" s="86"/>
      <c r="J187" s="87"/>
      <c r="K187" s="86"/>
      <c r="L187" s="88"/>
      <c r="M187" s="89"/>
      <c r="N187" s="86"/>
      <c r="O187" s="87"/>
      <c r="P187" s="86"/>
      <c r="Q187" s="88"/>
      <c r="R187" s="89"/>
      <c r="S187" s="86"/>
      <c r="T187" s="87"/>
      <c r="U187" s="86"/>
      <c r="V187" s="88"/>
      <c r="W187" s="89"/>
      <c r="X187" s="86"/>
      <c r="Y187" s="87"/>
      <c r="Z187" s="86"/>
      <c r="AA187" s="90"/>
      <c r="AB187" s="207"/>
      <c r="AC187" s="85"/>
      <c r="AD187" s="86"/>
      <c r="AE187" s="89"/>
      <c r="AF187" s="86"/>
      <c r="AG187" s="88"/>
      <c r="AH187" s="89"/>
      <c r="AI187" s="86"/>
      <c r="AJ187" s="87"/>
      <c r="AK187" s="86"/>
      <c r="AL187" s="88"/>
      <c r="AM187" s="89"/>
      <c r="AN187" s="86"/>
      <c r="AO187" s="87"/>
      <c r="AP187" s="86"/>
      <c r="AQ187" s="88"/>
      <c r="AR187" s="89"/>
      <c r="AS187" s="86"/>
      <c r="AT187" s="87"/>
      <c r="AU187" s="86"/>
      <c r="AV187" s="88"/>
      <c r="AW187" s="89"/>
      <c r="AX187" s="86"/>
      <c r="AY187" s="87"/>
      <c r="AZ187" s="86"/>
      <c r="BA187" s="88"/>
      <c r="BB187" s="89"/>
      <c r="BC187" s="86"/>
      <c r="BD187" s="86"/>
      <c r="BE187" s="86"/>
      <c r="BF187" s="89"/>
      <c r="BG187" s="91" t="str">
        <f t="shared" si="51"/>
        <v/>
      </c>
      <c r="BI187" s="96" t="str">
        <f t="shared" si="52"/>
        <v/>
      </c>
      <c r="BJ187" s="115"/>
      <c r="BK187" s="113"/>
      <c r="BL187" s="113"/>
      <c r="BM187" s="113"/>
      <c r="BN187" s="113"/>
      <c r="BO187" s="113"/>
      <c r="BP187" s="113"/>
      <c r="BQ187" s="113"/>
      <c r="BR187" s="113"/>
      <c r="BS187" s="116"/>
      <c r="BU187" s="171" t="str">
        <f t="shared" si="53"/>
        <v/>
      </c>
      <c r="BV187" s="165"/>
      <c r="BW187" s="163"/>
      <c r="BX187" s="250"/>
      <c r="BY187" s="256"/>
      <c r="BZ187" s="163"/>
      <c r="CA187" s="250"/>
      <c r="CB187" s="256"/>
      <c r="CC187" s="163"/>
      <c r="CD187" s="250"/>
      <c r="CE187" s="256"/>
      <c r="CF187" s="163"/>
      <c r="CG187" s="250"/>
      <c r="CH187" s="256"/>
      <c r="CI187" s="163"/>
      <c r="CJ187" s="250"/>
      <c r="CK187" s="256"/>
      <c r="CL187" s="163"/>
      <c r="CM187" s="250"/>
      <c r="CN187" s="256"/>
      <c r="CO187" s="163"/>
      <c r="CP187" s="250"/>
      <c r="CQ187" s="256"/>
      <c r="CR187" s="163"/>
      <c r="CS187" s="250"/>
      <c r="CT187" s="256"/>
      <c r="CU187" s="163"/>
      <c r="CV187" s="250"/>
      <c r="CW187" s="162"/>
      <c r="CX187" s="163"/>
      <c r="CY187" s="166"/>
    </row>
    <row r="188" spans="1:103" ht="13.5" customHeight="1" thickBot="1">
      <c r="B188" s="169" t="str">
        <f t="shared" si="47"/>
        <v/>
      </c>
      <c r="C188" s="152" t="str">
        <f t="shared" si="48"/>
        <v/>
      </c>
      <c r="D188" s="97" t="str">
        <f t="shared" si="49"/>
        <v/>
      </c>
      <c r="E188" s="274" t="str">
        <f>IF(ISERROR(SUM((B188/2),(C188/2),(D188/2))),IF(ISERROR(SUM((B188/2),(C188/2))),IF(ISERROR(SUM((B188/2),(D188/2))),IF(ISERROR(SUM((C188/2),(D188/2))),IF(ISERROR(B188/2),IF(ISERROR(C188/2),A186,C188),B188),SUM((C188*'Student List'!$D$34),(D188*'Student List'!$E$34))/'Student List'!$D$40),SUM((B188*'Student List'!$C$34),(D188*'Student List'!$E$34))/'Student List'!$E$40),SUM((B188*'Student List'!$C$34),(C188*'Student List'!$D$34))/'Student List'!$C$40),SUM((B188*'Student List'!$C$34),(C188*'Student List'!$D$34),(D188*'Student List'!$E$34))/'Student List'!$C$35)</f>
        <v/>
      </c>
      <c r="F188" s="98" t="str">
        <f t="shared" si="50"/>
        <v/>
      </c>
      <c r="G188" s="229" t="str">
        <f>IF(ISTEXT('Student List'!$C$30),('Student List'!$C$30),"")</f>
        <v/>
      </c>
      <c r="H188" s="230"/>
      <c r="I188" s="231"/>
      <c r="J188" s="232"/>
      <c r="K188" s="231"/>
      <c r="L188" s="233"/>
      <c r="M188" s="234"/>
      <c r="N188" s="231"/>
      <c r="O188" s="232"/>
      <c r="P188" s="231"/>
      <c r="Q188" s="233"/>
      <c r="R188" s="234"/>
      <c r="S188" s="231"/>
      <c r="T188" s="232"/>
      <c r="U188" s="231"/>
      <c r="V188" s="233"/>
      <c r="W188" s="234"/>
      <c r="X188" s="231"/>
      <c r="Y188" s="232"/>
      <c r="Z188" s="231"/>
      <c r="AA188" s="235"/>
      <c r="AB188" s="215"/>
      <c r="AC188" s="230"/>
      <c r="AD188" s="231"/>
      <c r="AE188" s="234"/>
      <c r="AF188" s="231"/>
      <c r="AG188" s="233"/>
      <c r="AH188" s="234"/>
      <c r="AI188" s="231"/>
      <c r="AJ188" s="232"/>
      <c r="AK188" s="231"/>
      <c r="AL188" s="233"/>
      <c r="AM188" s="234"/>
      <c r="AN188" s="231"/>
      <c r="AO188" s="232"/>
      <c r="AP188" s="231"/>
      <c r="AQ188" s="233"/>
      <c r="AR188" s="234"/>
      <c r="AS188" s="231"/>
      <c r="AT188" s="232"/>
      <c r="AU188" s="231"/>
      <c r="AV188" s="233"/>
      <c r="AW188" s="234"/>
      <c r="AX188" s="231"/>
      <c r="AY188" s="232"/>
      <c r="AZ188" s="231"/>
      <c r="BA188" s="233"/>
      <c r="BB188" s="234"/>
      <c r="BC188" s="231"/>
      <c r="BD188" s="231"/>
      <c r="BE188" s="231"/>
      <c r="BF188" s="234"/>
      <c r="BG188" s="236" t="str">
        <f t="shared" si="51"/>
        <v/>
      </c>
      <c r="BH188" s="217"/>
      <c r="BI188" s="237" t="str">
        <f t="shared" si="52"/>
        <v/>
      </c>
      <c r="BJ188" s="238"/>
      <c r="BK188" s="239"/>
      <c r="BL188" s="240"/>
      <c r="BM188" s="240"/>
      <c r="BN188" s="240"/>
      <c r="BO188" s="240"/>
      <c r="BP188" s="240"/>
      <c r="BQ188" s="240"/>
      <c r="BR188" s="240"/>
      <c r="BS188" s="241"/>
      <c r="BT188" s="217"/>
      <c r="BU188" s="242" t="str">
        <f t="shared" si="53"/>
        <v/>
      </c>
      <c r="BV188" s="243"/>
      <c r="BW188" s="244"/>
      <c r="BX188" s="251"/>
      <c r="BY188" s="257"/>
      <c r="BZ188" s="245"/>
      <c r="CA188" s="251"/>
      <c r="CB188" s="257"/>
      <c r="CC188" s="245"/>
      <c r="CD188" s="251"/>
      <c r="CE188" s="257"/>
      <c r="CF188" s="245"/>
      <c r="CG188" s="251"/>
      <c r="CH188" s="257"/>
      <c r="CI188" s="245"/>
      <c r="CJ188" s="251"/>
      <c r="CK188" s="257"/>
      <c r="CL188" s="245"/>
      <c r="CM188" s="251"/>
      <c r="CN188" s="257"/>
      <c r="CO188" s="245"/>
      <c r="CP188" s="251"/>
      <c r="CQ188" s="257"/>
      <c r="CR188" s="245"/>
      <c r="CS188" s="251"/>
      <c r="CT188" s="257"/>
      <c r="CU188" s="245"/>
      <c r="CV188" s="251"/>
      <c r="CW188" s="244"/>
      <c r="CX188" s="245"/>
      <c r="CY188" s="246"/>
    </row>
    <row r="189" spans="1:103" ht="13.5" customHeight="1" thickBot="1">
      <c r="BS189" s="100"/>
      <c r="CY189" s="100"/>
    </row>
    <row r="190" spans="1:103" ht="28.5" customHeight="1" thickTop="1" thickBot="1">
      <c r="B190" s="364" t="str">
        <f>IF(ISTEXT('Student List'!I15),'Student List'!I15,"")</f>
        <v>Social Studies</v>
      </c>
      <c r="C190" s="365"/>
      <c r="D190" s="365"/>
      <c r="E190" s="366"/>
      <c r="F190" s="367" t="str">
        <f>$F$28</f>
        <v>School Name Here</v>
      </c>
      <c r="G190" s="368"/>
      <c r="H190" s="368"/>
      <c r="I190" s="368"/>
      <c r="J190" s="369"/>
      <c r="K190" s="17" t="s">
        <v>115</v>
      </c>
      <c r="L190" s="18"/>
      <c r="M190" s="19"/>
      <c r="N190" s="19"/>
      <c r="O190" s="19"/>
      <c r="P190" s="20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2"/>
      <c r="AC190" s="24"/>
      <c r="AD190" s="25"/>
      <c r="AE190" s="25"/>
      <c r="AF190" s="26" t="str">
        <f>B190</f>
        <v>Social Studies</v>
      </c>
      <c r="AG190" s="25" t="s">
        <v>6</v>
      </c>
      <c r="AH190" s="27"/>
      <c r="AI190" s="27"/>
      <c r="AJ190" s="27"/>
      <c r="AK190" s="27"/>
      <c r="AL190" s="28"/>
      <c r="AM190" s="17" t="str">
        <f>K190</f>
        <v>2nd NINE WEEKS</v>
      </c>
      <c r="AN190" s="19"/>
      <c r="AO190" s="19"/>
      <c r="AP190" s="19"/>
      <c r="AQ190" s="19"/>
      <c r="AR190" s="20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9"/>
      <c r="BI190" s="30" t="str">
        <f>B190</f>
        <v>Social Studies</v>
      </c>
      <c r="BJ190" s="31"/>
      <c r="BK190" s="32"/>
      <c r="BL190" s="33" t="str">
        <f>K190</f>
        <v>2nd NINE WEEKS</v>
      </c>
      <c r="BM190" s="34"/>
      <c r="BN190" s="34"/>
      <c r="BO190" s="34"/>
      <c r="BP190" s="34"/>
      <c r="BQ190" s="35"/>
      <c r="BR190" s="35"/>
      <c r="BS190" s="36"/>
      <c r="BU190" s="30" t="str">
        <f>B190</f>
        <v>Social Studies</v>
      </c>
      <c r="BV190" s="31"/>
      <c r="BW190" s="32"/>
      <c r="BX190" s="33" t="str">
        <f>K190</f>
        <v>2nd NINE WEEKS</v>
      </c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5"/>
      <c r="CY190" s="36"/>
    </row>
    <row r="191" spans="1:103" ht="13.5" customHeight="1" thickTop="1" thickBot="1">
      <c r="B191" s="37"/>
      <c r="C191" s="37"/>
      <c r="D191" s="38"/>
      <c r="E191" s="38"/>
      <c r="F191" s="38"/>
      <c r="G191" s="38"/>
      <c r="H191" s="39" t="s">
        <v>7</v>
      </c>
      <c r="I191" s="40"/>
      <c r="J191" s="40"/>
      <c r="K191" s="40"/>
      <c r="L191" s="41"/>
      <c r="M191" s="40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3"/>
      <c r="AC191" s="39" t="s">
        <v>7</v>
      </c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4"/>
      <c r="BI191" s="45"/>
      <c r="BJ191" s="46" t="s">
        <v>8</v>
      </c>
      <c r="BK191" s="40"/>
      <c r="BL191" s="40"/>
      <c r="BM191" s="40"/>
      <c r="BN191" s="40"/>
      <c r="BO191" s="40"/>
      <c r="BP191" s="40"/>
      <c r="BQ191" s="40"/>
      <c r="BR191" s="40"/>
      <c r="BS191" s="47"/>
      <c r="BU191" s="45"/>
      <c r="BV191" s="155" t="s">
        <v>59</v>
      </c>
      <c r="BW191" s="156"/>
      <c r="BX191" s="156"/>
      <c r="BY191" s="156"/>
      <c r="BZ191" s="156"/>
      <c r="CA191" s="156"/>
      <c r="CB191" s="156"/>
      <c r="CC191" s="156"/>
      <c r="CD191" s="156"/>
      <c r="CE191" s="156"/>
      <c r="CF191" s="156"/>
      <c r="CG191" s="156"/>
      <c r="CH191" s="156"/>
      <c r="CI191" s="156"/>
      <c r="CJ191" s="156"/>
      <c r="CK191" s="156"/>
      <c r="CL191" s="156"/>
      <c r="CM191" s="156"/>
      <c r="CN191" s="156"/>
      <c r="CO191" s="156"/>
      <c r="CP191" s="156"/>
      <c r="CQ191" s="156"/>
      <c r="CR191" s="156"/>
      <c r="CS191" s="156"/>
      <c r="CT191" s="156"/>
      <c r="CU191" s="156"/>
      <c r="CV191" s="156"/>
      <c r="CW191" s="156"/>
      <c r="CX191" s="156"/>
      <c r="CY191" s="157"/>
    </row>
    <row r="192" spans="1:103" ht="13.5" customHeight="1">
      <c r="A192" s="83" t="str">
        <f t="shared" ref="A192:A213" si="54">IF(ISERROR(D194/2),"",D194)</f>
        <v/>
      </c>
      <c r="B192" s="153" t="s">
        <v>58</v>
      </c>
      <c r="C192" s="149" t="s">
        <v>9</v>
      </c>
      <c r="D192" s="48" t="s">
        <v>10</v>
      </c>
      <c r="E192" s="49" t="s">
        <v>60</v>
      </c>
      <c r="F192" s="50"/>
      <c r="G192" s="51"/>
      <c r="H192" s="362" t="s">
        <v>11</v>
      </c>
      <c r="I192" s="355"/>
      <c r="J192" s="355"/>
      <c r="K192" s="355"/>
      <c r="L192" s="360"/>
      <c r="M192" s="354" t="s">
        <v>12</v>
      </c>
      <c r="N192" s="355"/>
      <c r="O192" s="355"/>
      <c r="P192" s="355"/>
      <c r="Q192" s="360"/>
      <c r="R192" s="354" t="s">
        <v>13</v>
      </c>
      <c r="S192" s="355"/>
      <c r="T192" s="355"/>
      <c r="U192" s="355"/>
      <c r="V192" s="360"/>
      <c r="W192" s="354" t="s">
        <v>14</v>
      </c>
      <c r="X192" s="355"/>
      <c r="Y192" s="355"/>
      <c r="Z192" s="355"/>
      <c r="AA192" s="356"/>
      <c r="AC192" s="362" t="s">
        <v>15</v>
      </c>
      <c r="AD192" s="355"/>
      <c r="AE192" s="355"/>
      <c r="AF192" s="355"/>
      <c r="AG192" s="360"/>
      <c r="AH192" s="354" t="s">
        <v>16</v>
      </c>
      <c r="AI192" s="355"/>
      <c r="AJ192" s="355"/>
      <c r="AK192" s="355"/>
      <c r="AL192" s="360"/>
      <c r="AM192" s="354" t="s">
        <v>17</v>
      </c>
      <c r="AN192" s="355"/>
      <c r="AO192" s="355"/>
      <c r="AP192" s="355"/>
      <c r="AQ192" s="360"/>
      <c r="AR192" s="354" t="s">
        <v>18</v>
      </c>
      <c r="AS192" s="355"/>
      <c r="AT192" s="355"/>
      <c r="AU192" s="355"/>
      <c r="AV192" s="360"/>
      <c r="AW192" s="354" t="s">
        <v>19</v>
      </c>
      <c r="AX192" s="355"/>
      <c r="AY192" s="355"/>
      <c r="AZ192" s="355"/>
      <c r="BA192" s="356"/>
      <c r="BB192" s="354" t="s">
        <v>120</v>
      </c>
      <c r="BC192" s="355"/>
      <c r="BD192" s="355"/>
      <c r="BE192" s="355"/>
      <c r="BF192" s="356"/>
      <c r="BG192" s="52"/>
      <c r="BI192" s="53"/>
      <c r="BJ192" s="54"/>
      <c r="BK192" s="54"/>
      <c r="BL192" s="54"/>
      <c r="BM192" s="54"/>
      <c r="BN192" s="54"/>
      <c r="BO192" s="54"/>
      <c r="BP192" s="54"/>
      <c r="BQ192" s="54"/>
      <c r="BR192" s="54"/>
      <c r="BS192" s="55"/>
      <c r="BU192" s="53"/>
      <c r="BV192" s="344" t="s">
        <v>11</v>
      </c>
      <c r="BW192" s="345"/>
      <c r="BX192" s="346"/>
      <c r="BY192" s="344" t="s">
        <v>12</v>
      </c>
      <c r="BZ192" s="345"/>
      <c r="CA192" s="346"/>
      <c r="CB192" s="344" t="s">
        <v>13</v>
      </c>
      <c r="CC192" s="345"/>
      <c r="CD192" s="346"/>
      <c r="CE192" s="344" t="s">
        <v>14</v>
      </c>
      <c r="CF192" s="345"/>
      <c r="CG192" s="346"/>
      <c r="CH192" s="344" t="s">
        <v>15</v>
      </c>
      <c r="CI192" s="345"/>
      <c r="CJ192" s="346"/>
      <c r="CK192" s="344" t="s">
        <v>16</v>
      </c>
      <c r="CL192" s="345"/>
      <c r="CM192" s="346"/>
      <c r="CN192" s="344" t="s">
        <v>17</v>
      </c>
      <c r="CO192" s="345"/>
      <c r="CP192" s="346"/>
      <c r="CQ192" s="344" t="s">
        <v>18</v>
      </c>
      <c r="CR192" s="345"/>
      <c r="CS192" s="346"/>
      <c r="CT192" s="344" t="s">
        <v>19</v>
      </c>
      <c r="CU192" s="345"/>
      <c r="CV192" s="346"/>
      <c r="CW192" s="350" t="s">
        <v>120</v>
      </c>
      <c r="CX192" s="345"/>
      <c r="CY192" s="351"/>
    </row>
    <row r="193" spans="1:103" ht="13.5" customHeight="1" thickBot="1">
      <c r="A193" s="83" t="str">
        <f t="shared" si="54"/>
        <v/>
      </c>
      <c r="B193" s="154" t="s">
        <v>24</v>
      </c>
      <c r="C193" s="283" t="s">
        <v>24</v>
      </c>
      <c r="D193" s="59" t="s">
        <v>24</v>
      </c>
      <c r="E193" s="60" t="s">
        <v>24</v>
      </c>
      <c r="F193" s="61" t="s">
        <v>25</v>
      </c>
      <c r="G193" s="62" t="s">
        <v>26</v>
      </c>
      <c r="H193" s="363"/>
      <c r="I193" s="358"/>
      <c r="J193" s="358"/>
      <c r="K193" s="358"/>
      <c r="L193" s="361"/>
      <c r="M193" s="357"/>
      <c r="N193" s="358"/>
      <c r="O193" s="358"/>
      <c r="P193" s="358"/>
      <c r="Q193" s="361"/>
      <c r="R193" s="357"/>
      <c r="S193" s="358"/>
      <c r="T193" s="358"/>
      <c r="U193" s="358"/>
      <c r="V193" s="361"/>
      <c r="W193" s="357"/>
      <c r="X193" s="358"/>
      <c r="Y193" s="358"/>
      <c r="Z193" s="358"/>
      <c r="AA193" s="359"/>
      <c r="AC193" s="363"/>
      <c r="AD193" s="358"/>
      <c r="AE193" s="358"/>
      <c r="AF193" s="358"/>
      <c r="AG193" s="361"/>
      <c r="AH193" s="357"/>
      <c r="AI193" s="358"/>
      <c r="AJ193" s="358"/>
      <c r="AK193" s="358"/>
      <c r="AL193" s="361"/>
      <c r="AM193" s="357"/>
      <c r="AN193" s="358"/>
      <c r="AO193" s="358"/>
      <c r="AP193" s="358"/>
      <c r="AQ193" s="361"/>
      <c r="AR193" s="357"/>
      <c r="AS193" s="358"/>
      <c r="AT193" s="358"/>
      <c r="AU193" s="358"/>
      <c r="AV193" s="361"/>
      <c r="AW193" s="357"/>
      <c r="AX193" s="358"/>
      <c r="AY193" s="358"/>
      <c r="AZ193" s="358"/>
      <c r="BA193" s="359"/>
      <c r="BB193" s="357"/>
      <c r="BC193" s="358"/>
      <c r="BD193" s="358"/>
      <c r="BE193" s="358"/>
      <c r="BF193" s="359"/>
      <c r="BG193" s="63" t="s">
        <v>26</v>
      </c>
      <c r="BI193" s="64" t="s">
        <v>26</v>
      </c>
      <c r="BJ193" s="65">
        <v>1</v>
      </c>
      <c r="BK193" s="66">
        <v>2</v>
      </c>
      <c r="BL193" s="65">
        <v>3</v>
      </c>
      <c r="BM193" s="66">
        <v>4</v>
      </c>
      <c r="BN193" s="65">
        <v>5</v>
      </c>
      <c r="BO193" s="66">
        <v>6</v>
      </c>
      <c r="BP193" s="65">
        <v>7</v>
      </c>
      <c r="BQ193" s="66">
        <v>8</v>
      </c>
      <c r="BR193" s="66">
        <v>9</v>
      </c>
      <c r="BS193" s="67">
        <v>10</v>
      </c>
      <c r="BU193" s="64" t="s">
        <v>26</v>
      </c>
      <c r="BV193" s="347"/>
      <c r="BW193" s="348"/>
      <c r="BX193" s="349"/>
      <c r="BY193" s="347"/>
      <c r="BZ193" s="348"/>
      <c r="CA193" s="349"/>
      <c r="CB193" s="347"/>
      <c r="CC193" s="348"/>
      <c r="CD193" s="349"/>
      <c r="CE193" s="347"/>
      <c r="CF193" s="348"/>
      <c r="CG193" s="349"/>
      <c r="CH193" s="347"/>
      <c r="CI193" s="348"/>
      <c r="CJ193" s="349"/>
      <c r="CK193" s="347"/>
      <c r="CL193" s="348"/>
      <c r="CM193" s="349"/>
      <c r="CN193" s="347"/>
      <c r="CO193" s="348"/>
      <c r="CP193" s="349"/>
      <c r="CQ193" s="347"/>
      <c r="CR193" s="348"/>
      <c r="CS193" s="349"/>
      <c r="CT193" s="347"/>
      <c r="CU193" s="348"/>
      <c r="CV193" s="349"/>
      <c r="CW193" s="352"/>
      <c r="CX193" s="348"/>
      <c r="CY193" s="353"/>
    </row>
    <row r="194" spans="1:103" ht="13.5" customHeight="1">
      <c r="A194" s="83" t="str">
        <f t="shared" si="54"/>
        <v/>
      </c>
      <c r="B194" s="167" t="str">
        <f t="shared" ref="B194:B215" si="55">IF(SUM(BV194:CY194),AVERAGE(BV194:CY194),"")</f>
        <v/>
      </c>
      <c r="C194" s="150" t="str">
        <f t="shared" ref="C194:C215" si="56">IF(SUM(H194:BF194),AVERAGE(H194:BF194),"")</f>
        <v/>
      </c>
      <c r="D194" s="70" t="str">
        <f t="shared" ref="D194:D215" si="57">IF(SUM(BJ194:BS194),AVERAGE(BJ194:BS194),"")</f>
        <v/>
      </c>
      <c r="E194" s="187" t="str">
        <f>IF(ISERROR(SUM((B194/2),(C194/2),(D194/2))),IF(ISERROR(SUM((B194/2),(C194/2))),IF(ISERROR(SUM((B194/2),(D194/2))),IF(ISERROR(SUM((C194/2),(D194/2))),IF(ISERROR(B194/2),IF(ISERROR(C194/2),A192,C194),B194),SUM((C194*'Student List'!$D$34),(D194*'Student List'!$E$34))/'Student List'!$D$40),SUM((B194*'Student List'!$C$34),(D194*'Student List'!$E$34))/'Student List'!$E$40),SUM((B194*'Student List'!$C$34),(C194*'Student List'!$D$34))/'Student List'!$C$40),SUM((B194*'Student List'!$C$34),(C194*'Student List'!$D$34),(D194*'Student List'!$E$34))/'Student List'!$C$35)</f>
        <v/>
      </c>
      <c r="F194" s="84" t="str">
        <f t="shared" ref="F194:F215" si="58">IF(ISERROR(IF(E194,HLOOKUP(E194,$B$354:$N$355,2),"")),"",(IF(E194,HLOOKUP(E194,$B$354:$N$355,2),"")))</f>
        <v/>
      </c>
      <c r="G194" s="172" t="str">
        <f>IF(ISTEXT('Student List'!$C$9),('Student List'!$C$9),"")</f>
        <v/>
      </c>
      <c r="H194" s="71"/>
      <c r="I194" s="72"/>
      <c r="J194" s="73"/>
      <c r="K194" s="72"/>
      <c r="L194" s="74"/>
      <c r="M194" s="75"/>
      <c r="N194" s="72"/>
      <c r="O194" s="73"/>
      <c r="P194" s="72"/>
      <c r="Q194" s="74"/>
      <c r="R194" s="75"/>
      <c r="S194" s="72"/>
      <c r="T194" s="73"/>
      <c r="U194" s="72"/>
      <c r="V194" s="74"/>
      <c r="W194" s="75"/>
      <c r="X194" s="72"/>
      <c r="Y194" s="73"/>
      <c r="Z194" s="72"/>
      <c r="AA194" s="76"/>
      <c r="AB194" s="207"/>
      <c r="AC194" s="71"/>
      <c r="AD194" s="72"/>
      <c r="AE194" s="75"/>
      <c r="AF194" s="72"/>
      <c r="AG194" s="74"/>
      <c r="AH194" s="75"/>
      <c r="AI194" s="72"/>
      <c r="AJ194" s="73"/>
      <c r="AK194" s="72"/>
      <c r="AL194" s="74"/>
      <c r="AM194" s="75"/>
      <c r="AN194" s="72"/>
      <c r="AO194" s="73"/>
      <c r="AP194" s="72"/>
      <c r="AQ194" s="77"/>
      <c r="AR194" s="75"/>
      <c r="AS194" s="72"/>
      <c r="AT194" s="73"/>
      <c r="AU194" s="72"/>
      <c r="AV194" s="74"/>
      <c r="AW194" s="75"/>
      <c r="AX194" s="72"/>
      <c r="AY194" s="73"/>
      <c r="AZ194" s="72"/>
      <c r="BA194" s="74"/>
      <c r="BB194" s="75"/>
      <c r="BC194" s="72"/>
      <c r="BD194" s="72"/>
      <c r="BE194" s="72"/>
      <c r="BF194" s="75"/>
      <c r="BG194" s="78" t="str">
        <f t="shared" ref="BG194:BG215" si="59">G194</f>
        <v/>
      </c>
      <c r="BI194" s="79" t="str">
        <f t="shared" ref="BI194:BI215" si="60">G194</f>
        <v/>
      </c>
      <c r="BJ194" s="109"/>
      <c r="BK194" s="110"/>
      <c r="BL194" s="110"/>
      <c r="BM194" s="110"/>
      <c r="BN194" s="110"/>
      <c r="BO194" s="110"/>
      <c r="BP194" s="110"/>
      <c r="BQ194" s="110"/>
      <c r="BR194" s="110"/>
      <c r="BS194" s="111"/>
      <c r="BU194" s="170" t="str">
        <f t="shared" ref="BU194:BU215" si="61">G194</f>
        <v/>
      </c>
      <c r="BV194" s="158"/>
      <c r="BW194" s="159"/>
      <c r="BX194" s="248"/>
      <c r="BY194" s="252"/>
      <c r="BZ194" s="253"/>
      <c r="CA194" s="254"/>
      <c r="CB194" s="252"/>
      <c r="CC194" s="253"/>
      <c r="CD194" s="254"/>
      <c r="CE194" s="252"/>
      <c r="CF194" s="253"/>
      <c r="CG194" s="254"/>
      <c r="CH194" s="252"/>
      <c r="CI194" s="253"/>
      <c r="CJ194" s="254"/>
      <c r="CK194" s="252"/>
      <c r="CL194" s="253"/>
      <c r="CM194" s="254"/>
      <c r="CN194" s="252"/>
      <c r="CO194" s="253"/>
      <c r="CP194" s="254"/>
      <c r="CQ194" s="252"/>
      <c r="CR194" s="253"/>
      <c r="CS194" s="254"/>
      <c r="CT194" s="252"/>
      <c r="CU194" s="253"/>
      <c r="CV194" s="254"/>
      <c r="CW194" s="247"/>
      <c r="CX194" s="159"/>
      <c r="CY194" s="160"/>
    </row>
    <row r="195" spans="1:103" ht="13.5" customHeight="1">
      <c r="A195" s="83" t="str">
        <f t="shared" si="54"/>
        <v/>
      </c>
      <c r="B195" s="168" t="str">
        <f t="shared" si="55"/>
        <v/>
      </c>
      <c r="C195" s="151" t="str">
        <f t="shared" si="56"/>
        <v/>
      </c>
      <c r="D195" s="82" t="str">
        <f t="shared" si="57"/>
        <v/>
      </c>
      <c r="E195" s="188" t="str">
        <f>IF(ISERROR(SUM((B195/2),(C195/2),(D195/2))),IF(ISERROR(SUM((B195/2),(C195/2))),IF(ISERROR(SUM((B195/2),(D195/2))),IF(ISERROR(SUM((C195/2),(D195/2))),IF(ISERROR(B195/2),IF(ISERROR(C195/2),A193,C195),B195),SUM((C195*'Student List'!$D$34),(D195*'Student List'!$E$34))/'Student List'!$D$40),SUM((B195*'Student List'!$C$34),(D195*'Student List'!$E$34))/'Student List'!$E$40),SUM((B195*'Student List'!$C$34),(C195*'Student List'!$D$34))/'Student List'!$C$40),SUM((B195*'Student List'!$C$34),(C195*'Student List'!$D$34),(D195*'Student List'!$E$34))/'Student List'!$C$35)</f>
        <v/>
      </c>
      <c r="F195" s="84" t="str">
        <f t="shared" si="58"/>
        <v/>
      </c>
      <c r="G195" s="208" t="str">
        <f>IF(ISTEXT('Student List'!$C$10),('Student List'!$C$10),"")</f>
        <v/>
      </c>
      <c r="H195" s="209"/>
      <c r="I195" s="210"/>
      <c r="J195" s="211"/>
      <c r="K195" s="210"/>
      <c r="L195" s="212"/>
      <c r="M195" s="213"/>
      <c r="N195" s="210"/>
      <c r="O195" s="211"/>
      <c r="P195" s="210"/>
      <c r="Q195" s="212"/>
      <c r="R195" s="213"/>
      <c r="S195" s="210"/>
      <c r="T195" s="211"/>
      <c r="U195" s="210"/>
      <c r="V195" s="212"/>
      <c r="W195" s="213"/>
      <c r="X195" s="210"/>
      <c r="Y195" s="211"/>
      <c r="Z195" s="210"/>
      <c r="AA195" s="214"/>
      <c r="AB195" s="215"/>
      <c r="AC195" s="209"/>
      <c r="AD195" s="210"/>
      <c r="AE195" s="213"/>
      <c r="AF195" s="210"/>
      <c r="AG195" s="212"/>
      <c r="AH195" s="213"/>
      <c r="AI195" s="210"/>
      <c r="AJ195" s="211"/>
      <c r="AK195" s="210"/>
      <c r="AL195" s="212"/>
      <c r="AM195" s="213"/>
      <c r="AN195" s="210"/>
      <c r="AO195" s="211"/>
      <c r="AP195" s="210"/>
      <c r="AQ195" s="212"/>
      <c r="AR195" s="213"/>
      <c r="AS195" s="210"/>
      <c r="AT195" s="211"/>
      <c r="AU195" s="210"/>
      <c r="AV195" s="212"/>
      <c r="AW195" s="213"/>
      <c r="AX195" s="210"/>
      <c r="AY195" s="211"/>
      <c r="AZ195" s="210"/>
      <c r="BA195" s="212"/>
      <c r="BB195" s="213"/>
      <c r="BC195" s="210"/>
      <c r="BD195" s="210"/>
      <c r="BE195" s="210"/>
      <c r="BF195" s="213"/>
      <c r="BG195" s="216" t="str">
        <f t="shared" si="59"/>
        <v/>
      </c>
      <c r="BH195" s="217"/>
      <c r="BI195" s="218" t="str">
        <f t="shared" si="60"/>
        <v/>
      </c>
      <c r="BJ195" s="219"/>
      <c r="BK195" s="220"/>
      <c r="BL195" s="221"/>
      <c r="BM195" s="221"/>
      <c r="BN195" s="221"/>
      <c r="BO195" s="221"/>
      <c r="BP195" s="221"/>
      <c r="BQ195" s="221"/>
      <c r="BR195" s="221"/>
      <c r="BS195" s="222"/>
      <c r="BT195" s="217"/>
      <c r="BU195" s="223" t="str">
        <f t="shared" si="61"/>
        <v/>
      </c>
      <c r="BV195" s="224"/>
      <c r="BW195" s="225"/>
      <c r="BX195" s="249"/>
      <c r="BY195" s="255"/>
      <c r="BZ195" s="226"/>
      <c r="CA195" s="249"/>
      <c r="CB195" s="255"/>
      <c r="CC195" s="226"/>
      <c r="CD195" s="249"/>
      <c r="CE195" s="255"/>
      <c r="CF195" s="226"/>
      <c r="CG195" s="249"/>
      <c r="CH195" s="255"/>
      <c r="CI195" s="226"/>
      <c r="CJ195" s="249"/>
      <c r="CK195" s="255"/>
      <c r="CL195" s="226"/>
      <c r="CM195" s="249"/>
      <c r="CN195" s="255"/>
      <c r="CO195" s="226"/>
      <c r="CP195" s="249"/>
      <c r="CQ195" s="255"/>
      <c r="CR195" s="226"/>
      <c r="CS195" s="249"/>
      <c r="CT195" s="255"/>
      <c r="CU195" s="226"/>
      <c r="CV195" s="249"/>
      <c r="CW195" s="225"/>
      <c r="CX195" s="226"/>
      <c r="CY195" s="227"/>
    </row>
    <row r="196" spans="1:103" ht="13.5" customHeight="1">
      <c r="A196" s="83" t="str">
        <f t="shared" si="54"/>
        <v/>
      </c>
      <c r="B196" s="168" t="str">
        <f t="shared" si="55"/>
        <v/>
      </c>
      <c r="C196" s="151" t="str">
        <f t="shared" si="56"/>
        <v/>
      </c>
      <c r="D196" s="82" t="str">
        <f t="shared" si="57"/>
        <v/>
      </c>
      <c r="E196" s="188" t="str">
        <f>IF(ISERROR(SUM((B196/2),(C196/2),(D196/2))),IF(ISERROR(SUM((B196/2),(C196/2))),IF(ISERROR(SUM((B196/2),(D196/2))),IF(ISERROR(SUM((C196/2),(D196/2))),IF(ISERROR(B196/2),IF(ISERROR(C196/2),A194,C196),B196),SUM((C196*'Student List'!$D$34),(D196*'Student List'!$E$34))/'Student List'!$D$40),SUM((B196*'Student List'!$C$34),(D196*'Student List'!$E$34))/'Student List'!$E$40),SUM((B196*'Student List'!$C$34),(C196*'Student List'!$D$34))/'Student List'!$C$40),SUM((B196*'Student List'!$C$34),(C196*'Student List'!$D$34),(D196*'Student List'!$E$34))/'Student List'!$C$35)</f>
        <v/>
      </c>
      <c r="F196" s="84" t="str">
        <f t="shared" si="58"/>
        <v/>
      </c>
      <c r="G196" s="173" t="str">
        <f>IF(ISTEXT('Student List'!$C$11),('Student List'!$C$11),"")</f>
        <v/>
      </c>
      <c r="H196" s="85"/>
      <c r="I196" s="86"/>
      <c r="J196" s="87"/>
      <c r="K196" s="86"/>
      <c r="L196" s="88"/>
      <c r="M196" s="89"/>
      <c r="N196" s="86"/>
      <c r="O196" s="87"/>
      <c r="P196" s="86"/>
      <c r="Q196" s="88"/>
      <c r="R196" s="89"/>
      <c r="S196" s="86"/>
      <c r="T196" s="87"/>
      <c r="U196" s="86"/>
      <c r="V196" s="88"/>
      <c r="W196" s="89"/>
      <c r="X196" s="86"/>
      <c r="Y196" s="87"/>
      <c r="Z196" s="86"/>
      <c r="AA196" s="90"/>
      <c r="AB196" s="207"/>
      <c r="AC196" s="85"/>
      <c r="AD196" s="86"/>
      <c r="AE196" s="89"/>
      <c r="AF196" s="86"/>
      <c r="AG196" s="88"/>
      <c r="AH196" s="89"/>
      <c r="AI196" s="86"/>
      <c r="AJ196" s="87"/>
      <c r="AK196" s="86"/>
      <c r="AL196" s="88"/>
      <c r="AM196" s="89"/>
      <c r="AN196" s="86"/>
      <c r="AO196" s="87"/>
      <c r="AP196" s="86"/>
      <c r="AQ196" s="88"/>
      <c r="AR196" s="89"/>
      <c r="AS196" s="86"/>
      <c r="AT196" s="87"/>
      <c r="AU196" s="86"/>
      <c r="AV196" s="88"/>
      <c r="AW196" s="89"/>
      <c r="AX196" s="86"/>
      <c r="AY196" s="87"/>
      <c r="AZ196" s="86"/>
      <c r="BA196" s="88"/>
      <c r="BB196" s="89"/>
      <c r="BC196" s="86"/>
      <c r="BD196" s="86"/>
      <c r="BE196" s="86"/>
      <c r="BF196" s="89"/>
      <c r="BG196" s="91" t="str">
        <f t="shared" si="59"/>
        <v/>
      </c>
      <c r="BI196" s="92" t="str">
        <f t="shared" si="60"/>
        <v/>
      </c>
      <c r="BJ196" s="112"/>
      <c r="BK196" s="117"/>
      <c r="BL196" s="113"/>
      <c r="BM196" s="113"/>
      <c r="BN196" s="113"/>
      <c r="BO196" s="113"/>
      <c r="BP196" s="113"/>
      <c r="BQ196" s="113"/>
      <c r="BR196" s="113"/>
      <c r="BS196" s="114"/>
      <c r="BU196" s="171" t="str">
        <f t="shared" si="61"/>
        <v/>
      </c>
      <c r="BV196" s="161"/>
      <c r="BW196" s="162"/>
      <c r="BX196" s="250"/>
      <c r="BY196" s="256"/>
      <c r="BZ196" s="163"/>
      <c r="CA196" s="250"/>
      <c r="CB196" s="256"/>
      <c r="CC196" s="163"/>
      <c r="CD196" s="250"/>
      <c r="CE196" s="256"/>
      <c r="CF196" s="163"/>
      <c r="CG196" s="250"/>
      <c r="CH196" s="256"/>
      <c r="CI196" s="163"/>
      <c r="CJ196" s="250"/>
      <c r="CK196" s="256"/>
      <c r="CL196" s="163"/>
      <c r="CM196" s="250"/>
      <c r="CN196" s="256"/>
      <c r="CO196" s="163"/>
      <c r="CP196" s="250"/>
      <c r="CQ196" s="256"/>
      <c r="CR196" s="163"/>
      <c r="CS196" s="250"/>
      <c r="CT196" s="256"/>
      <c r="CU196" s="163"/>
      <c r="CV196" s="250"/>
      <c r="CW196" s="162"/>
      <c r="CX196" s="163"/>
      <c r="CY196" s="164"/>
    </row>
    <row r="197" spans="1:103" ht="13.5" customHeight="1">
      <c r="A197" s="83" t="str">
        <f t="shared" si="54"/>
        <v/>
      </c>
      <c r="B197" s="168" t="str">
        <f t="shared" si="55"/>
        <v/>
      </c>
      <c r="C197" s="151" t="str">
        <f t="shared" si="56"/>
        <v/>
      </c>
      <c r="D197" s="82" t="str">
        <f t="shared" si="57"/>
        <v/>
      </c>
      <c r="E197" s="188" t="str">
        <f>IF(ISERROR(SUM((B197/2),(C197/2),(D197/2))),IF(ISERROR(SUM((B197/2),(C197/2))),IF(ISERROR(SUM((B197/2),(D197/2))),IF(ISERROR(SUM((C197/2),(D197/2))),IF(ISERROR(B197/2),IF(ISERROR(C197/2),A195,C197),B197),SUM((C197*'Student List'!$D$34),(D197*'Student List'!$E$34))/'Student List'!$D$40),SUM((B197*'Student List'!$C$34),(D197*'Student List'!$E$34))/'Student List'!$E$40),SUM((B197*'Student List'!$C$34),(C197*'Student List'!$D$34))/'Student List'!$C$40),SUM((B197*'Student List'!$C$34),(C197*'Student List'!$D$34),(D197*'Student List'!$E$34))/'Student List'!$C$35)</f>
        <v/>
      </c>
      <c r="F197" s="84" t="str">
        <f t="shared" si="58"/>
        <v/>
      </c>
      <c r="G197" s="208" t="str">
        <f>IF(ISTEXT('Student List'!$C$12),('Student List'!$C$12),"")</f>
        <v/>
      </c>
      <c r="H197" s="209"/>
      <c r="I197" s="210"/>
      <c r="J197" s="211"/>
      <c r="K197" s="210"/>
      <c r="L197" s="212"/>
      <c r="M197" s="213"/>
      <c r="N197" s="210"/>
      <c r="O197" s="211"/>
      <c r="P197" s="210"/>
      <c r="Q197" s="212"/>
      <c r="R197" s="213"/>
      <c r="S197" s="210"/>
      <c r="T197" s="211"/>
      <c r="U197" s="210"/>
      <c r="V197" s="212"/>
      <c r="W197" s="213"/>
      <c r="X197" s="210"/>
      <c r="Y197" s="211"/>
      <c r="Z197" s="210"/>
      <c r="AA197" s="214"/>
      <c r="AB197" s="215"/>
      <c r="AC197" s="209"/>
      <c r="AD197" s="210"/>
      <c r="AE197" s="213"/>
      <c r="AF197" s="210"/>
      <c r="AG197" s="212"/>
      <c r="AH197" s="213"/>
      <c r="AI197" s="210"/>
      <c r="AJ197" s="211"/>
      <c r="AK197" s="210"/>
      <c r="AL197" s="212"/>
      <c r="AM197" s="213"/>
      <c r="AN197" s="210"/>
      <c r="AO197" s="211"/>
      <c r="AP197" s="210"/>
      <c r="AQ197" s="212"/>
      <c r="AR197" s="213"/>
      <c r="AS197" s="210"/>
      <c r="AT197" s="211"/>
      <c r="AU197" s="210"/>
      <c r="AV197" s="212"/>
      <c r="AW197" s="213"/>
      <c r="AX197" s="210"/>
      <c r="AY197" s="211"/>
      <c r="AZ197" s="210"/>
      <c r="BA197" s="212"/>
      <c r="BB197" s="213"/>
      <c r="BC197" s="210"/>
      <c r="BD197" s="210"/>
      <c r="BE197" s="210"/>
      <c r="BF197" s="213"/>
      <c r="BG197" s="216" t="str">
        <f t="shared" si="59"/>
        <v/>
      </c>
      <c r="BH197" s="217"/>
      <c r="BI197" s="218" t="str">
        <f t="shared" si="60"/>
        <v/>
      </c>
      <c r="BJ197" s="219"/>
      <c r="BK197" s="220"/>
      <c r="BL197" s="221"/>
      <c r="BM197" s="221"/>
      <c r="BN197" s="221"/>
      <c r="BO197" s="221"/>
      <c r="BP197" s="221"/>
      <c r="BQ197" s="221"/>
      <c r="BR197" s="221"/>
      <c r="BS197" s="222"/>
      <c r="BT197" s="217"/>
      <c r="BU197" s="223" t="str">
        <f t="shared" si="61"/>
        <v/>
      </c>
      <c r="BV197" s="224"/>
      <c r="BW197" s="225"/>
      <c r="BX197" s="249"/>
      <c r="BY197" s="255"/>
      <c r="BZ197" s="226"/>
      <c r="CA197" s="249"/>
      <c r="CB197" s="255"/>
      <c r="CC197" s="226"/>
      <c r="CD197" s="249"/>
      <c r="CE197" s="255"/>
      <c r="CF197" s="226"/>
      <c r="CG197" s="249"/>
      <c r="CH197" s="255"/>
      <c r="CI197" s="226"/>
      <c r="CJ197" s="249"/>
      <c r="CK197" s="255"/>
      <c r="CL197" s="226"/>
      <c r="CM197" s="249"/>
      <c r="CN197" s="255"/>
      <c r="CO197" s="226"/>
      <c r="CP197" s="249"/>
      <c r="CQ197" s="255"/>
      <c r="CR197" s="226"/>
      <c r="CS197" s="249"/>
      <c r="CT197" s="255"/>
      <c r="CU197" s="226"/>
      <c r="CV197" s="249"/>
      <c r="CW197" s="225"/>
      <c r="CX197" s="226"/>
      <c r="CY197" s="227"/>
    </row>
    <row r="198" spans="1:103" ht="13.5" customHeight="1">
      <c r="A198" s="83" t="str">
        <f t="shared" si="54"/>
        <v/>
      </c>
      <c r="B198" s="168" t="str">
        <f t="shared" si="55"/>
        <v/>
      </c>
      <c r="C198" s="151" t="str">
        <f t="shared" si="56"/>
        <v/>
      </c>
      <c r="D198" s="82" t="str">
        <f t="shared" si="57"/>
        <v/>
      </c>
      <c r="E198" s="188" t="str">
        <f>IF(ISERROR(SUM((B198/2),(C198/2),(D198/2))),IF(ISERROR(SUM((B198/2),(C198/2))),IF(ISERROR(SUM((B198/2),(D198/2))),IF(ISERROR(SUM((C198/2),(D198/2))),IF(ISERROR(B198/2),IF(ISERROR(C198/2),A196,C198),B198),SUM((C198*'Student List'!$D$34),(D198*'Student List'!$E$34))/'Student List'!$D$40),SUM((B198*'Student List'!$C$34),(D198*'Student List'!$E$34))/'Student List'!$E$40),SUM((B198*'Student List'!$C$34),(C198*'Student List'!$D$34))/'Student List'!$C$40),SUM((B198*'Student List'!$C$34),(C198*'Student List'!$D$34),(D198*'Student List'!$E$34))/'Student List'!$C$35)</f>
        <v/>
      </c>
      <c r="F198" s="84" t="str">
        <f t="shared" si="58"/>
        <v/>
      </c>
      <c r="G198" s="173" t="str">
        <f>IF(ISTEXT('Student List'!$C$13),('Student List'!$C$13),"")</f>
        <v/>
      </c>
      <c r="H198" s="85"/>
      <c r="I198" s="86"/>
      <c r="J198" s="87"/>
      <c r="K198" s="86"/>
      <c r="L198" s="88"/>
      <c r="M198" s="89"/>
      <c r="N198" s="86"/>
      <c r="O198" s="87"/>
      <c r="P198" s="86"/>
      <c r="Q198" s="88"/>
      <c r="R198" s="89"/>
      <c r="S198" s="86"/>
      <c r="T198" s="87"/>
      <c r="U198" s="86"/>
      <c r="V198" s="88"/>
      <c r="W198" s="89"/>
      <c r="X198" s="86"/>
      <c r="Y198" s="87"/>
      <c r="Z198" s="86"/>
      <c r="AA198" s="90"/>
      <c r="AB198" s="207"/>
      <c r="AC198" s="85"/>
      <c r="AD198" s="86"/>
      <c r="AE198" s="89"/>
      <c r="AF198" s="86"/>
      <c r="AG198" s="88"/>
      <c r="AH198" s="89"/>
      <c r="AI198" s="86"/>
      <c r="AJ198" s="87"/>
      <c r="AK198" s="86"/>
      <c r="AL198" s="88"/>
      <c r="AM198" s="89"/>
      <c r="AN198" s="86"/>
      <c r="AO198" s="87"/>
      <c r="AP198" s="86"/>
      <c r="AQ198" s="88"/>
      <c r="AR198" s="89"/>
      <c r="AS198" s="86"/>
      <c r="AT198" s="87"/>
      <c r="AU198" s="86"/>
      <c r="AV198" s="88"/>
      <c r="AW198" s="89"/>
      <c r="AX198" s="86"/>
      <c r="AY198" s="87"/>
      <c r="AZ198" s="86"/>
      <c r="BA198" s="88"/>
      <c r="BB198" s="89"/>
      <c r="BC198" s="86"/>
      <c r="BD198" s="86"/>
      <c r="BE198" s="86"/>
      <c r="BF198" s="89"/>
      <c r="BG198" s="91" t="str">
        <f t="shared" si="59"/>
        <v/>
      </c>
      <c r="BI198" s="92" t="str">
        <f t="shared" si="60"/>
        <v/>
      </c>
      <c r="BJ198" s="112"/>
      <c r="BK198" s="117"/>
      <c r="BL198" s="113"/>
      <c r="BM198" s="113"/>
      <c r="BN198" s="113"/>
      <c r="BO198" s="113"/>
      <c r="BP198" s="113"/>
      <c r="BQ198" s="113"/>
      <c r="BR198" s="113"/>
      <c r="BS198" s="114"/>
      <c r="BU198" s="171" t="str">
        <f t="shared" si="61"/>
        <v/>
      </c>
      <c r="BV198" s="161"/>
      <c r="BW198" s="162"/>
      <c r="BX198" s="250"/>
      <c r="BY198" s="256"/>
      <c r="BZ198" s="163"/>
      <c r="CA198" s="250"/>
      <c r="CB198" s="256"/>
      <c r="CC198" s="163"/>
      <c r="CD198" s="250"/>
      <c r="CE198" s="256"/>
      <c r="CF198" s="163"/>
      <c r="CG198" s="250"/>
      <c r="CH198" s="256"/>
      <c r="CI198" s="163"/>
      <c r="CJ198" s="250"/>
      <c r="CK198" s="256"/>
      <c r="CL198" s="163"/>
      <c r="CM198" s="250"/>
      <c r="CN198" s="256"/>
      <c r="CO198" s="163"/>
      <c r="CP198" s="250"/>
      <c r="CQ198" s="256"/>
      <c r="CR198" s="163"/>
      <c r="CS198" s="250"/>
      <c r="CT198" s="256"/>
      <c r="CU198" s="163"/>
      <c r="CV198" s="250"/>
      <c r="CW198" s="162"/>
      <c r="CX198" s="163"/>
      <c r="CY198" s="164"/>
    </row>
    <row r="199" spans="1:103" ht="13.5" customHeight="1">
      <c r="A199" s="83" t="str">
        <f t="shared" si="54"/>
        <v/>
      </c>
      <c r="B199" s="168" t="str">
        <f t="shared" si="55"/>
        <v/>
      </c>
      <c r="C199" s="151" t="str">
        <f t="shared" si="56"/>
        <v/>
      </c>
      <c r="D199" s="82" t="str">
        <f t="shared" si="57"/>
        <v/>
      </c>
      <c r="E199" s="188" t="str">
        <f>IF(ISERROR(SUM((B199/2),(C199/2),(D199/2))),IF(ISERROR(SUM((B199/2),(C199/2))),IF(ISERROR(SUM((B199/2),(D199/2))),IF(ISERROR(SUM((C199/2),(D199/2))),IF(ISERROR(B199/2),IF(ISERROR(C199/2),A197,C199),B199),SUM((C199*'Student List'!$D$34),(D199*'Student List'!$E$34))/'Student List'!$D$40),SUM((B199*'Student List'!$C$34),(D199*'Student List'!$E$34))/'Student List'!$E$40),SUM((B199*'Student List'!$C$34),(C199*'Student List'!$D$34))/'Student List'!$C$40),SUM((B199*'Student List'!$C$34),(C199*'Student List'!$D$34),(D199*'Student List'!$E$34))/'Student List'!$C$35)</f>
        <v/>
      </c>
      <c r="F199" s="84" t="str">
        <f t="shared" si="58"/>
        <v/>
      </c>
      <c r="G199" s="208" t="str">
        <f>IF(ISTEXT('Student List'!$C$14),('Student List'!$C$14),"")</f>
        <v/>
      </c>
      <c r="H199" s="209"/>
      <c r="I199" s="210"/>
      <c r="J199" s="211"/>
      <c r="K199" s="210"/>
      <c r="L199" s="212"/>
      <c r="M199" s="213"/>
      <c r="N199" s="210"/>
      <c r="O199" s="211"/>
      <c r="P199" s="210"/>
      <c r="Q199" s="212"/>
      <c r="R199" s="213"/>
      <c r="S199" s="210"/>
      <c r="T199" s="211"/>
      <c r="U199" s="210"/>
      <c r="V199" s="212"/>
      <c r="W199" s="213"/>
      <c r="X199" s="210"/>
      <c r="Y199" s="211"/>
      <c r="Z199" s="210"/>
      <c r="AA199" s="214"/>
      <c r="AB199" s="215"/>
      <c r="AC199" s="209"/>
      <c r="AD199" s="210"/>
      <c r="AE199" s="213"/>
      <c r="AF199" s="210"/>
      <c r="AG199" s="212"/>
      <c r="AH199" s="213"/>
      <c r="AI199" s="210"/>
      <c r="AJ199" s="211"/>
      <c r="AK199" s="210"/>
      <c r="AL199" s="212"/>
      <c r="AM199" s="213"/>
      <c r="AN199" s="210"/>
      <c r="AO199" s="211"/>
      <c r="AP199" s="210"/>
      <c r="AQ199" s="212"/>
      <c r="AR199" s="213"/>
      <c r="AS199" s="210"/>
      <c r="AT199" s="211"/>
      <c r="AU199" s="210"/>
      <c r="AV199" s="212"/>
      <c r="AW199" s="213"/>
      <c r="AX199" s="210"/>
      <c r="AY199" s="211"/>
      <c r="AZ199" s="210"/>
      <c r="BA199" s="212"/>
      <c r="BB199" s="213"/>
      <c r="BC199" s="210"/>
      <c r="BD199" s="210"/>
      <c r="BE199" s="210"/>
      <c r="BF199" s="213"/>
      <c r="BG199" s="216" t="str">
        <f t="shared" si="59"/>
        <v/>
      </c>
      <c r="BH199" s="217"/>
      <c r="BI199" s="218" t="str">
        <f t="shared" si="60"/>
        <v/>
      </c>
      <c r="BJ199" s="219"/>
      <c r="BK199" s="220"/>
      <c r="BL199" s="221"/>
      <c r="BM199" s="221"/>
      <c r="BN199" s="221"/>
      <c r="BO199" s="221"/>
      <c r="BP199" s="221"/>
      <c r="BQ199" s="221"/>
      <c r="BR199" s="221"/>
      <c r="BS199" s="222"/>
      <c r="BT199" s="217"/>
      <c r="BU199" s="223" t="str">
        <f t="shared" si="61"/>
        <v/>
      </c>
      <c r="BV199" s="224"/>
      <c r="BW199" s="225"/>
      <c r="BX199" s="249"/>
      <c r="BY199" s="255"/>
      <c r="BZ199" s="226"/>
      <c r="CA199" s="249"/>
      <c r="CB199" s="255"/>
      <c r="CC199" s="226"/>
      <c r="CD199" s="249"/>
      <c r="CE199" s="255"/>
      <c r="CF199" s="226"/>
      <c r="CG199" s="249"/>
      <c r="CH199" s="255"/>
      <c r="CI199" s="226"/>
      <c r="CJ199" s="249"/>
      <c r="CK199" s="255"/>
      <c r="CL199" s="226"/>
      <c r="CM199" s="249"/>
      <c r="CN199" s="255"/>
      <c r="CO199" s="226"/>
      <c r="CP199" s="249"/>
      <c r="CQ199" s="255"/>
      <c r="CR199" s="226"/>
      <c r="CS199" s="249"/>
      <c r="CT199" s="255"/>
      <c r="CU199" s="226"/>
      <c r="CV199" s="249"/>
      <c r="CW199" s="225"/>
      <c r="CX199" s="226"/>
      <c r="CY199" s="227"/>
    </row>
    <row r="200" spans="1:103" ht="13.5" customHeight="1">
      <c r="A200" s="83" t="str">
        <f t="shared" si="54"/>
        <v/>
      </c>
      <c r="B200" s="168" t="str">
        <f t="shared" si="55"/>
        <v/>
      </c>
      <c r="C200" s="151" t="str">
        <f t="shared" si="56"/>
        <v/>
      </c>
      <c r="D200" s="82" t="str">
        <f t="shared" si="57"/>
        <v/>
      </c>
      <c r="E200" s="188" t="str">
        <f>IF(ISERROR(SUM((B200/2),(C200/2),(D200/2))),IF(ISERROR(SUM((B200/2),(C200/2))),IF(ISERROR(SUM((B200/2),(D200/2))),IF(ISERROR(SUM((C200/2),(D200/2))),IF(ISERROR(B200/2),IF(ISERROR(C200/2),A198,C200),B200),SUM((C200*'Student List'!$D$34),(D200*'Student List'!$E$34))/'Student List'!$D$40),SUM((B200*'Student List'!$C$34),(D200*'Student List'!$E$34))/'Student List'!$E$40),SUM((B200*'Student List'!$C$34),(C200*'Student List'!$D$34))/'Student List'!$C$40),SUM((B200*'Student List'!$C$34),(C200*'Student List'!$D$34),(D200*'Student List'!$E$34))/'Student List'!$C$35)</f>
        <v/>
      </c>
      <c r="F200" s="84" t="str">
        <f t="shared" si="58"/>
        <v/>
      </c>
      <c r="G200" s="173" t="str">
        <f>IF(ISTEXT('Student List'!$C$15),('Student List'!$C$15),"")</f>
        <v/>
      </c>
      <c r="H200" s="85"/>
      <c r="I200" s="86"/>
      <c r="J200" s="87"/>
      <c r="K200" s="86"/>
      <c r="L200" s="88"/>
      <c r="M200" s="89"/>
      <c r="N200" s="86"/>
      <c r="O200" s="87"/>
      <c r="P200" s="86"/>
      <c r="Q200" s="88"/>
      <c r="R200" s="89"/>
      <c r="S200" s="86"/>
      <c r="T200" s="87"/>
      <c r="U200" s="86"/>
      <c r="V200" s="88"/>
      <c r="W200" s="89"/>
      <c r="X200" s="86"/>
      <c r="Y200" s="87"/>
      <c r="Z200" s="86"/>
      <c r="AA200" s="90"/>
      <c r="AB200" s="207"/>
      <c r="AC200" s="85"/>
      <c r="AD200" s="86"/>
      <c r="AE200" s="89"/>
      <c r="AF200" s="86"/>
      <c r="AG200" s="88"/>
      <c r="AH200" s="89"/>
      <c r="AI200" s="86"/>
      <c r="AJ200" s="87"/>
      <c r="AK200" s="86"/>
      <c r="AL200" s="88"/>
      <c r="AM200" s="89"/>
      <c r="AN200" s="86"/>
      <c r="AO200" s="87"/>
      <c r="AP200" s="86"/>
      <c r="AQ200" s="88"/>
      <c r="AR200" s="89"/>
      <c r="AS200" s="86"/>
      <c r="AT200" s="87"/>
      <c r="AU200" s="86"/>
      <c r="AV200" s="88"/>
      <c r="AW200" s="89"/>
      <c r="AX200" s="86"/>
      <c r="AY200" s="87"/>
      <c r="AZ200" s="86"/>
      <c r="BA200" s="88"/>
      <c r="BB200" s="89"/>
      <c r="BC200" s="86"/>
      <c r="BD200" s="86"/>
      <c r="BE200" s="86"/>
      <c r="BF200" s="89"/>
      <c r="BG200" s="91" t="str">
        <f t="shared" si="59"/>
        <v/>
      </c>
      <c r="BI200" s="92" t="str">
        <f t="shared" si="60"/>
        <v/>
      </c>
      <c r="BJ200" s="112"/>
      <c r="BK200" s="117"/>
      <c r="BL200" s="113"/>
      <c r="BM200" s="113"/>
      <c r="BN200" s="113"/>
      <c r="BO200" s="113"/>
      <c r="BP200" s="113"/>
      <c r="BQ200" s="113"/>
      <c r="BR200" s="113"/>
      <c r="BS200" s="114"/>
      <c r="BU200" s="171" t="str">
        <f t="shared" si="61"/>
        <v/>
      </c>
      <c r="BV200" s="161"/>
      <c r="BW200" s="162"/>
      <c r="BX200" s="250"/>
      <c r="BY200" s="256"/>
      <c r="BZ200" s="163"/>
      <c r="CA200" s="250"/>
      <c r="CB200" s="256"/>
      <c r="CC200" s="163"/>
      <c r="CD200" s="250"/>
      <c r="CE200" s="256"/>
      <c r="CF200" s="163"/>
      <c r="CG200" s="250"/>
      <c r="CH200" s="256"/>
      <c r="CI200" s="163"/>
      <c r="CJ200" s="250"/>
      <c r="CK200" s="256"/>
      <c r="CL200" s="163"/>
      <c r="CM200" s="250"/>
      <c r="CN200" s="256"/>
      <c r="CO200" s="163"/>
      <c r="CP200" s="250"/>
      <c r="CQ200" s="256"/>
      <c r="CR200" s="163"/>
      <c r="CS200" s="250"/>
      <c r="CT200" s="256"/>
      <c r="CU200" s="163"/>
      <c r="CV200" s="250"/>
      <c r="CW200" s="162"/>
      <c r="CX200" s="163"/>
      <c r="CY200" s="164"/>
    </row>
    <row r="201" spans="1:103" ht="13.5" customHeight="1">
      <c r="A201" s="83" t="str">
        <f t="shared" si="54"/>
        <v/>
      </c>
      <c r="B201" s="168" t="str">
        <f t="shared" si="55"/>
        <v/>
      </c>
      <c r="C201" s="151" t="str">
        <f t="shared" si="56"/>
        <v/>
      </c>
      <c r="D201" s="82" t="str">
        <f t="shared" si="57"/>
        <v/>
      </c>
      <c r="E201" s="188" t="str">
        <f>IF(ISERROR(SUM((B201/2),(C201/2),(D201/2))),IF(ISERROR(SUM((B201/2),(C201/2))),IF(ISERROR(SUM((B201/2),(D201/2))),IF(ISERROR(SUM((C201/2),(D201/2))),IF(ISERROR(B201/2),IF(ISERROR(C201/2),A199,C201),B201),SUM((C201*'Student List'!$D$34),(D201*'Student List'!$E$34))/'Student List'!$D$40),SUM((B201*'Student List'!$C$34),(D201*'Student List'!$E$34))/'Student List'!$E$40),SUM((B201*'Student List'!$C$34),(C201*'Student List'!$D$34))/'Student List'!$C$40),SUM((B201*'Student List'!$C$34),(C201*'Student List'!$D$34),(D201*'Student List'!$E$34))/'Student List'!$C$35)</f>
        <v/>
      </c>
      <c r="F201" s="84" t="str">
        <f t="shared" si="58"/>
        <v/>
      </c>
      <c r="G201" s="208" t="str">
        <f>IF(ISTEXT('Student List'!$C$16),('Student List'!$C$16),"")</f>
        <v/>
      </c>
      <c r="H201" s="209"/>
      <c r="I201" s="210"/>
      <c r="J201" s="211"/>
      <c r="K201" s="210"/>
      <c r="L201" s="212"/>
      <c r="M201" s="213"/>
      <c r="N201" s="210"/>
      <c r="O201" s="211"/>
      <c r="P201" s="210"/>
      <c r="Q201" s="212"/>
      <c r="R201" s="213"/>
      <c r="S201" s="210"/>
      <c r="T201" s="211"/>
      <c r="U201" s="210"/>
      <c r="V201" s="212"/>
      <c r="W201" s="213"/>
      <c r="X201" s="210"/>
      <c r="Y201" s="211"/>
      <c r="Z201" s="210"/>
      <c r="AA201" s="214"/>
      <c r="AB201" s="215"/>
      <c r="AC201" s="209"/>
      <c r="AD201" s="210"/>
      <c r="AE201" s="213"/>
      <c r="AF201" s="210"/>
      <c r="AG201" s="212"/>
      <c r="AH201" s="213"/>
      <c r="AI201" s="210"/>
      <c r="AJ201" s="211"/>
      <c r="AK201" s="210"/>
      <c r="AL201" s="212"/>
      <c r="AM201" s="213"/>
      <c r="AN201" s="210"/>
      <c r="AO201" s="211"/>
      <c r="AP201" s="210"/>
      <c r="AQ201" s="212"/>
      <c r="AR201" s="213"/>
      <c r="AS201" s="210"/>
      <c r="AT201" s="211"/>
      <c r="AU201" s="210"/>
      <c r="AV201" s="212"/>
      <c r="AW201" s="213"/>
      <c r="AX201" s="210"/>
      <c r="AY201" s="211"/>
      <c r="AZ201" s="210"/>
      <c r="BA201" s="212"/>
      <c r="BB201" s="213"/>
      <c r="BC201" s="210"/>
      <c r="BD201" s="210"/>
      <c r="BE201" s="210"/>
      <c r="BF201" s="213"/>
      <c r="BG201" s="216" t="str">
        <f t="shared" si="59"/>
        <v/>
      </c>
      <c r="BH201" s="217"/>
      <c r="BI201" s="218" t="str">
        <f t="shared" si="60"/>
        <v/>
      </c>
      <c r="BJ201" s="219"/>
      <c r="BK201" s="220"/>
      <c r="BL201" s="221"/>
      <c r="BM201" s="221"/>
      <c r="BN201" s="221"/>
      <c r="BO201" s="221"/>
      <c r="BP201" s="221"/>
      <c r="BQ201" s="221"/>
      <c r="BR201" s="221"/>
      <c r="BS201" s="222"/>
      <c r="BT201" s="217"/>
      <c r="BU201" s="223" t="str">
        <f t="shared" si="61"/>
        <v/>
      </c>
      <c r="BV201" s="224"/>
      <c r="BW201" s="225"/>
      <c r="BX201" s="249"/>
      <c r="BY201" s="255"/>
      <c r="BZ201" s="226"/>
      <c r="CA201" s="249"/>
      <c r="CB201" s="255"/>
      <c r="CC201" s="226"/>
      <c r="CD201" s="249"/>
      <c r="CE201" s="255"/>
      <c r="CF201" s="226"/>
      <c r="CG201" s="249"/>
      <c r="CH201" s="255"/>
      <c r="CI201" s="226"/>
      <c r="CJ201" s="249"/>
      <c r="CK201" s="255"/>
      <c r="CL201" s="226"/>
      <c r="CM201" s="249"/>
      <c r="CN201" s="255"/>
      <c r="CO201" s="226"/>
      <c r="CP201" s="249"/>
      <c r="CQ201" s="255"/>
      <c r="CR201" s="226"/>
      <c r="CS201" s="249"/>
      <c r="CT201" s="255"/>
      <c r="CU201" s="226"/>
      <c r="CV201" s="249"/>
      <c r="CW201" s="225"/>
      <c r="CX201" s="226"/>
      <c r="CY201" s="227"/>
    </row>
    <row r="202" spans="1:103" ht="13.5" customHeight="1">
      <c r="A202" s="83" t="str">
        <f t="shared" si="54"/>
        <v/>
      </c>
      <c r="B202" s="168" t="str">
        <f t="shared" si="55"/>
        <v/>
      </c>
      <c r="C202" s="151" t="str">
        <f t="shared" si="56"/>
        <v/>
      </c>
      <c r="D202" s="82" t="str">
        <f t="shared" si="57"/>
        <v/>
      </c>
      <c r="E202" s="188" t="str">
        <f>IF(ISERROR(SUM((B202/2),(C202/2),(D202/2))),IF(ISERROR(SUM((B202/2),(C202/2))),IF(ISERROR(SUM((B202/2),(D202/2))),IF(ISERROR(SUM((C202/2),(D202/2))),IF(ISERROR(B202/2),IF(ISERROR(C202/2),A200,C202),B202),SUM((C202*'Student List'!$D$34),(D202*'Student List'!$E$34))/'Student List'!$D$40),SUM((B202*'Student List'!$C$34),(D202*'Student List'!$E$34))/'Student List'!$E$40),SUM((B202*'Student List'!$C$34),(C202*'Student List'!$D$34))/'Student List'!$C$40),SUM((B202*'Student List'!$C$34),(C202*'Student List'!$D$34),(D202*'Student List'!$E$34))/'Student List'!$C$35)</f>
        <v/>
      </c>
      <c r="F202" s="84" t="str">
        <f t="shared" si="58"/>
        <v/>
      </c>
      <c r="G202" s="173" t="str">
        <f>IF(ISTEXT('Student List'!$C$17),('Student List'!$C$17),"")</f>
        <v/>
      </c>
      <c r="H202" s="85"/>
      <c r="I202" s="86"/>
      <c r="J202" s="87"/>
      <c r="K202" s="86"/>
      <c r="L202" s="88"/>
      <c r="M202" s="89"/>
      <c r="N202" s="86"/>
      <c r="O202" s="87"/>
      <c r="P202" s="86"/>
      <c r="Q202" s="88"/>
      <c r="R202" s="89"/>
      <c r="S202" s="86"/>
      <c r="T202" s="87"/>
      <c r="U202" s="86"/>
      <c r="V202" s="88"/>
      <c r="W202" s="89"/>
      <c r="X202" s="86"/>
      <c r="Y202" s="87"/>
      <c r="Z202" s="86"/>
      <c r="AA202" s="90"/>
      <c r="AB202" s="207"/>
      <c r="AC202" s="85"/>
      <c r="AD202" s="86"/>
      <c r="AE202" s="89"/>
      <c r="AF202" s="86"/>
      <c r="AG202" s="88"/>
      <c r="AH202" s="89"/>
      <c r="AI202" s="86"/>
      <c r="AJ202" s="87"/>
      <c r="AK202" s="86"/>
      <c r="AL202" s="88"/>
      <c r="AM202" s="89"/>
      <c r="AN202" s="86"/>
      <c r="AO202" s="87"/>
      <c r="AP202" s="86"/>
      <c r="AQ202" s="88"/>
      <c r="AR202" s="89"/>
      <c r="AS202" s="86"/>
      <c r="AT202" s="87"/>
      <c r="AU202" s="86"/>
      <c r="AV202" s="88"/>
      <c r="AW202" s="89"/>
      <c r="AX202" s="86"/>
      <c r="AY202" s="87"/>
      <c r="AZ202" s="86"/>
      <c r="BA202" s="88"/>
      <c r="BB202" s="89"/>
      <c r="BC202" s="86"/>
      <c r="BD202" s="86"/>
      <c r="BE202" s="86"/>
      <c r="BF202" s="89"/>
      <c r="BG202" s="91" t="str">
        <f t="shared" si="59"/>
        <v/>
      </c>
      <c r="BI202" s="92" t="str">
        <f t="shared" si="60"/>
        <v/>
      </c>
      <c r="BJ202" s="112"/>
      <c r="BK202" s="117"/>
      <c r="BL202" s="113"/>
      <c r="BM202" s="113"/>
      <c r="BN202" s="113"/>
      <c r="BO202" s="113"/>
      <c r="BP202" s="113"/>
      <c r="BQ202" s="113"/>
      <c r="BR202" s="113"/>
      <c r="BS202" s="114"/>
      <c r="BU202" s="171" t="str">
        <f t="shared" si="61"/>
        <v/>
      </c>
      <c r="BV202" s="161"/>
      <c r="BW202" s="162"/>
      <c r="BX202" s="250"/>
      <c r="BY202" s="256"/>
      <c r="BZ202" s="163"/>
      <c r="CA202" s="250"/>
      <c r="CB202" s="256"/>
      <c r="CC202" s="163"/>
      <c r="CD202" s="250"/>
      <c r="CE202" s="256"/>
      <c r="CF202" s="163"/>
      <c r="CG202" s="250"/>
      <c r="CH202" s="256"/>
      <c r="CI202" s="163"/>
      <c r="CJ202" s="250"/>
      <c r="CK202" s="256"/>
      <c r="CL202" s="163"/>
      <c r="CM202" s="250"/>
      <c r="CN202" s="256"/>
      <c r="CO202" s="163"/>
      <c r="CP202" s="250"/>
      <c r="CQ202" s="256"/>
      <c r="CR202" s="163"/>
      <c r="CS202" s="250"/>
      <c r="CT202" s="256"/>
      <c r="CU202" s="163"/>
      <c r="CV202" s="250"/>
      <c r="CW202" s="162"/>
      <c r="CX202" s="163"/>
      <c r="CY202" s="164"/>
    </row>
    <row r="203" spans="1:103" ht="13.5" customHeight="1">
      <c r="A203" s="83" t="str">
        <f t="shared" si="54"/>
        <v/>
      </c>
      <c r="B203" s="168" t="str">
        <f t="shared" si="55"/>
        <v/>
      </c>
      <c r="C203" s="151" t="str">
        <f t="shared" si="56"/>
        <v/>
      </c>
      <c r="D203" s="82" t="str">
        <f t="shared" si="57"/>
        <v/>
      </c>
      <c r="E203" s="188" t="str">
        <f>IF(ISERROR(SUM((B203/2),(C203/2),(D203/2))),IF(ISERROR(SUM((B203/2),(C203/2))),IF(ISERROR(SUM((B203/2),(D203/2))),IF(ISERROR(SUM((C203/2),(D203/2))),IF(ISERROR(B203/2),IF(ISERROR(C203/2),A201,C203),B203),SUM((C203*'Student List'!$D$34),(D203*'Student List'!$E$34))/'Student List'!$D$40),SUM((B203*'Student List'!$C$34),(D203*'Student List'!$E$34))/'Student List'!$E$40),SUM((B203*'Student List'!$C$34),(C203*'Student List'!$D$34))/'Student List'!$C$40),SUM((B203*'Student List'!$C$34),(C203*'Student List'!$D$34),(D203*'Student List'!$E$34))/'Student List'!$C$35)</f>
        <v/>
      </c>
      <c r="F203" s="84" t="str">
        <f t="shared" si="58"/>
        <v/>
      </c>
      <c r="G203" s="208" t="str">
        <f>IF(ISTEXT('Student List'!$C$18),('Student List'!$C$18),"")</f>
        <v/>
      </c>
      <c r="H203" s="209"/>
      <c r="I203" s="210"/>
      <c r="J203" s="211"/>
      <c r="K203" s="210"/>
      <c r="L203" s="212"/>
      <c r="M203" s="213"/>
      <c r="N203" s="210"/>
      <c r="O203" s="211"/>
      <c r="P203" s="210"/>
      <c r="Q203" s="212"/>
      <c r="R203" s="213"/>
      <c r="S203" s="210"/>
      <c r="T203" s="211"/>
      <c r="U203" s="210"/>
      <c r="V203" s="212"/>
      <c r="W203" s="213"/>
      <c r="X203" s="210"/>
      <c r="Y203" s="211"/>
      <c r="Z203" s="210"/>
      <c r="AA203" s="214"/>
      <c r="AB203" s="215"/>
      <c r="AC203" s="209"/>
      <c r="AD203" s="210"/>
      <c r="AE203" s="213"/>
      <c r="AF203" s="210"/>
      <c r="AG203" s="212"/>
      <c r="AH203" s="213"/>
      <c r="AI203" s="210"/>
      <c r="AJ203" s="211"/>
      <c r="AK203" s="210"/>
      <c r="AL203" s="212"/>
      <c r="AM203" s="213"/>
      <c r="AN203" s="210"/>
      <c r="AO203" s="211"/>
      <c r="AP203" s="210"/>
      <c r="AQ203" s="212"/>
      <c r="AR203" s="213"/>
      <c r="AS203" s="210"/>
      <c r="AT203" s="211"/>
      <c r="AU203" s="210"/>
      <c r="AV203" s="212"/>
      <c r="AW203" s="213"/>
      <c r="AX203" s="210"/>
      <c r="AY203" s="211"/>
      <c r="AZ203" s="210"/>
      <c r="BA203" s="212"/>
      <c r="BB203" s="213"/>
      <c r="BC203" s="210"/>
      <c r="BD203" s="210"/>
      <c r="BE203" s="210"/>
      <c r="BF203" s="213"/>
      <c r="BG203" s="216" t="str">
        <f t="shared" si="59"/>
        <v/>
      </c>
      <c r="BH203" s="217"/>
      <c r="BI203" s="218" t="str">
        <f t="shared" si="60"/>
        <v/>
      </c>
      <c r="BJ203" s="219"/>
      <c r="BK203" s="220"/>
      <c r="BL203" s="221"/>
      <c r="BM203" s="221"/>
      <c r="BN203" s="221"/>
      <c r="BO203" s="221"/>
      <c r="BP203" s="221"/>
      <c r="BQ203" s="221"/>
      <c r="BR203" s="221"/>
      <c r="BS203" s="222"/>
      <c r="BT203" s="217"/>
      <c r="BU203" s="223" t="str">
        <f t="shared" si="61"/>
        <v/>
      </c>
      <c r="BV203" s="224"/>
      <c r="BW203" s="225"/>
      <c r="BX203" s="249"/>
      <c r="BY203" s="255"/>
      <c r="BZ203" s="226"/>
      <c r="CA203" s="249"/>
      <c r="CB203" s="255"/>
      <c r="CC203" s="226"/>
      <c r="CD203" s="249"/>
      <c r="CE203" s="255"/>
      <c r="CF203" s="226"/>
      <c r="CG203" s="249"/>
      <c r="CH203" s="255"/>
      <c r="CI203" s="226"/>
      <c r="CJ203" s="249"/>
      <c r="CK203" s="255"/>
      <c r="CL203" s="226"/>
      <c r="CM203" s="249"/>
      <c r="CN203" s="255"/>
      <c r="CO203" s="226"/>
      <c r="CP203" s="249"/>
      <c r="CQ203" s="255"/>
      <c r="CR203" s="226"/>
      <c r="CS203" s="249"/>
      <c r="CT203" s="255"/>
      <c r="CU203" s="226"/>
      <c r="CV203" s="249"/>
      <c r="CW203" s="225"/>
      <c r="CX203" s="226"/>
      <c r="CY203" s="227"/>
    </row>
    <row r="204" spans="1:103" ht="13.5" customHeight="1">
      <c r="A204" s="83" t="str">
        <f t="shared" si="54"/>
        <v/>
      </c>
      <c r="B204" s="168" t="str">
        <f t="shared" si="55"/>
        <v/>
      </c>
      <c r="C204" s="151" t="str">
        <f t="shared" si="56"/>
        <v/>
      </c>
      <c r="D204" s="82" t="str">
        <f t="shared" si="57"/>
        <v/>
      </c>
      <c r="E204" s="188" t="str">
        <f>IF(ISERROR(SUM((B204/2),(C204/2),(D204/2))),IF(ISERROR(SUM((B204/2),(C204/2))),IF(ISERROR(SUM((B204/2),(D204/2))),IF(ISERROR(SUM((C204/2),(D204/2))),IF(ISERROR(B204/2),IF(ISERROR(C204/2),A202,C204),B204),SUM((C204*'Student List'!$D$34),(D204*'Student List'!$E$34))/'Student List'!$D$40),SUM((B204*'Student List'!$C$34),(D204*'Student List'!$E$34))/'Student List'!$E$40),SUM((B204*'Student List'!$C$34),(C204*'Student List'!$D$34))/'Student List'!$C$40),SUM((B204*'Student List'!$C$34),(C204*'Student List'!$D$34),(D204*'Student List'!$E$34))/'Student List'!$C$35)</f>
        <v/>
      </c>
      <c r="F204" s="84" t="str">
        <f t="shared" si="58"/>
        <v/>
      </c>
      <c r="G204" s="173" t="str">
        <f>IF(ISTEXT('Student List'!$C$19),('Student List'!$C$19),"")</f>
        <v/>
      </c>
      <c r="H204" s="85"/>
      <c r="I204" s="86"/>
      <c r="J204" s="87"/>
      <c r="K204" s="86"/>
      <c r="L204" s="88"/>
      <c r="M204" s="89"/>
      <c r="N204" s="86"/>
      <c r="O204" s="87"/>
      <c r="P204" s="86"/>
      <c r="Q204" s="88"/>
      <c r="R204" s="89"/>
      <c r="S204" s="86"/>
      <c r="T204" s="87"/>
      <c r="U204" s="86"/>
      <c r="V204" s="88"/>
      <c r="W204" s="89"/>
      <c r="X204" s="86"/>
      <c r="Y204" s="87"/>
      <c r="Z204" s="86"/>
      <c r="AA204" s="90"/>
      <c r="AB204" s="207"/>
      <c r="AC204" s="85"/>
      <c r="AD204" s="86"/>
      <c r="AE204" s="89"/>
      <c r="AF204" s="86"/>
      <c r="AG204" s="88"/>
      <c r="AH204" s="89"/>
      <c r="AI204" s="86"/>
      <c r="AJ204" s="87"/>
      <c r="AK204" s="86"/>
      <c r="AL204" s="88"/>
      <c r="AM204" s="89"/>
      <c r="AN204" s="86"/>
      <c r="AO204" s="87"/>
      <c r="AP204" s="86"/>
      <c r="AQ204" s="88"/>
      <c r="AR204" s="89"/>
      <c r="AS204" s="86"/>
      <c r="AT204" s="87"/>
      <c r="AU204" s="86"/>
      <c r="AV204" s="88"/>
      <c r="AW204" s="89"/>
      <c r="AX204" s="86"/>
      <c r="AY204" s="87"/>
      <c r="AZ204" s="86"/>
      <c r="BA204" s="88"/>
      <c r="BB204" s="89"/>
      <c r="BC204" s="86"/>
      <c r="BD204" s="86"/>
      <c r="BE204" s="86"/>
      <c r="BF204" s="89"/>
      <c r="BG204" s="91" t="str">
        <f t="shared" si="59"/>
        <v/>
      </c>
      <c r="BI204" s="92" t="str">
        <f t="shared" si="60"/>
        <v/>
      </c>
      <c r="BJ204" s="112"/>
      <c r="BK204" s="117"/>
      <c r="BL204" s="113"/>
      <c r="BM204" s="113"/>
      <c r="BN204" s="113"/>
      <c r="BO204" s="113"/>
      <c r="BP204" s="113"/>
      <c r="BQ204" s="113"/>
      <c r="BR204" s="113"/>
      <c r="BS204" s="114"/>
      <c r="BU204" s="171" t="str">
        <f t="shared" si="61"/>
        <v/>
      </c>
      <c r="BV204" s="161"/>
      <c r="BW204" s="162"/>
      <c r="BX204" s="250"/>
      <c r="BY204" s="256"/>
      <c r="BZ204" s="163"/>
      <c r="CA204" s="250"/>
      <c r="CB204" s="256"/>
      <c r="CC204" s="163"/>
      <c r="CD204" s="250"/>
      <c r="CE204" s="256"/>
      <c r="CF204" s="163"/>
      <c r="CG204" s="250"/>
      <c r="CH204" s="256"/>
      <c r="CI204" s="163"/>
      <c r="CJ204" s="250"/>
      <c r="CK204" s="256"/>
      <c r="CL204" s="163"/>
      <c r="CM204" s="250"/>
      <c r="CN204" s="256"/>
      <c r="CO204" s="163"/>
      <c r="CP204" s="250"/>
      <c r="CQ204" s="256"/>
      <c r="CR204" s="163"/>
      <c r="CS204" s="250"/>
      <c r="CT204" s="256"/>
      <c r="CU204" s="163"/>
      <c r="CV204" s="250"/>
      <c r="CW204" s="162"/>
      <c r="CX204" s="163"/>
      <c r="CY204" s="164"/>
    </row>
    <row r="205" spans="1:103" ht="13.5" customHeight="1">
      <c r="A205" s="83" t="str">
        <f t="shared" si="54"/>
        <v/>
      </c>
      <c r="B205" s="168" t="str">
        <f t="shared" si="55"/>
        <v/>
      </c>
      <c r="C205" s="151" t="str">
        <f t="shared" si="56"/>
        <v/>
      </c>
      <c r="D205" s="82" t="str">
        <f t="shared" si="57"/>
        <v/>
      </c>
      <c r="E205" s="188" t="str">
        <f>IF(ISERROR(SUM((B205/2),(C205/2),(D205/2))),IF(ISERROR(SUM((B205/2),(C205/2))),IF(ISERROR(SUM((B205/2),(D205/2))),IF(ISERROR(SUM((C205/2),(D205/2))),IF(ISERROR(B205/2),IF(ISERROR(C205/2),A203,C205),B205),SUM((C205*'Student List'!$D$34),(D205*'Student List'!$E$34))/'Student List'!$D$40),SUM((B205*'Student List'!$C$34),(D205*'Student List'!$E$34))/'Student List'!$E$40),SUM((B205*'Student List'!$C$34),(C205*'Student List'!$D$34))/'Student List'!$C$40),SUM((B205*'Student List'!$C$34),(C205*'Student List'!$D$34),(D205*'Student List'!$E$34))/'Student List'!$C$35)</f>
        <v/>
      </c>
      <c r="F205" s="84" t="str">
        <f t="shared" si="58"/>
        <v/>
      </c>
      <c r="G205" s="208" t="str">
        <f>IF(ISTEXT('Student List'!$C$20),('Student List'!$C$20),"")</f>
        <v/>
      </c>
      <c r="H205" s="209"/>
      <c r="I205" s="210"/>
      <c r="J205" s="211"/>
      <c r="K205" s="210"/>
      <c r="L205" s="212"/>
      <c r="M205" s="213"/>
      <c r="N205" s="210"/>
      <c r="O205" s="211"/>
      <c r="P205" s="210"/>
      <c r="Q205" s="212"/>
      <c r="R205" s="213"/>
      <c r="S205" s="210"/>
      <c r="T205" s="211"/>
      <c r="U205" s="210"/>
      <c r="V205" s="212"/>
      <c r="W205" s="213"/>
      <c r="X205" s="210"/>
      <c r="Y205" s="211"/>
      <c r="Z205" s="210"/>
      <c r="AA205" s="214"/>
      <c r="AB205" s="215"/>
      <c r="AC205" s="209"/>
      <c r="AD205" s="210"/>
      <c r="AE205" s="213"/>
      <c r="AF205" s="210"/>
      <c r="AG205" s="212"/>
      <c r="AH205" s="213"/>
      <c r="AI205" s="210"/>
      <c r="AJ205" s="211"/>
      <c r="AK205" s="210"/>
      <c r="AL205" s="212"/>
      <c r="AM205" s="213"/>
      <c r="AN205" s="210"/>
      <c r="AO205" s="211"/>
      <c r="AP205" s="210"/>
      <c r="AQ205" s="212"/>
      <c r="AR205" s="213"/>
      <c r="AS205" s="210"/>
      <c r="AT205" s="211"/>
      <c r="AU205" s="210"/>
      <c r="AV205" s="212"/>
      <c r="AW205" s="213"/>
      <c r="AX205" s="210"/>
      <c r="AY205" s="211"/>
      <c r="AZ205" s="210"/>
      <c r="BA205" s="212"/>
      <c r="BB205" s="213"/>
      <c r="BC205" s="210"/>
      <c r="BD205" s="210"/>
      <c r="BE205" s="210"/>
      <c r="BF205" s="213"/>
      <c r="BG205" s="216" t="str">
        <f t="shared" si="59"/>
        <v/>
      </c>
      <c r="BH205" s="217"/>
      <c r="BI205" s="218" t="str">
        <f t="shared" si="60"/>
        <v/>
      </c>
      <c r="BJ205" s="219"/>
      <c r="BK205" s="220"/>
      <c r="BL205" s="221"/>
      <c r="BM205" s="221"/>
      <c r="BN205" s="221"/>
      <c r="BO205" s="221"/>
      <c r="BP205" s="221"/>
      <c r="BQ205" s="221"/>
      <c r="BR205" s="221"/>
      <c r="BS205" s="222"/>
      <c r="BT205" s="217"/>
      <c r="BU205" s="223" t="str">
        <f t="shared" si="61"/>
        <v/>
      </c>
      <c r="BV205" s="224"/>
      <c r="BW205" s="225"/>
      <c r="BX205" s="249"/>
      <c r="BY205" s="255"/>
      <c r="BZ205" s="226"/>
      <c r="CA205" s="249"/>
      <c r="CB205" s="255"/>
      <c r="CC205" s="226"/>
      <c r="CD205" s="249"/>
      <c r="CE205" s="255"/>
      <c r="CF205" s="226"/>
      <c r="CG205" s="249"/>
      <c r="CH205" s="255"/>
      <c r="CI205" s="226"/>
      <c r="CJ205" s="249"/>
      <c r="CK205" s="255"/>
      <c r="CL205" s="226"/>
      <c r="CM205" s="249"/>
      <c r="CN205" s="255"/>
      <c r="CO205" s="226"/>
      <c r="CP205" s="249"/>
      <c r="CQ205" s="255"/>
      <c r="CR205" s="226"/>
      <c r="CS205" s="249"/>
      <c r="CT205" s="255"/>
      <c r="CU205" s="226"/>
      <c r="CV205" s="249"/>
      <c r="CW205" s="225"/>
      <c r="CX205" s="226"/>
      <c r="CY205" s="227"/>
    </row>
    <row r="206" spans="1:103" ht="13.5" customHeight="1">
      <c r="A206" s="83" t="str">
        <f t="shared" si="54"/>
        <v/>
      </c>
      <c r="B206" s="168" t="str">
        <f t="shared" si="55"/>
        <v/>
      </c>
      <c r="C206" s="151" t="str">
        <f t="shared" si="56"/>
        <v/>
      </c>
      <c r="D206" s="82" t="str">
        <f t="shared" si="57"/>
        <v/>
      </c>
      <c r="E206" s="188" t="str">
        <f>IF(ISERROR(SUM((B206/2),(C206/2),(D206/2))),IF(ISERROR(SUM((B206/2),(C206/2))),IF(ISERROR(SUM((B206/2),(D206/2))),IF(ISERROR(SUM((C206/2),(D206/2))),IF(ISERROR(B206/2),IF(ISERROR(C206/2),A204,C206),B206),SUM((C206*'Student List'!$D$34),(D206*'Student List'!$E$34))/'Student List'!$D$40),SUM((B206*'Student List'!$C$34),(D206*'Student List'!$E$34))/'Student List'!$E$40),SUM((B206*'Student List'!$C$34),(C206*'Student List'!$D$34))/'Student List'!$C$40),SUM((B206*'Student List'!$C$34),(C206*'Student List'!$D$34),(D206*'Student List'!$E$34))/'Student List'!$C$35)</f>
        <v/>
      </c>
      <c r="F206" s="84" t="str">
        <f t="shared" si="58"/>
        <v/>
      </c>
      <c r="G206" s="173" t="str">
        <f>IF(ISTEXT('Student List'!$C$21),('Student List'!$C$21),"")</f>
        <v/>
      </c>
      <c r="H206" s="85"/>
      <c r="I206" s="86"/>
      <c r="J206" s="87"/>
      <c r="K206" s="86"/>
      <c r="L206" s="88"/>
      <c r="M206" s="89"/>
      <c r="N206" s="86"/>
      <c r="O206" s="86"/>
      <c r="P206" s="228"/>
      <c r="Q206" s="148"/>
      <c r="R206" s="89"/>
      <c r="S206" s="86"/>
      <c r="T206" s="87"/>
      <c r="U206" s="86"/>
      <c r="V206" s="88"/>
      <c r="W206" s="89"/>
      <c r="X206" s="86"/>
      <c r="Y206" s="87"/>
      <c r="Z206" s="86"/>
      <c r="AA206" s="90"/>
      <c r="AB206" s="207"/>
      <c r="AC206" s="85"/>
      <c r="AD206" s="86"/>
      <c r="AE206" s="89"/>
      <c r="AF206" s="86"/>
      <c r="AG206" s="88"/>
      <c r="AH206" s="89"/>
      <c r="AI206" s="86"/>
      <c r="AJ206" s="87"/>
      <c r="AK206" s="86"/>
      <c r="AL206" s="88"/>
      <c r="AM206" s="89"/>
      <c r="AN206" s="86"/>
      <c r="AO206" s="87"/>
      <c r="AP206" s="86"/>
      <c r="AQ206" s="88"/>
      <c r="AR206" s="89"/>
      <c r="AS206" s="86"/>
      <c r="AT206" s="87"/>
      <c r="AU206" s="86"/>
      <c r="AV206" s="88"/>
      <c r="AW206" s="89"/>
      <c r="AX206" s="86"/>
      <c r="AY206" s="87"/>
      <c r="AZ206" s="86"/>
      <c r="BA206" s="88"/>
      <c r="BB206" s="89"/>
      <c r="BC206" s="86"/>
      <c r="BD206" s="86"/>
      <c r="BE206" s="86"/>
      <c r="BF206" s="89"/>
      <c r="BG206" s="91" t="str">
        <f t="shared" si="59"/>
        <v/>
      </c>
      <c r="BI206" s="92" t="str">
        <f t="shared" si="60"/>
        <v/>
      </c>
      <c r="BJ206" s="112"/>
      <c r="BK206" s="117"/>
      <c r="BL206" s="113"/>
      <c r="BM206" s="113"/>
      <c r="BN206" s="113"/>
      <c r="BO206" s="113"/>
      <c r="BP206" s="113"/>
      <c r="BQ206" s="113"/>
      <c r="BR206" s="113"/>
      <c r="BS206" s="114"/>
      <c r="BU206" s="171" t="str">
        <f t="shared" si="61"/>
        <v/>
      </c>
      <c r="BV206" s="161"/>
      <c r="BW206" s="162"/>
      <c r="BX206" s="250"/>
      <c r="BY206" s="256"/>
      <c r="BZ206" s="163"/>
      <c r="CA206" s="250"/>
      <c r="CB206" s="256"/>
      <c r="CC206" s="163"/>
      <c r="CD206" s="250"/>
      <c r="CE206" s="256"/>
      <c r="CF206" s="163"/>
      <c r="CG206" s="250"/>
      <c r="CH206" s="256"/>
      <c r="CI206" s="163"/>
      <c r="CJ206" s="250"/>
      <c r="CK206" s="256"/>
      <c r="CL206" s="163"/>
      <c r="CM206" s="250"/>
      <c r="CN206" s="256"/>
      <c r="CO206" s="163"/>
      <c r="CP206" s="250"/>
      <c r="CQ206" s="256"/>
      <c r="CR206" s="163"/>
      <c r="CS206" s="250"/>
      <c r="CT206" s="256"/>
      <c r="CU206" s="163"/>
      <c r="CV206" s="250"/>
      <c r="CW206" s="162"/>
      <c r="CX206" s="163"/>
      <c r="CY206" s="164"/>
    </row>
    <row r="207" spans="1:103" ht="13.5" customHeight="1">
      <c r="A207" s="83" t="str">
        <f t="shared" si="54"/>
        <v/>
      </c>
      <c r="B207" s="168" t="str">
        <f t="shared" si="55"/>
        <v/>
      </c>
      <c r="C207" s="151" t="str">
        <f t="shared" si="56"/>
        <v/>
      </c>
      <c r="D207" s="82" t="str">
        <f t="shared" si="57"/>
        <v/>
      </c>
      <c r="E207" s="188" t="str">
        <f>IF(ISERROR(SUM((B207/2),(C207/2),(D207/2))),IF(ISERROR(SUM((B207/2),(C207/2))),IF(ISERROR(SUM((B207/2),(D207/2))),IF(ISERROR(SUM((C207/2),(D207/2))),IF(ISERROR(B207/2),IF(ISERROR(C207/2),A205,C207),B207),SUM((C207*'Student List'!$D$34),(D207*'Student List'!$E$34))/'Student List'!$D$40),SUM((B207*'Student List'!$C$34),(D207*'Student List'!$E$34))/'Student List'!$E$40),SUM((B207*'Student List'!$C$34),(C207*'Student List'!$D$34))/'Student List'!$C$40),SUM((B207*'Student List'!$C$34),(C207*'Student List'!$D$34),(D207*'Student List'!$E$34))/'Student List'!$C$35)</f>
        <v/>
      </c>
      <c r="F207" s="84" t="str">
        <f t="shared" si="58"/>
        <v/>
      </c>
      <c r="G207" s="208" t="str">
        <f>IF(ISTEXT('Student List'!$C$22),('Student List'!$C$22),"")</f>
        <v/>
      </c>
      <c r="H207" s="209"/>
      <c r="I207" s="210"/>
      <c r="J207" s="211"/>
      <c r="K207" s="210"/>
      <c r="L207" s="212"/>
      <c r="M207" s="213"/>
      <c r="N207" s="210"/>
      <c r="O207" s="211"/>
      <c r="P207" s="210"/>
      <c r="Q207" s="212"/>
      <c r="R207" s="213"/>
      <c r="S207" s="210"/>
      <c r="T207" s="211"/>
      <c r="U207" s="210"/>
      <c r="V207" s="212"/>
      <c r="W207" s="213"/>
      <c r="X207" s="210"/>
      <c r="Y207" s="211"/>
      <c r="Z207" s="210"/>
      <c r="AA207" s="214"/>
      <c r="AB207" s="215"/>
      <c r="AC207" s="209"/>
      <c r="AD207" s="210"/>
      <c r="AE207" s="213"/>
      <c r="AF207" s="210"/>
      <c r="AG207" s="212"/>
      <c r="AH207" s="213"/>
      <c r="AI207" s="210"/>
      <c r="AJ207" s="211"/>
      <c r="AK207" s="210"/>
      <c r="AL207" s="212"/>
      <c r="AM207" s="213"/>
      <c r="AN207" s="210"/>
      <c r="AO207" s="211"/>
      <c r="AP207" s="210"/>
      <c r="AQ207" s="212"/>
      <c r="AR207" s="213"/>
      <c r="AS207" s="210"/>
      <c r="AT207" s="211"/>
      <c r="AU207" s="210"/>
      <c r="AV207" s="212"/>
      <c r="AW207" s="213"/>
      <c r="AX207" s="210"/>
      <c r="AY207" s="211"/>
      <c r="AZ207" s="210"/>
      <c r="BA207" s="212"/>
      <c r="BB207" s="213"/>
      <c r="BC207" s="210"/>
      <c r="BD207" s="210"/>
      <c r="BE207" s="210"/>
      <c r="BF207" s="213"/>
      <c r="BG207" s="216" t="str">
        <f t="shared" si="59"/>
        <v/>
      </c>
      <c r="BH207" s="217"/>
      <c r="BI207" s="218" t="str">
        <f t="shared" si="60"/>
        <v/>
      </c>
      <c r="BJ207" s="219"/>
      <c r="BK207" s="220"/>
      <c r="BL207" s="221"/>
      <c r="BM207" s="221"/>
      <c r="BN207" s="221"/>
      <c r="BO207" s="221"/>
      <c r="BP207" s="221"/>
      <c r="BQ207" s="221"/>
      <c r="BR207" s="221"/>
      <c r="BS207" s="222"/>
      <c r="BT207" s="217"/>
      <c r="BU207" s="223" t="str">
        <f t="shared" si="61"/>
        <v/>
      </c>
      <c r="BV207" s="224"/>
      <c r="BW207" s="225"/>
      <c r="BX207" s="249"/>
      <c r="BY207" s="255"/>
      <c r="BZ207" s="226"/>
      <c r="CA207" s="249"/>
      <c r="CB207" s="255"/>
      <c r="CC207" s="226"/>
      <c r="CD207" s="249"/>
      <c r="CE207" s="255"/>
      <c r="CF207" s="226"/>
      <c r="CG207" s="249"/>
      <c r="CH207" s="255"/>
      <c r="CI207" s="226"/>
      <c r="CJ207" s="249"/>
      <c r="CK207" s="255"/>
      <c r="CL207" s="226"/>
      <c r="CM207" s="249"/>
      <c r="CN207" s="255"/>
      <c r="CO207" s="226"/>
      <c r="CP207" s="249"/>
      <c r="CQ207" s="255"/>
      <c r="CR207" s="226"/>
      <c r="CS207" s="249"/>
      <c r="CT207" s="255"/>
      <c r="CU207" s="226"/>
      <c r="CV207" s="249"/>
      <c r="CW207" s="225"/>
      <c r="CX207" s="226"/>
      <c r="CY207" s="227"/>
    </row>
    <row r="208" spans="1:103" ht="13.5" customHeight="1">
      <c r="A208" s="83" t="str">
        <f t="shared" si="54"/>
        <v/>
      </c>
      <c r="B208" s="168" t="str">
        <f t="shared" si="55"/>
        <v/>
      </c>
      <c r="C208" s="151" t="str">
        <f t="shared" si="56"/>
        <v/>
      </c>
      <c r="D208" s="82" t="str">
        <f t="shared" si="57"/>
        <v/>
      </c>
      <c r="E208" s="188" t="str">
        <f>IF(ISERROR(SUM((B208/2),(C208/2),(D208/2))),IF(ISERROR(SUM((B208/2),(C208/2))),IF(ISERROR(SUM((B208/2),(D208/2))),IF(ISERROR(SUM((C208/2),(D208/2))),IF(ISERROR(B208/2),IF(ISERROR(C208/2),A206,C208),B208),SUM((C208*'Student List'!$D$34),(D208*'Student List'!$E$34))/'Student List'!$D$40),SUM((B208*'Student List'!$C$34),(D208*'Student List'!$E$34))/'Student List'!$E$40),SUM((B208*'Student List'!$C$34),(C208*'Student List'!$D$34))/'Student List'!$C$40),SUM((B208*'Student List'!$C$34),(C208*'Student List'!$D$34),(D208*'Student List'!$E$34))/'Student List'!$C$35)</f>
        <v/>
      </c>
      <c r="F208" s="84" t="str">
        <f t="shared" si="58"/>
        <v/>
      </c>
      <c r="G208" s="173" t="str">
        <f>IF(ISTEXT('Student List'!$C$23),('Student List'!$C$23),"")</f>
        <v/>
      </c>
      <c r="H208" s="85"/>
      <c r="I208" s="86"/>
      <c r="J208" s="87"/>
      <c r="K208" s="86"/>
      <c r="L208" s="88"/>
      <c r="M208" s="89"/>
      <c r="N208" s="86"/>
      <c r="O208" s="87"/>
      <c r="P208" s="86"/>
      <c r="Q208" s="88"/>
      <c r="R208" s="89"/>
      <c r="S208" s="86"/>
      <c r="T208" s="87"/>
      <c r="U208" s="86"/>
      <c r="V208" s="88"/>
      <c r="W208" s="89"/>
      <c r="X208" s="86"/>
      <c r="Y208" s="87"/>
      <c r="Z208" s="86"/>
      <c r="AA208" s="90"/>
      <c r="AB208" s="207"/>
      <c r="AC208" s="85"/>
      <c r="AD208" s="86"/>
      <c r="AE208" s="89"/>
      <c r="AF208" s="86"/>
      <c r="AG208" s="88"/>
      <c r="AH208" s="89"/>
      <c r="AI208" s="86"/>
      <c r="AJ208" s="87"/>
      <c r="AK208" s="86"/>
      <c r="AL208" s="88"/>
      <c r="AM208" s="89"/>
      <c r="AN208" s="86"/>
      <c r="AO208" s="87"/>
      <c r="AP208" s="86"/>
      <c r="AQ208" s="88"/>
      <c r="AR208" s="89"/>
      <c r="AS208" s="86"/>
      <c r="AT208" s="87"/>
      <c r="AU208" s="86"/>
      <c r="AV208" s="88"/>
      <c r="AW208" s="89"/>
      <c r="AX208" s="86"/>
      <c r="AY208" s="87"/>
      <c r="AZ208" s="86"/>
      <c r="BA208" s="88"/>
      <c r="BB208" s="89"/>
      <c r="BC208" s="86"/>
      <c r="BD208" s="86"/>
      <c r="BE208" s="86"/>
      <c r="BF208" s="89"/>
      <c r="BG208" s="91" t="str">
        <f t="shared" si="59"/>
        <v/>
      </c>
      <c r="BI208" s="92" t="str">
        <f t="shared" si="60"/>
        <v/>
      </c>
      <c r="BJ208" s="112"/>
      <c r="BK208" s="117"/>
      <c r="BL208" s="113"/>
      <c r="BM208" s="113"/>
      <c r="BN208" s="113"/>
      <c r="BO208" s="113"/>
      <c r="BP208" s="113"/>
      <c r="BQ208" s="113"/>
      <c r="BR208" s="113"/>
      <c r="BS208" s="114"/>
      <c r="BU208" s="171" t="str">
        <f t="shared" si="61"/>
        <v/>
      </c>
      <c r="BV208" s="161"/>
      <c r="BW208" s="162"/>
      <c r="BX208" s="250"/>
      <c r="BY208" s="256"/>
      <c r="BZ208" s="163"/>
      <c r="CA208" s="250"/>
      <c r="CB208" s="256"/>
      <c r="CC208" s="163"/>
      <c r="CD208" s="250"/>
      <c r="CE208" s="256"/>
      <c r="CF208" s="163"/>
      <c r="CG208" s="250"/>
      <c r="CH208" s="256"/>
      <c r="CI208" s="163"/>
      <c r="CJ208" s="250"/>
      <c r="CK208" s="256"/>
      <c r="CL208" s="163"/>
      <c r="CM208" s="250"/>
      <c r="CN208" s="256"/>
      <c r="CO208" s="163"/>
      <c r="CP208" s="250"/>
      <c r="CQ208" s="256"/>
      <c r="CR208" s="163"/>
      <c r="CS208" s="250"/>
      <c r="CT208" s="256"/>
      <c r="CU208" s="163"/>
      <c r="CV208" s="250"/>
      <c r="CW208" s="162"/>
      <c r="CX208" s="163"/>
      <c r="CY208" s="164"/>
    </row>
    <row r="209" spans="1:103" ht="13.5" customHeight="1">
      <c r="A209" s="83" t="str">
        <f t="shared" si="54"/>
        <v/>
      </c>
      <c r="B209" s="168" t="str">
        <f t="shared" si="55"/>
        <v/>
      </c>
      <c r="C209" s="151" t="str">
        <f t="shared" si="56"/>
        <v/>
      </c>
      <c r="D209" s="82" t="str">
        <f t="shared" si="57"/>
        <v/>
      </c>
      <c r="E209" s="188" t="str">
        <f>IF(ISERROR(SUM((B209/2),(C209/2),(D209/2))),IF(ISERROR(SUM((B209/2),(C209/2))),IF(ISERROR(SUM((B209/2),(D209/2))),IF(ISERROR(SUM((C209/2),(D209/2))),IF(ISERROR(B209/2),IF(ISERROR(C209/2),A207,C209),B209),SUM((C209*'Student List'!$D$34),(D209*'Student List'!$E$34))/'Student List'!$D$40),SUM((B209*'Student List'!$C$34),(D209*'Student List'!$E$34))/'Student List'!$E$40),SUM((B209*'Student List'!$C$34),(C209*'Student List'!$D$34))/'Student List'!$C$40),SUM((B209*'Student List'!$C$34),(C209*'Student List'!$D$34),(D209*'Student List'!$E$34))/'Student List'!$C$35)</f>
        <v/>
      </c>
      <c r="F209" s="84" t="str">
        <f t="shared" si="58"/>
        <v/>
      </c>
      <c r="G209" s="208" t="str">
        <f>IF(ISTEXT('Student List'!$C$24),('Student List'!$C$24),"")</f>
        <v/>
      </c>
      <c r="H209" s="209"/>
      <c r="I209" s="210"/>
      <c r="J209" s="211"/>
      <c r="K209" s="210"/>
      <c r="L209" s="212"/>
      <c r="M209" s="213"/>
      <c r="N209" s="210"/>
      <c r="O209" s="211"/>
      <c r="P209" s="210"/>
      <c r="Q209" s="212"/>
      <c r="R209" s="213"/>
      <c r="S209" s="210"/>
      <c r="T209" s="211"/>
      <c r="U209" s="210"/>
      <c r="V209" s="212"/>
      <c r="W209" s="213"/>
      <c r="X209" s="210"/>
      <c r="Y209" s="211"/>
      <c r="Z209" s="210"/>
      <c r="AA209" s="214"/>
      <c r="AB209" s="215"/>
      <c r="AC209" s="209"/>
      <c r="AD209" s="210"/>
      <c r="AE209" s="213"/>
      <c r="AF209" s="210"/>
      <c r="AG209" s="212"/>
      <c r="AH209" s="213"/>
      <c r="AI209" s="210"/>
      <c r="AJ209" s="211"/>
      <c r="AK209" s="210"/>
      <c r="AL209" s="212"/>
      <c r="AM209" s="213"/>
      <c r="AN209" s="210"/>
      <c r="AO209" s="211"/>
      <c r="AP209" s="210"/>
      <c r="AQ209" s="212"/>
      <c r="AR209" s="213"/>
      <c r="AS209" s="210"/>
      <c r="AT209" s="211"/>
      <c r="AU209" s="210"/>
      <c r="AV209" s="212"/>
      <c r="AW209" s="213"/>
      <c r="AX209" s="210"/>
      <c r="AY209" s="211"/>
      <c r="AZ209" s="210"/>
      <c r="BA209" s="212"/>
      <c r="BB209" s="213"/>
      <c r="BC209" s="210"/>
      <c r="BD209" s="210"/>
      <c r="BE209" s="210"/>
      <c r="BF209" s="213"/>
      <c r="BG209" s="216" t="str">
        <f t="shared" si="59"/>
        <v/>
      </c>
      <c r="BH209" s="217"/>
      <c r="BI209" s="218" t="str">
        <f t="shared" si="60"/>
        <v/>
      </c>
      <c r="BJ209" s="219"/>
      <c r="BK209" s="220"/>
      <c r="BL209" s="221"/>
      <c r="BM209" s="221"/>
      <c r="BN209" s="221"/>
      <c r="BO209" s="221"/>
      <c r="BP209" s="221"/>
      <c r="BQ209" s="221"/>
      <c r="BR209" s="221"/>
      <c r="BS209" s="222"/>
      <c r="BT209" s="217"/>
      <c r="BU209" s="223" t="str">
        <f t="shared" si="61"/>
        <v/>
      </c>
      <c r="BV209" s="224"/>
      <c r="BW209" s="225"/>
      <c r="BX209" s="249"/>
      <c r="BY209" s="255"/>
      <c r="BZ209" s="226"/>
      <c r="CA209" s="249"/>
      <c r="CB209" s="255"/>
      <c r="CC209" s="226"/>
      <c r="CD209" s="249"/>
      <c r="CE209" s="255"/>
      <c r="CF209" s="226"/>
      <c r="CG209" s="249"/>
      <c r="CH209" s="255"/>
      <c r="CI209" s="226"/>
      <c r="CJ209" s="249"/>
      <c r="CK209" s="255"/>
      <c r="CL209" s="226"/>
      <c r="CM209" s="249"/>
      <c r="CN209" s="255"/>
      <c r="CO209" s="226"/>
      <c r="CP209" s="249"/>
      <c r="CQ209" s="255"/>
      <c r="CR209" s="226"/>
      <c r="CS209" s="249"/>
      <c r="CT209" s="255"/>
      <c r="CU209" s="226"/>
      <c r="CV209" s="249"/>
      <c r="CW209" s="225"/>
      <c r="CX209" s="226"/>
      <c r="CY209" s="227"/>
    </row>
    <row r="210" spans="1:103" ht="13.5" customHeight="1">
      <c r="A210" s="83" t="str">
        <f t="shared" si="54"/>
        <v/>
      </c>
      <c r="B210" s="168" t="str">
        <f t="shared" si="55"/>
        <v/>
      </c>
      <c r="C210" s="151" t="str">
        <f t="shared" si="56"/>
        <v/>
      </c>
      <c r="D210" s="82" t="str">
        <f t="shared" si="57"/>
        <v/>
      </c>
      <c r="E210" s="188" t="str">
        <f>IF(ISERROR(SUM((B210/2),(C210/2),(D210/2))),IF(ISERROR(SUM((B210/2),(C210/2))),IF(ISERROR(SUM((B210/2),(D210/2))),IF(ISERROR(SUM((C210/2),(D210/2))),IF(ISERROR(B210/2),IF(ISERROR(C210/2),A208,C210),B210),SUM((C210*'Student List'!$D$34),(D210*'Student List'!$E$34))/'Student List'!$D$40),SUM((B210*'Student List'!$C$34),(D210*'Student List'!$E$34))/'Student List'!$E$40),SUM((B210*'Student List'!$C$34),(C210*'Student List'!$D$34))/'Student List'!$C$40),SUM((B210*'Student List'!$C$34),(C210*'Student List'!$D$34),(D210*'Student List'!$E$34))/'Student List'!$C$35)</f>
        <v/>
      </c>
      <c r="F210" s="84" t="str">
        <f t="shared" si="58"/>
        <v/>
      </c>
      <c r="G210" s="173" t="str">
        <f>IF(ISTEXT('Student List'!$C$25),('Student List'!$C$25),"")</f>
        <v/>
      </c>
      <c r="H210" s="85"/>
      <c r="I210" s="86"/>
      <c r="J210" s="87"/>
      <c r="K210" s="86"/>
      <c r="L210" s="88"/>
      <c r="M210" s="89"/>
      <c r="N210" s="86"/>
      <c r="O210" s="87"/>
      <c r="P210" s="86"/>
      <c r="Q210" s="88"/>
      <c r="R210" s="89"/>
      <c r="S210" s="86"/>
      <c r="T210" s="87"/>
      <c r="U210" s="86"/>
      <c r="V210" s="88"/>
      <c r="W210" s="89"/>
      <c r="X210" s="86"/>
      <c r="Y210" s="87"/>
      <c r="Z210" s="86"/>
      <c r="AA210" s="90"/>
      <c r="AB210" s="207"/>
      <c r="AC210" s="85"/>
      <c r="AD210" s="86"/>
      <c r="AE210" s="89"/>
      <c r="AF210" s="86"/>
      <c r="AG210" s="88"/>
      <c r="AH210" s="89"/>
      <c r="AI210" s="86"/>
      <c r="AJ210" s="87"/>
      <c r="AK210" s="86"/>
      <c r="AL210" s="88"/>
      <c r="AM210" s="89"/>
      <c r="AN210" s="86"/>
      <c r="AO210" s="87"/>
      <c r="AP210" s="86"/>
      <c r="AQ210" s="88"/>
      <c r="AR210" s="89"/>
      <c r="AS210" s="86"/>
      <c r="AT210" s="87"/>
      <c r="AU210" s="86"/>
      <c r="AV210" s="88"/>
      <c r="AW210" s="89"/>
      <c r="AX210" s="86"/>
      <c r="AY210" s="87"/>
      <c r="AZ210" s="86"/>
      <c r="BA210" s="88"/>
      <c r="BB210" s="89"/>
      <c r="BC210" s="86"/>
      <c r="BD210" s="86"/>
      <c r="BE210" s="86"/>
      <c r="BF210" s="89"/>
      <c r="BG210" s="91" t="str">
        <f t="shared" si="59"/>
        <v/>
      </c>
      <c r="BI210" s="92" t="str">
        <f t="shared" si="60"/>
        <v/>
      </c>
      <c r="BJ210" s="112"/>
      <c r="BK210" s="117"/>
      <c r="BL210" s="113"/>
      <c r="BM210" s="113"/>
      <c r="BN210" s="113"/>
      <c r="BO210" s="113"/>
      <c r="BP210" s="113"/>
      <c r="BQ210" s="113"/>
      <c r="BR210" s="113"/>
      <c r="BS210" s="114"/>
      <c r="BU210" s="171" t="str">
        <f t="shared" si="61"/>
        <v/>
      </c>
      <c r="BV210" s="161"/>
      <c r="BW210" s="162"/>
      <c r="BX210" s="250"/>
      <c r="BY210" s="256"/>
      <c r="BZ210" s="163"/>
      <c r="CA210" s="250"/>
      <c r="CB210" s="256"/>
      <c r="CC210" s="163"/>
      <c r="CD210" s="250"/>
      <c r="CE210" s="256"/>
      <c r="CF210" s="163"/>
      <c r="CG210" s="250"/>
      <c r="CH210" s="256"/>
      <c r="CI210" s="163"/>
      <c r="CJ210" s="250"/>
      <c r="CK210" s="256"/>
      <c r="CL210" s="163"/>
      <c r="CM210" s="250"/>
      <c r="CN210" s="256"/>
      <c r="CO210" s="163"/>
      <c r="CP210" s="250"/>
      <c r="CQ210" s="256"/>
      <c r="CR210" s="163"/>
      <c r="CS210" s="250"/>
      <c r="CT210" s="256"/>
      <c r="CU210" s="163"/>
      <c r="CV210" s="250"/>
      <c r="CW210" s="162"/>
      <c r="CX210" s="163"/>
      <c r="CY210" s="164"/>
    </row>
    <row r="211" spans="1:103" ht="13.5" customHeight="1">
      <c r="A211" s="83" t="str">
        <f t="shared" si="54"/>
        <v/>
      </c>
      <c r="B211" s="168" t="str">
        <f t="shared" si="55"/>
        <v/>
      </c>
      <c r="C211" s="151" t="str">
        <f t="shared" si="56"/>
        <v/>
      </c>
      <c r="D211" s="82" t="str">
        <f t="shared" si="57"/>
        <v/>
      </c>
      <c r="E211" s="188" t="str">
        <f>IF(ISERROR(SUM((B211/2),(C211/2),(D211/2))),IF(ISERROR(SUM((B211/2),(C211/2))),IF(ISERROR(SUM((B211/2),(D211/2))),IF(ISERROR(SUM((C211/2),(D211/2))),IF(ISERROR(B211/2),IF(ISERROR(C211/2),A209,C211),B211),SUM((C211*'Student List'!$D$34),(D211*'Student List'!$E$34))/'Student List'!$D$40),SUM((B211*'Student List'!$C$34),(D211*'Student List'!$E$34))/'Student List'!$E$40),SUM((B211*'Student List'!$C$34),(C211*'Student List'!$D$34))/'Student List'!$C$40),SUM((B211*'Student List'!$C$34),(C211*'Student List'!$D$34),(D211*'Student List'!$E$34))/'Student List'!$C$35)</f>
        <v/>
      </c>
      <c r="F211" s="84" t="str">
        <f t="shared" si="58"/>
        <v/>
      </c>
      <c r="G211" s="208" t="str">
        <f>IF(ISTEXT('Student List'!$C$26),('Student List'!$C$26),"")</f>
        <v/>
      </c>
      <c r="H211" s="209"/>
      <c r="I211" s="210"/>
      <c r="J211" s="211"/>
      <c r="K211" s="210"/>
      <c r="L211" s="212"/>
      <c r="M211" s="213"/>
      <c r="N211" s="210"/>
      <c r="O211" s="211"/>
      <c r="P211" s="210"/>
      <c r="Q211" s="212"/>
      <c r="R211" s="213"/>
      <c r="S211" s="210"/>
      <c r="T211" s="211"/>
      <c r="U211" s="210"/>
      <c r="V211" s="212"/>
      <c r="W211" s="213"/>
      <c r="X211" s="210"/>
      <c r="Y211" s="211"/>
      <c r="Z211" s="210"/>
      <c r="AA211" s="214"/>
      <c r="AB211" s="215"/>
      <c r="AC211" s="209"/>
      <c r="AD211" s="210"/>
      <c r="AE211" s="213"/>
      <c r="AF211" s="210"/>
      <c r="AG211" s="212"/>
      <c r="AH211" s="213"/>
      <c r="AI211" s="210"/>
      <c r="AJ211" s="211"/>
      <c r="AK211" s="210"/>
      <c r="AL211" s="212"/>
      <c r="AM211" s="213"/>
      <c r="AN211" s="210"/>
      <c r="AO211" s="211"/>
      <c r="AP211" s="210"/>
      <c r="AQ211" s="212"/>
      <c r="AR211" s="213"/>
      <c r="AS211" s="210"/>
      <c r="AT211" s="211"/>
      <c r="AU211" s="210"/>
      <c r="AV211" s="212"/>
      <c r="AW211" s="213"/>
      <c r="AX211" s="210"/>
      <c r="AY211" s="211"/>
      <c r="AZ211" s="210"/>
      <c r="BA211" s="212"/>
      <c r="BB211" s="213"/>
      <c r="BC211" s="210"/>
      <c r="BD211" s="210"/>
      <c r="BE211" s="210"/>
      <c r="BF211" s="213"/>
      <c r="BG211" s="216" t="str">
        <f t="shared" si="59"/>
        <v/>
      </c>
      <c r="BH211" s="217"/>
      <c r="BI211" s="218" t="str">
        <f t="shared" si="60"/>
        <v/>
      </c>
      <c r="BJ211" s="219"/>
      <c r="BK211" s="220"/>
      <c r="BL211" s="221"/>
      <c r="BM211" s="221"/>
      <c r="BN211" s="221"/>
      <c r="BO211" s="221"/>
      <c r="BP211" s="221"/>
      <c r="BQ211" s="221"/>
      <c r="BR211" s="221"/>
      <c r="BS211" s="222"/>
      <c r="BT211" s="217"/>
      <c r="BU211" s="223" t="str">
        <f t="shared" si="61"/>
        <v/>
      </c>
      <c r="BV211" s="224"/>
      <c r="BW211" s="225"/>
      <c r="BX211" s="249"/>
      <c r="BY211" s="255"/>
      <c r="BZ211" s="226"/>
      <c r="CA211" s="249"/>
      <c r="CB211" s="255"/>
      <c r="CC211" s="226"/>
      <c r="CD211" s="249"/>
      <c r="CE211" s="255"/>
      <c r="CF211" s="226"/>
      <c r="CG211" s="249"/>
      <c r="CH211" s="255"/>
      <c r="CI211" s="226"/>
      <c r="CJ211" s="249"/>
      <c r="CK211" s="255"/>
      <c r="CL211" s="226"/>
      <c r="CM211" s="249"/>
      <c r="CN211" s="255"/>
      <c r="CO211" s="226"/>
      <c r="CP211" s="249"/>
      <c r="CQ211" s="255"/>
      <c r="CR211" s="226"/>
      <c r="CS211" s="249"/>
      <c r="CT211" s="255"/>
      <c r="CU211" s="226"/>
      <c r="CV211" s="249"/>
      <c r="CW211" s="225"/>
      <c r="CX211" s="226"/>
      <c r="CY211" s="227"/>
    </row>
    <row r="212" spans="1:103" ht="13.5" customHeight="1">
      <c r="A212" s="83" t="str">
        <f t="shared" si="54"/>
        <v/>
      </c>
      <c r="B212" s="168" t="str">
        <f t="shared" si="55"/>
        <v/>
      </c>
      <c r="C212" s="151" t="str">
        <f t="shared" si="56"/>
        <v/>
      </c>
      <c r="D212" s="82" t="str">
        <f t="shared" si="57"/>
        <v/>
      </c>
      <c r="E212" s="188" t="str">
        <f>IF(ISERROR(SUM((B212/2),(C212/2),(D212/2))),IF(ISERROR(SUM((B212/2),(C212/2))),IF(ISERROR(SUM((B212/2),(D212/2))),IF(ISERROR(SUM((C212/2),(D212/2))),IF(ISERROR(B212/2),IF(ISERROR(C212/2),A210,C212),B212),SUM((C212*'Student List'!$D$34),(D212*'Student List'!$E$34))/'Student List'!$D$40),SUM((B212*'Student List'!$C$34),(D212*'Student List'!$E$34))/'Student List'!$E$40),SUM((B212*'Student List'!$C$34),(C212*'Student List'!$D$34))/'Student List'!$C$40),SUM((B212*'Student List'!$C$34),(C212*'Student List'!$D$34),(D212*'Student List'!$E$34))/'Student List'!$C$35)</f>
        <v/>
      </c>
      <c r="F212" s="84" t="str">
        <f t="shared" si="58"/>
        <v/>
      </c>
      <c r="G212" s="173" t="str">
        <f>IF(ISTEXT('Student List'!$C$27),('Student List'!$C$27),"")</f>
        <v/>
      </c>
      <c r="H212" s="85"/>
      <c r="I212" s="86"/>
      <c r="J212" s="87"/>
      <c r="K212" s="86"/>
      <c r="L212" s="88"/>
      <c r="M212" s="89"/>
      <c r="N212" s="86"/>
      <c r="O212" s="87"/>
      <c r="P212" s="86"/>
      <c r="Q212" s="88"/>
      <c r="R212" s="89"/>
      <c r="S212" s="86"/>
      <c r="T212" s="87"/>
      <c r="U212" s="86"/>
      <c r="V212" s="88"/>
      <c r="W212" s="89"/>
      <c r="X212" s="86"/>
      <c r="Y212" s="87"/>
      <c r="Z212" s="86"/>
      <c r="AA212" s="90"/>
      <c r="AB212" s="207"/>
      <c r="AC212" s="85"/>
      <c r="AD212" s="86"/>
      <c r="AE212" s="89"/>
      <c r="AF212" s="86"/>
      <c r="AG212" s="88"/>
      <c r="AH212" s="89"/>
      <c r="AI212" s="86"/>
      <c r="AJ212" s="87"/>
      <c r="AK212" s="86"/>
      <c r="AL212" s="88"/>
      <c r="AM212" s="89"/>
      <c r="AN212" s="86"/>
      <c r="AO212" s="87"/>
      <c r="AP212" s="86"/>
      <c r="AQ212" s="88"/>
      <c r="AR212" s="89"/>
      <c r="AS212" s="86"/>
      <c r="AT212" s="87"/>
      <c r="AU212" s="86"/>
      <c r="AV212" s="88"/>
      <c r="AW212" s="89"/>
      <c r="AX212" s="86"/>
      <c r="AY212" s="87"/>
      <c r="AZ212" s="86"/>
      <c r="BA212" s="88"/>
      <c r="BB212" s="89"/>
      <c r="BC212" s="86"/>
      <c r="BD212" s="86"/>
      <c r="BE212" s="86"/>
      <c r="BF212" s="89"/>
      <c r="BG212" s="91" t="str">
        <f t="shared" si="59"/>
        <v/>
      </c>
      <c r="BI212" s="95" t="str">
        <f t="shared" si="60"/>
        <v/>
      </c>
      <c r="BJ212" s="117"/>
      <c r="BK212" s="117"/>
      <c r="BL212" s="113"/>
      <c r="BM212" s="113"/>
      <c r="BN212" s="113"/>
      <c r="BO212" s="113"/>
      <c r="BP212" s="113"/>
      <c r="BQ212" s="113"/>
      <c r="BR212" s="113"/>
      <c r="BS212" s="114"/>
      <c r="BU212" s="171" t="str">
        <f t="shared" si="61"/>
        <v/>
      </c>
      <c r="BV212" s="161"/>
      <c r="BW212" s="162"/>
      <c r="BX212" s="250"/>
      <c r="BY212" s="256"/>
      <c r="BZ212" s="163"/>
      <c r="CA212" s="250"/>
      <c r="CB212" s="256"/>
      <c r="CC212" s="163"/>
      <c r="CD212" s="250"/>
      <c r="CE212" s="256"/>
      <c r="CF212" s="163"/>
      <c r="CG212" s="250"/>
      <c r="CH212" s="256"/>
      <c r="CI212" s="163"/>
      <c r="CJ212" s="250"/>
      <c r="CK212" s="256"/>
      <c r="CL212" s="163"/>
      <c r="CM212" s="250"/>
      <c r="CN212" s="256"/>
      <c r="CO212" s="163"/>
      <c r="CP212" s="250"/>
      <c r="CQ212" s="256"/>
      <c r="CR212" s="163"/>
      <c r="CS212" s="250"/>
      <c r="CT212" s="256"/>
      <c r="CU212" s="163"/>
      <c r="CV212" s="250"/>
      <c r="CW212" s="162"/>
      <c r="CX212" s="163"/>
      <c r="CY212" s="164"/>
    </row>
    <row r="213" spans="1:103" ht="13.5" customHeight="1">
      <c r="A213" s="83" t="str">
        <f t="shared" si="54"/>
        <v/>
      </c>
      <c r="B213" s="168" t="str">
        <f t="shared" si="55"/>
        <v/>
      </c>
      <c r="C213" s="151" t="str">
        <f t="shared" si="56"/>
        <v/>
      </c>
      <c r="D213" s="82" t="str">
        <f t="shared" si="57"/>
        <v/>
      </c>
      <c r="E213" s="188" t="str">
        <f>IF(ISERROR(SUM((B213/2),(C213/2),(D213/2))),IF(ISERROR(SUM((B213/2),(C213/2))),IF(ISERROR(SUM((B213/2),(D213/2))),IF(ISERROR(SUM((C213/2),(D213/2))),IF(ISERROR(B213/2),IF(ISERROR(C213/2),A211,C213),B213),SUM((C213*'Student List'!$D$34),(D213*'Student List'!$E$34))/'Student List'!$D$40),SUM((B213*'Student List'!$C$34),(D213*'Student List'!$E$34))/'Student List'!$E$40),SUM((B213*'Student List'!$C$34),(C213*'Student List'!$D$34))/'Student List'!$C$40),SUM((B213*'Student List'!$C$34),(C213*'Student List'!$D$34),(D213*'Student List'!$E$34))/'Student List'!$C$35)</f>
        <v/>
      </c>
      <c r="F213" s="84" t="str">
        <f t="shared" si="58"/>
        <v/>
      </c>
      <c r="G213" s="208" t="str">
        <f>IF(ISTEXT('Student List'!$C$28),('Student List'!$C$28),"")</f>
        <v/>
      </c>
      <c r="H213" s="209"/>
      <c r="I213" s="210"/>
      <c r="J213" s="211"/>
      <c r="K213" s="210"/>
      <c r="L213" s="212"/>
      <c r="M213" s="213"/>
      <c r="N213" s="210"/>
      <c r="O213" s="211"/>
      <c r="P213" s="210"/>
      <c r="Q213" s="212"/>
      <c r="R213" s="213"/>
      <c r="S213" s="210"/>
      <c r="T213" s="211"/>
      <c r="U213" s="210"/>
      <c r="V213" s="212"/>
      <c r="W213" s="213"/>
      <c r="X213" s="210"/>
      <c r="Y213" s="211"/>
      <c r="Z213" s="210"/>
      <c r="AA213" s="214"/>
      <c r="AB213" s="215"/>
      <c r="AC213" s="209"/>
      <c r="AD213" s="210"/>
      <c r="AE213" s="213"/>
      <c r="AF213" s="210"/>
      <c r="AG213" s="212"/>
      <c r="AH213" s="213"/>
      <c r="AI213" s="210"/>
      <c r="AJ213" s="211"/>
      <c r="AK213" s="210"/>
      <c r="AL213" s="212"/>
      <c r="AM213" s="213"/>
      <c r="AN213" s="210"/>
      <c r="AO213" s="211"/>
      <c r="AP213" s="210"/>
      <c r="AQ213" s="212"/>
      <c r="AR213" s="213"/>
      <c r="AS213" s="210"/>
      <c r="AT213" s="211"/>
      <c r="AU213" s="210"/>
      <c r="AV213" s="212"/>
      <c r="AW213" s="213"/>
      <c r="AX213" s="210"/>
      <c r="AY213" s="211"/>
      <c r="AZ213" s="210"/>
      <c r="BA213" s="212"/>
      <c r="BB213" s="213"/>
      <c r="BC213" s="210"/>
      <c r="BD213" s="210"/>
      <c r="BE213" s="210"/>
      <c r="BF213" s="213"/>
      <c r="BG213" s="216" t="str">
        <f t="shared" si="59"/>
        <v/>
      </c>
      <c r="BH213" s="217"/>
      <c r="BI213" s="218" t="str">
        <f t="shared" si="60"/>
        <v/>
      </c>
      <c r="BJ213" s="219"/>
      <c r="BK213" s="220"/>
      <c r="BL213" s="221"/>
      <c r="BM213" s="221"/>
      <c r="BN213" s="221"/>
      <c r="BO213" s="221"/>
      <c r="BP213" s="221"/>
      <c r="BQ213" s="221"/>
      <c r="BR213" s="221"/>
      <c r="BS213" s="222"/>
      <c r="BT213" s="217"/>
      <c r="BU213" s="223" t="str">
        <f t="shared" si="61"/>
        <v/>
      </c>
      <c r="BV213" s="224"/>
      <c r="BW213" s="225"/>
      <c r="BX213" s="249"/>
      <c r="BY213" s="255"/>
      <c r="BZ213" s="226"/>
      <c r="CA213" s="249"/>
      <c r="CB213" s="255"/>
      <c r="CC213" s="226"/>
      <c r="CD213" s="249"/>
      <c r="CE213" s="255"/>
      <c r="CF213" s="226"/>
      <c r="CG213" s="249"/>
      <c r="CH213" s="255"/>
      <c r="CI213" s="226"/>
      <c r="CJ213" s="249"/>
      <c r="CK213" s="255"/>
      <c r="CL213" s="226"/>
      <c r="CM213" s="249"/>
      <c r="CN213" s="255"/>
      <c r="CO213" s="226"/>
      <c r="CP213" s="249"/>
      <c r="CQ213" s="255"/>
      <c r="CR213" s="226"/>
      <c r="CS213" s="249"/>
      <c r="CT213" s="255"/>
      <c r="CU213" s="226"/>
      <c r="CV213" s="249"/>
      <c r="CW213" s="225"/>
      <c r="CX213" s="226"/>
      <c r="CY213" s="227"/>
    </row>
    <row r="214" spans="1:103" ht="13.5" customHeight="1">
      <c r="B214" s="168" t="str">
        <f t="shared" si="55"/>
        <v/>
      </c>
      <c r="C214" s="151" t="str">
        <f t="shared" si="56"/>
        <v/>
      </c>
      <c r="D214" s="82" t="str">
        <f t="shared" si="57"/>
        <v/>
      </c>
      <c r="E214" s="188" t="str">
        <f>IF(ISERROR(SUM((B214/2),(C214/2),(D214/2))),IF(ISERROR(SUM((B214/2),(C214/2))),IF(ISERROR(SUM((B214/2),(D214/2))),IF(ISERROR(SUM((C214/2),(D214/2))),IF(ISERROR(B214/2),IF(ISERROR(C214/2),A212,C214),B214),SUM((C214*'Student List'!$D$34),(D214*'Student List'!$E$34))/'Student List'!$D$40),SUM((B214*'Student List'!$C$34),(D214*'Student List'!$E$34))/'Student List'!$E$40),SUM((B214*'Student List'!$C$34),(C214*'Student List'!$D$34))/'Student List'!$C$40),SUM((B214*'Student List'!$C$34),(C214*'Student List'!$D$34),(D214*'Student List'!$E$34))/'Student List'!$C$35)</f>
        <v/>
      </c>
      <c r="F214" s="84" t="str">
        <f t="shared" si="58"/>
        <v/>
      </c>
      <c r="G214" s="173" t="str">
        <f>IF(ISTEXT('Student List'!$C$29),('Student List'!$C$29),"")</f>
        <v/>
      </c>
      <c r="H214" s="85"/>
      <c r="I214" s="86"/>
      <c r="J214" s="87"/>
      <c r="K214" s="86"/>
      <c r="L214" s="88"/>
      <c r="M214" s="89"/>
      <c r="N214" s="86"/>
      <c r="O214" s="87"/>
      <c r="P214" s="86"/>
      <c r="Q214" s="88"/>
      <c r="R214" s="89"/>
      <c r="S214" s="86"/>
      <c r="T214" s="87"/>
      <c r="U214" s="86"/>
      <c r="V214" s="88"/>
      <c r="W214" s="89"/>
      <c r="X214" s="86"/>
      <c r="Y214" s="87"/>
      <c r="Z214" s="86"/>
      <c r="AA214" s="90"/>
      <c r="AB214" s="207"/>
      <c r="AC214" s="85"/>
      <c r="AD214" s="86"/>
      <c r="AE214" s="89"/>
      <c r="AF214" s="86"/>
      <c r="AG214" s="88"/>
      <c r="AH214" s="89"/>
      <c r="AI214" s="86"/>
      <c r="AJ214" s="87"/>
      <c r="AK214" s="86"/>
      <c r="AL214" s="88"/>
      <c r="AM214" s="89"/>
      <c r="AN214" s="86"/>
      <c r="AO214" s="87"/>
      <c r="AP214" s="86"/>
      <c r="AQ214" s="88"/>
      <c r="AR214" s="89"/>
      <c r="AS214" s="86"/>
      <c r="AT214" s="87"/>
      <c r="AU214" s="86"/>
      <c r="AV214" s="88"/>
      <c r="AW214" s="89"/>
      <c r="AX214" s="86"/>
      <c r="AY214" s="87"/>
      <c r="AZ214" s="86"/>
      <c r="BA214" s="88"/>
      <c r="BB214" s="89"/>
      <c r="BC214" s="86"/>
      <c r="BD214" s="86"/>
      <c r="BE214" s="86"/>
      <c r="BF214" s="89"/>
      <c r="BG214" s="91" t="str">
        <f t="shared" si="59"/>
        <v/>
      </c>
      <c r="BI214" s="96" t="str">
        <f t="shared" si="60"/>
        <v/>
      </c>
      <c r="BJ214" s="115"/>
      <c r="BK214" s="113"/>
      <c r="BL214" s="113"/>
      <c r="BM214" s="113"/>
      <c r="BN214" s="113"/>
      <c r="BO214" s="113"/>
      <c r="BP214" s="113"/>
      <c r="BQ214" s="113"/>
      <c r="BR214" s="113"/>
      <c r="BS214" s="116"/>
      <c r="BU214" s="171" t="str">
        <f t="shared" si="61"/>
        <v/>
      </c>
      <c r="BV214" s="165"/>
      <c r="BW214" s="163"/>
      <c r="BX214" s="250"/>
      <c r="BY214" s="256"/>
      <c r="BZ214" s="163"/>
      <c r="CA214" s="250"/>
      <c r="CB214" s="256"/>
      <c r="CC214" s="163"/>
      <c r="CD214" s="250"/>
      <c r="CE214" s="256"/>
      <c r="CF214" s="163"/>
      <c r="CG214" s="250"/>
      <c r="CH214" s="256"/>
      <c r="CI214" s="163"/>
      <c r="CJ214" s="250"/>
      <c r="CK214" s="256"/>
      <c r="CL214" s="163"/>
      <c r="CM214" s="250"/>
      <c r="CN214" s="256"/>
      <c r="CO214" s="163"/>
      <c r="CP214" s="250"/>
      <c r="CQ214" s="256"/>
      <c r="CR214" s="163"/>
      <c r="CS214" s="250"/>
      <c r="CT214" s="256"/>
      <c r="CU214" s="163"/>
      <c r="CV214" s="250"/>
      <c r="CW214" s="162"/>
      <c r="CX214" s="163"/>
      <c r="CY214" s="166"/>
    </row>
    <row r="215" spans="1:103" ht="13.5" customHeight="1" thickBot="1">
      <c r="B215" s="169" t="str">
        <f t="shared" si="55"/>
        <v/>
      </c>
      <c r="C215" s="152" t="str">
        <f t="shared" si="56"/>
        <v/>
      </c>
      <c r="D215" s="97" t="str">
        <f t="shared" si="57"/>
        <v/>
      </c>
      <c r="E215" s="274" t="str">
        <f>IF(ISERROR(SUM((B215/2),(C215/2),(D215/2))),IF(ISERROR(SUM((B215/2),(C215/2))),IF(ISERROR(SUM((B215/2),(D215/2))),IF(ISERROR(SUM((C215/2),(D215/2))),IF(ISERROR(B215/2),IF(ISERROR(C215/2),A213,C215),B215),SUM((C215*'Student List'!$D$34),(D215*'Student List'!$E$34))/'Student List'!$D$40),SUM((B215*'Student List'!$C$34),(D215*'Student List'!$E$34))/'Student List'!$E$40),SUM((B215*'Student List'!$C$34),(C215*'Student List'!$D$34))/'Student List'!$C$40),SUM((B215*'Student List'!$C$34),(C215*'Student List'!$D$34),(D215*'Student List'!$E$34))/'Student List'!$C$35)</f>
        <v/>
      </c>
      <c r="F215" s="98" t="str">
        <f t="shared" si="58"/>
        <v/>
      </c>
      <c r="G215" s="229" t="str">
        <f>IF(ISTEXT('Student List'!$C$30),('Student List'!$C$30),"")</f>
        <v/>
      </c>
      <c r="H215" s="230"/>
      <c r="I215" s="231"/>
      <c r="J215" s="232"/>
      <c r="K215" s="231"/>
      <c r="L215" s="233"/>
      <c r="M215" s="234"/>
      <c r="N215" s="231"/>
      <c r="O215" s="232"/>
      <c r="P215" s="231"/>
      <c r="Q215" s="233"/>
      <c r="R215" s="234"/>
      <c r="S215" s="231"/>
      <c r="T215" s="232"/>
      <c r="U215" s="231"/>
      <c r="V215" s="233"/>
      <c r="W215" s="234"/>
      <c r="X215" s="231"/>
      <c r="Y215" s="232"/>
      <c r="Z215" s="231"/>
      <c r="AA215" s="235"/>
      <c r="AB215" s="215"/>
      <c r="AC215" s="230"/>
      <c r="AD215" s="231"/>
      <c r="AE215" s="234"/>
      <c r="AF215" s="231"/>
      <c r="AG215" s="233"/>
      <c r="AH215" s="234"/>
      <c r="AI215" s="231"/>
      <c r="AJ215" s="232"/>
      <c r="AK215" s="231"/>
      <c r="AL215" s="233"/>
      <c r="AM215" s="234"/>
      <c r="AN215" s="231"/>
      <c r="AO215" s="232"/>
      <c r="AP215" s="231"/>
      <c r="AQ215" s="233"/>
      <c r="AR215" s="234"/>
      <c r="AS215" s="231"/>
      <c r="AT215" s="232"/>
      <c r="AU215" s="231"/>
      <c r="AV215" s="233"/>
      <c r="AW215" s="234"/>
      <c r="AX215" s="231"/>
      <c r="AY215" s="232"/>
      <c r="AZ215" s="231"/>
      <c r="BA215" s="233"/>
      <c r="BB215" s="234"/>
      <c r="BC215" s="231"/>
      <c r="BD215" s="231"/>
      <c r="BE215" s="231"/>
      <c r="BF215" s="234"/>
      <c r="BG215" s="236" t="str">
        <f t="shared" si="59"/>
        <v/>
      </c>
      <c r="BH215" s="217"/>
      <c r="BI215" s="237" t="str">
        <f t="shared" si="60"/>
        <v/>
      </c>
      <c r="BJ215" s="238"/>
      <c r="BK215" s="239"/>
      <c r="BL215" s="240"/>
      <c r="BM215" s="240"/>
      <c r="BN215" s="240"/>
      <c r="BO215" s="240"/>
      <c r="BP215" s="240"/>
      <c r="BQ215" s="240"/>
      <c r="BR215" s="240"/>
      <c r="BS215" s="241"/>
      <c r="BT215" s="217"/>
      <c r="BU215" s="242" t="str">
        <f t="shared" si="61"/>
        <v/>
      </c>
      <c r="BV215" s="243"/>
      <c r="BW215" s="244"/>
      <c r="BX215" s="251"/>
      <c r="BY215" s="257"/>
      <c r="BZ215" s="245"/>
      <c r="CA215" s="251"/>
      <c r="CB215" s="257"/>
      <c r="CC215" s="245"/>
      <c r="CD215" s="251"/>
      <c r="CE215" s="257"/>
      <c r="CF215" s="245"/>
      <c r="CG215" s="251"/>
      <c r="CH215" s="257"/>
      <c r="CI215" s="245"/>
      <c r="CJ215" s="251"/>
      <c r="CK215" s="257"/>
      <c r="CL215" s="245"/>
      <c r="CM215" s="251"/>
      <c r="CN215" s="257"/>
      <c r="CO215" s="245"/>
      <c r="CP215" s="251"/>
      <c r="CQ215" s="257"/>
      <c r="CR215" s="245"/>
      <c r="CS215" s="251"/>
      <c r="CT215" s="257"/>
      <c r="CU215" s="245"/>
      <c r="CV215" s="251"/>
      <c r="CW215" s="244"/>
      <c r="CX215" s="245"/>
      <c r="CY215" s="246"/>
    </row>
    <row r="216" spans="1:103" ht="13.5" customHeight="1" thickBot="1">
      <c r="BS216" s="100"/>
      <c r="CY216" s="100"/>
    </row>
    <row r="217" spans="1:103" ht="28.5" customHeight="1" thickTop="1" thickBot="1">
      <c r="B217" s="364" t="str">
        <f>IF(ISTEXT('Student List'!I16),'Student List'!I16,"")</f>
        <v>Typing</v>
      </c>
      <c r="C217" s="365"/>
      <c r="D217" s="365"/>
      <c r="E217" s="366"/>
      <c r="F217" s="367" t="str">
        <f>$F$28</f>
        <v>School Name Here</v>
      </c>
      <c r="G217" s="368"/>
      <c r="H217" s="368"/>
      <c r="I217" s="368"/>
      <c r="J217" s="369"/>
      <c r="K217" s="17" t="s">
        <v>115</v>
      </c>
      <c r="L217" s="18"/>
      <c r="M217" s="19"/>
      <c r="N217" s="19"/>
      <c r="O217" s="19"/>
      <c r="P217" s="20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2"/>
      <c r="AC217" s="24"/>
      <c r="AD217" s="25"/>
      <c r="AE217" s="25"/>
      <c r="AF217" s="26" t="str">
        <f>B217</f>
        <v>Typing</v>
      </c>
      <c r="AG217" s="25" t="s">
        <v>6</v>
      </c>
      <c r="AH217" s="27"/>
      <c r="AI217" s="27"/>
      <c r="AJ217" s="27"/>
      <c r="AK217" s="27"/>
      <c r="AL217" s="28"/>
      <c r="AM217" s="17" t="str">
        <f>K217</f>
        <v>2nd NINE WEEKS</v>
      </c>
      <c r="AN217" s="19"/>
      <c r="AO217" s="19"/>
      <c r="AP217" s="19"/>
      <c r="AQ217" s="19"/>
      <c r="AR217" s="20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9"/>
      <c r="BI217" s="30" t="str">
        <f>B217</f>
        <v>Typing</v>
      </c>
      <c r="BJ217" s="31"/>
      <c r="BK217" s="32"/>
      <c r="BL217" s="33" t="str">
        <f>K217</f>
        <v>2nd NINE WEEKS</v>
      </c>
      <c r="BM217" s="34"/>
      <c r="BN217" s="34"/>
      <c r="BO217" s="34"/>
      <c r="BP217" s="34"/>
      <c r="BQ217" s="35"/>
      <c r="BR217" s="35"/>
      <c r="BS217" s="36"/>
      <c r="BU217" s="30" t="str">
        <f>B217</f>
        <v>Typing</v>
      </c>
      <c r="BV217" s="31"/>
      <c r="BW217" s="32"/>
      <c r="BX217" s="33" t="str">
        <f>K217</f>
        <v>2nd NINE WEEKS</v>
      </c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  <c r="CM217" s="34"/>
      <c r="CN217" s="34"/>
      <c r="CO217" s="34"/>
      <c r="CP217" s="34"/>
      <c r="CQ217" s="34"/>
      <c r="CR217" s="34"/>
      <c r="CS217" s="34"/>
      <c r="CT217" s="34"/>
      <c r="CU217" s="34"/>
      <c r="CV217" s="34"/>
      <c r="CW217" s="34"/>
      <c r="CX217" s="35"/>
      <c r="CY217" s="36"/>
    </row>
    <row r="218" spans="1:103" ht="13.5" customHeight="1" thickTop="1" thickBot="1">
      <c r="B218" s="37"/>
      <c r="C218" s="37"/>
      <c r="D218" s="38"/>
      <c r="E218" s="38"/>
      <c r="F218" s="38"/>
      <c r="G218" s="38"/>
      <c r="H218" s="39" t="s">
        <v>7</v>
      </c>
      <c r="I218" s="40"/>
      <c r="J218" s="40"/>
      <c r="K218" s="40"/>
      <c r="L218" s="41"/>
      <c r="M218" s="40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3"/>
      <c r="AC218" s="39" t="s">
        <v>7</v>
      </c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4"/>
      <c r="BI218" s="45"/>
      <c r="BJ218" s="46" t="s">
        <v>8</v>
      </c>
      <c r="BK218" s="40"/>
      <c r="BL218" s="40"/>
      <c r="BM218" s="40"/>
      <c r="BN218" s="40"/>
      <c r="BO218" s="40"/>
      <c r="BP218" s="40"/>
      <c r="BQ218" s="40"/>
      <c r="BR218" s="40"/>
      <c r="BS218" s="47"/>
      <c r="BU218" s="45"/>
      <c r="BV218" s="155" t="s">
        <v>59</v>
      </c>
      <c r="BW218" s="156"/>
      <c r="BX218" s="156"/>
      <c r="BY218" s="156"/>
      <c r="BZ218" s="156"/>
      <c r="CA218" s="156"/>
      <c r="CB218" s="156"/>
      <c r="CC218" s="156"/>
      <c r="CD218" s="156"/>
      <c r="CE218" s="156"/>
      <c r="CF218" s="156"/>
      <c r="CG218" s="156"/>
      <c r="CH218" s="156"/>
      <c r="CI218" s="156"/>
      <c r="CJ218" s="156"/>
      <c r="CK218" s="156"/>
      <c r="CL218" s="156"/>
      <c r="CM218" s="156"/>
      <c r="CN218" s="156"/>
      <c r="CO218" s="156"/>
      <c r="CP218" s="156"/>
      <c r="CQ218" s="156"/>
      <c r="CR218" s="156"/>
      <c r="CS218" s="156"/>
      <c r="CT218" s="156"/>
      <c r="CU218" s="156"/>
      <c r="CV218" s="156"/>
      <c r="CW218" s="156"/>
      <c r="CX218" s="156"/>
      <c r="CY218" s="157"/>
    </row>
    <row r="219" spans="1:103" ht="13.5" customHeight="1">
      <c r="A219" s="83" t="str">
        <f t="shared" ref="A219:A240" si="62">IF(ISERROR(D221/2),"",D221)</f>
        <v/>
      </c>
      <c r="B219" s="153" t="s">
        <v>58</v>
      </c>
      <c r="C219" s="149" t="s">
        <v>9</v>
      </c>
      <c r="D219" s="48" t="s">
        <v>10</v>
      </c>
      <c r="E219" s="49" t="s">
        <v>60</v>
      </c>
      <c r="F219" s="50"/>
      <c r="G219" s="51"/>
      <c r="H219" s="362" t="s">
        <v>11</v>
      </c>
      <c r="I219" s="355"/>
      <c r="J219" s="355"/>
      <c r="K219" s="355"/>
      <c r="L219" s="360"/>
      <c r="M219" s="354" t="s">
        <v>12</v>
      </c>
      <c r="N219" s="355"/>
      <c r="O219" s="355"/>
      <c r="P219" s="355"/>
      <c r="Q219" s="360"/>
      <c r="R219" s="354" t="s">
        <v>13</v>
      </c>
      <c r="S219" s="355"/>
      <c r="T219" s="355"/>
      <c r="U219" s="355"/>
      <c r="V219" s="360"/>
      <c r="W219" s="354" t="s">
        <v>14</v>
      </c>
      <c r="X219" s="355"/>
      <c r="Y219" s="355"/>
      <c r="Z219" s="355"/>
      <c r="AA219" s="356"/>
      <c r="AC219" s="362" t="s">
        <v>15</v>
      </c>
      <c r="AD219" s="355"/>
      <c r="AE219" s="355"/>
      <c r="AF219" s="355"/>
      <c r="AG219" s="360"/>
      <c r="AH219" s="354" t="s">
        <v>16</v>
      </c>
      <c r="AI219" s="355"/>
      <c r="AJ219" s="355"/>
      <c r="AK219" s="355"/>
      <c r="AL219" s="360"/>
      <c r="AM219" s="354" t="s">
        <v>17</v>
      </c>
      <c r="AN219" s="355"/>
      <c r="AO219" s="355"/>
      <c r="AP219" s="355"/>
      <c r="AQ219" s="360"/>
      <c r="AR219" s="354" t="s">
        <v>18</v>
      </c>
      <c r="AS219" s="355"/>
      <c r="AT219" s="355"/>
      <c r="AU219" s="355"/>
      <c r="AV219" s="360"/>
      <c r="AW219" s="354" t="s">
        <v>19</v>
      </c>
      <c r="AX219" s="355"/>
      <c r="AY219" s="355"/>
      <c r="AZ219" s="355"/>
      <c r="BA219" s="356"/>
      <c r="BB219" s="354" t="s">
        <v>120</v>
      </c>
      <c r="BC219" s="355"/>
      <c r="BD219" s="355"/>
      <c r="BE219" s="355"/>
      <c r="BF219" s="356"/>
      <c r="BG219" s="52"/>
      <c r="BI219" s="53"/>
      <c r="BJ219" s="54"/>
      <c r="BK219" s="54"/>
      <c r="BL219" s="54"/>
      <c r="BM219" s="54"/>
      <c r="BN219" s="54"/>
      <c r="BO219" s="54"/>
      <c r="BP219" s="54"/>
      <c r="BQ219" s="54"/>
      <c r="BR219" s="54"/>
      <c r="BS219" s="55"/>
      <c r="BU219" s="53"/>
      <c r="BV219" s="344" t="s">
        <v>11</v>
      </c>
      <c r="BW219" s="345"/>
      <c r="BX219" s="346"/>
      <c r="BY219" s="344" t="s">
        <v>12</v>
      </c>
      <c r="BZ219" s="345"/>
      <c r="CA219" s="346"/>
      <c r="CB219" s="344" t="s">
        <v>13</v>
      </c>
      <c r="CC219" s="345"/>
      <c r="CD219" s="346"/>
      <c r="CE219" s="344" t="s">
        <v>14</v>
      </c>
      <c r="CF219" s="345"/>
      <c r="CG219" s="346"/>
      <c r="CH219" s="344" t="s">
        <v>15</v>
      </c>
      <c r="CI219" s="345"/>
      <c r="CJ219" s="346"/>
      <c r="CK219" s="344" t="s">
        <v>16</v>
      </c>
      <c r="CL219" s="345"/>
      <c r="CM219" s="346"/>
      <c r="CN219" s="344" t="s">
        <v>17</v>
      </c>
      <c r="CO219" s="345"/>
      <c r="CP219" s="346"/>
      <c r="CQ219" s="344" t="s">
        <v>18</v>
      </c>
      <c r="CR219" s="345"/>
      <c r="CS219" s="346"/>
      <c r="CT219" s="344" t="s">
        <v>19</v>
      </c>
      <c r="CU219" s="345"/>
      <c r="CV219" s="346"/>
      <c r="CW219" s="350" t="s">
        <v>120</v>
      </c>
      <c r="CX219" s="345"/>
      <c r="CY219" s="351"/>
    </row>
    <row r="220" spans="1:103" ht="13.5" customHeight="1" thickBot="1">
      <c r="A220" s="83" t="str">
        <f t="shared" si="62"/>
        <v/>
      </c>
      <c r="B220" s="154" t="s">
        <v>24</v>
      </c>
      <c r="C220" s="283" t="s">
        <v>24</v>
      </c>
      <c r="D220" s="59" t="s">
        <v>24</v>
      </c>
      <c r="E220" s="60" t="s">
        <v>24</v>
      </c>
      <c r="F220" s="61" t="s">
        <v>25</v>
      </c>
      <c r="G220" s="62" t="s">
        <v>26</v>
      </c>
      <c r="H220" s="363"/>
      <c r="I220" s="358"/>
      <c r="J220" s="358"/>
      <c r="K220" s="358"/>
      <c r="L220" s="361"/>
      <c r="M220" s="357"/>
      <c r="N220" s="358"/>
      <c r="O220" s="358"/>
      <c r="P220" s="358"/>
      <c r="Q220" s="361"/>
      <c r="R220" s="357"/>
      <c r="S220" s="358"/>
      <c r="T220" s="358"/>
      <c r="U220" s="358"/>
      <c r="V220" s="361"/>
      <c r="W220" s="357"/>
      <c r="X220" s="358"/>
      <c r="Y220" s="358"/>
      <c r="Z220" s="358"/>
      <c r="AA220" s="359"/>
      <c r="AC220" s="363"/>
      <c r="AD220" s="358"/>
      <c r="AE220" s="358"/>
      <c r="AF220" s="358"/>
      <c r="AG220" s="361"/>
      <c r="AH220" s="357"/>
      <c r="AI220" s="358"/>
      <c r="AJ220" s="358"/>
      <c r="AK220" s="358"/>
      <c r="AL220" s="361"/>
      <c r="AM220" s="357"/>
      <c r="AN220" s="358"/>
      <c r="AO220" s="358"/>
      <c r="AP220" s="358"/>
      <c r="AQ220" s="361"/>
      <c r="AR220" s="357"/>
      <c r="AS220" s="358"/>
      <c r="AT220" s="358"/>
      <c r="AU220" s="358"/>
      <c r="AV220" s="361"/>
      <c r="AW220" s="357"/>
      <c r="AX220" s="358"/>
      <c r="AY220" s="358"/>
      <c r="AZ220" s="358"/>
      <c r="BA220" s="359"/>
      <c r="BB220" s="357"/>
      <c r="BC220" s="358"/>
      <c r="BD220" s="358"/>
      <c r="BE220" s="358"/>
      <c r="BF220" s="359"/>
      <c r="BG220" s="63" t="s">
        <v>26</v>
      </c>
      <c r="BI220" s="64" t="s">
        <v>26</v>
      </c>
      <c r="BJ220" s="65">
        <v>1</v>
      </c>
      <c r="BK220" s="66">
        <v>2</v>
      </c>
      <c r="BL220" s="65">
        <v>3</v>
      </c>
      <c r="BM220" s="66">
        <v>4</v>
      </c>
      <c r="BN220" s="65">
        <v>5</v>
      </c>
      <c r="BO220" s="66">
        <v>6</v>
      </c>
      <c r="BP220" s="65">
        <v>7</v>
      </c>
      <c r="BQ220" s="66">
        <v>8</v>
      </c>
      <c r="BR220" s="66">
        <v>9</v>
      </c>
      <c r="BS220" s="67">
        <v>10</v>
      </c>
      <c r="BU220" s="64" t="s">
        <v>26</v>
      </c>
      <c r="BV220" s="347"/>
      <c r="BW220" s="348"/>
      <c r="BX220" s="349"/>
      <c r="BY220" s="347"/>
      <c r="BZ220" s="348"/>
      <c r="CA220" s="349"/>
      <c r="CB220" s="347"/>
      <c r="CC220" s="348"/>
      <c r="CD220" s="349"/>
      <c r="CE220" s="347"/>
      <c r="CF220" s="348"/>
      <c r="CG220" s="349"/>
      <c r="CH220" s="347"/>
      <c r="CI220" s="348"/>
      <c r="CJ220" s="349"/>
      <c r="CK220" s="347"/>
      <c r="CL220" s="348"/>
      <c r="CM220" s="349"/>
      <c r="CN220" s="347"/>
      <c r="CO220" s="348"/>
      <c r="CP220" s="349"/>
      <c r="CQ220" s="347"/>
      <c r="CR220" s="348"/>
      <c r="CS220" s="349"/>
      <c r="CT220" s="347"/>
      <c r="CU220" s="348"/>
      <c r="CV220" s="349"/>
      <c r="CW220" s="352"/>
      <c r="CX220" s="348"/>
      <c r="CY220" s="353"/>
    </row>
    <row r="221" spans="1:103" ht="13.5" customHeight="1">
      <c r="A221" s="83" t="str">
        <f t="shared" si="62"/>
        <v/>
      </c>
      <c r="B221" s="167" t="str">
        <f t="shared" ref="B221:B242" si="63">IF(SUM(BV221:CY221),AVERAGE(BV221:CY221),"")</f>
        <v/>
      </c>
      <c r="C221" s="150" t="str">
        <f t="shared" ref="C221:C242" si="64">IF(SUM(H221:BF221),AVERAGE(H221:BF221),"")</f>
        <v/>
      </c>
      <c r="D221" s="70" t="str">
        <f t="shared" ref="D221:D242" si="65">IF(SUM(BJ221:BS221),AVERAGE(BJ221:BS221),"")</f>
        <v/>
      </c>
      <c r="E221" s="187" t="str">
        <f>IF(ISERROR(SUM((B221/2),(C221/2),(D221/2))),IF(ISERROR(SUM((B221/2),(C221/2))),IF(ISERROR(SUM((B221/2),(D221/2))),IF(ISERROR(SUM((C221/2),(D221/2))),IF(ISERROR(B221/2),IF(ISERROR(C221/2),A219,C221),B221),SUM((C221*'Student List'!$D$34),(D221*'Student List'!$E$34))/'Student List'!$D$40),SUM((B221*'Student List'!$C$34),(D221*'Student List'!$E$34))/'Student List'!$E$40),SUM((B221*'Student List'!$C$34),(C221*'Student List'!$D$34))/'Student List'!$C$40),SUM((B221*'Student List'!$C$34),(C221*'Student List'!$D$34),(D221*'Student List'!$E$34))/'Student List'!$C$35)</f>
        <v/>
      </c>
      <c r="F221" s="84" t="str">
        <f t="shared" ref="F221:F242" si="66">IF(ISERROR(IF(E221,HLOOKUP(E221,$B$354:$N$355,2),"")),"",(IF(E221,HLOOKUP(E221,$B$354:$N$355,2),"")))</f>
        <v/>
      </c>
      <c r="G221" s="172" t="str">
        <f>IF(ISTEXT('Student List'!$C$9),('Student List'!$C$9),"")</f>
        <v/>
      </c>
      <c r="H221" s="71"/>
      <c r="I221" s="72"/>
      <c r="J221" s="73"/>
      <c r="K221" s="72"/>
      <c r="L221" s="74"/>
      <c r="M221" s="75"/>
      <c r="N221" s="72"/>
      <c r="O221" s="73"/>
      <c r="P221" s="72"/>
      <c r="Q221" s="74"/>
      <c r="R221" s="75"/>
      <c r="S221" s="72"/>
      <c r="T221" s="73"/>
      <c r="U221" s="72"/>
      <c r="V221" s="74"/>
      <c r="W221" s="75"/>
      <c r="X221" s="72"/>
      <c r="Y221" s="73"/>
      <c r="Z221" s="72"/>
      <c r="AA221" s="76"/>
      <c r="AB221" s="207"/>
      <c r="AC221" s="71"/>
      <c r="AD221" s="72"/>
      <c r="AE221" s="75"/>
      <c r="AF221" s="72"/>
      <c r="AG221" s="74"/>
      <c r="AH221" s="75"/>
      <c r="AI221" s="72"/>
      <c r="AJ221" s="73"/>
      <c r="AK221" s="72"/>
      <c r="AL221" s="74"/>
      <c r="AM221" s="75"/>
      <c r="AN221" s="72"/>
      <c r="AO221" s="73"/>
      <c r="AP221" s="72"/>
      <c r="AQ221" s="77"/>
      <c r="AR221" s="75"/>
      <c r="AS221" s="72"/>
      <c r="AT221" s="73"/>
      <c r="AU221" s="72"/>
      <c r="AV221" s="74"/>
      <c r="AW221" s="75"/>
      <c r="AX221" s="72"/>
      <c r="AY221" s="73"/>
      <c r="AZ221" s="72"/>
      <c r="BA221" s="74"/>
      <c r="BB221" s="75"/>
      <c r="BC221" s="72"/>
      <c r="BD221" s="72"/>
      <c r="BE221" s="72"/>
      <c r="BF221" s="75"/>
      <c r="BG221" s="78" t="str">
        <f t="shared" ref="BG221:BG242" si="67">G221</f>
        <v/>
      </c>
      <c r="BI221" s="79" t="str">
        <f t="shared" ref="BI221:BI242" si="68">G221</f>
        <v/>
      </c>
      <c r="BJ221" s="109"/>
      <c r="BK221" s="110"/>
      <c r="BL221" s="110"/>
      <c r="BM221" s="110"/>
      <c r="BN221" s="110"/>
      <c r="BO221" s="110"/>
      <c r="BP221" s="110"/>
      <c r="BQ221" s="110"/>
      <c r="BR221" s="110"/>
      <c r="BS221" s="111"/>
      <c r="BU221" s="170" t="str">
        <f t="shared" ref="BU221:BU242" si="69">G221</f>
        <v/>
      </c>
      <c r="BV221" s="158"/>
      <c r="BW221" s="159"/>
      <c r="BX221" s="248"/>
      <c r="BY221" s="252"/>
      <c r="BZ221" s="253"/>
      <c r="CA221" s="254"/>
      <c r="CB221" s="252"/>
      <c r="CC221" s="253"/>
      <c r="CD221" s="254"/>
      <c r="CE221" s="252"/>
      <c r="CF221" s="253"/>
      <c r="CG221" s="254"/>
      <c r="CH221" s="252"/>
      <c r="CI221" s="253"/>
      <c r="CJ221" s="254"/>
      <c r="CK221" s="252"/>
      <c r="CL221" s="253"/>
      <c r="CM221" s="254"/>
      <c r="CN221" s="252"/>
      <c r="CO221" s="253"/>
      <c r="CP221" s="254"/>
      <c r="CQ221" s="252"/>
      <c r="CR221" s="253"/>
      <c r="CS221" s="254"/>
      <c r="CT221" s="252"/>
      <c r="CU221" s="253"/>
      <c r="CV221" s="254"/>
      <c r="CW221" s="247"/>
      <c r="CX221" s="159"/>
      <c r="CY221" s="160"/>
    </row>
    <row r="222" spans="1:103" ht="13.5" customHeight="1">
      <c r="A222" s="83" t="str">
        <f t="shared" si="62"/>
        <v/>
      </c>
      <c r="B222" s="168" t="str">
        <f t="shared" si="63"/>
        <v/>
      </c>
      <c r="C222" s="151" t="str">
        <f t="shared" si="64"/>
        <v/>
      </c>
      <c r="D222" s="82" t="str">
        <f t="shared" si="65"/>
        <v/>
      </c>
      <c r="E222" s="188" t="str">
        <f>IF(ISERROR(SUM((B222/2),(C222/2),(D222/2))),IF(ISERROR(SUM((B222/2),(C222/2))),IF(ISERROR(SUM((B222/2),(D222/2))),IF(ISERROR(SUM((C222/2),(D222/2))),IF(ISERROR(B222/2),IF(ISERROR(C222/2),A220,C222),B222),SUM((C222*'Student List'!$D$34),(D222*'Student List'!$E$34))/'Student List'!$D$40),SUM((B222*'Student List'!$C$34),(D222*'Student List'!$E$34))/'Student List'!$E$40),SUM((B222*'Student List'!$C$34),(C222*'Student List'!$D$34))/'Student List'!$C$40),SUM((B222*'Student List'!$C$34),(C222*'Student List'!$D$34),(D222*'Student List'!$E$34))/'Student List'!$C$35)</f>
        <v/>
      </c>
      <c r="F222" s="84" t="str">
        <f t="shared" si="66"/>
        <v/>
      </c>
      <c r="G222" s="208" t="str">
        <f>IF(ISTEXT('Student List'!$C$10),('Student List'!$C$10),"")</f>
        <v/>
      </c>
      <c r="H222" s="209"/>
      <c r="I222" s="210"/>
      <c r="J222" s="211"/>
      <c r="K222" s="210"/>
      <c r="L222" s="212"/>
      <c r="M222" s="213"/>
      <c r="N222" s="210"/>
      <c r="O222" s="211"/>
      <c r="P222" s="210"/>
      <c r="Q222" s="212"/>
      <c r="R222" s="213"/>
      <c r="S222" s="210"/>
      <c r="T222" s="211"/>
      <c r="U222" s="210"/>
      <c r="V222" s="212"/>
      <c r="W222" s="213"/>
      <c r="X222" s="210"/>
      <c r="Y222" s="211"/>
      <c r="Z222" s="210"/>
      <c r="AA222" s="214"/>
      <c r="AB222" s="215"/>
      <c r="AC222" s="209"/>
      <c r="AD222" s="210"/>
      <c r="AE222" s="213"/>
      <c r="AF222" s="210"/>
      <c r="AG222" s="212"/>
      <c r="AH222" s="213"/>
      <c r="AI222" s="210"/>
      <c r="AJ222" s="211"/>
      <c r="AK222" s="210"/>
      <c r="AL222" s="212"/>
      <c r="AM222" s="213"/>
      <c r="AN222" s="210"/>
      <c r="AO222" s="211"/>
      <c r="AP222" s="210"/>
      <c r="AQ222" s="212"/>
      <c r="AR222" s="213"/>
      <c r="AS222" s="210"/>
      <c r="AT222" s="211"/>
      <c r="AU222" s="210"/>
      <c r="AV222" s="212"/>
      <c r="AW222" s="213"/>
      <c r="AX222" s="210"/>
      <c r="AY222" s="211"/>
      <c r="AZ222" s="210"/>
      <c r="BA222" s="212"/>
      <c r="BB222" s="213"/>
      <c r="BC222" s="210"/>
      <c r="BD222" s="210"/>
      <c r="BE222" s="210"/>
      <c r="BF222" s="213"/>
      <c r="BG222" s="216" t="str">
        <f t="shared" si="67"/>
        <v/>
      </c>
      <c r="BH222" s="217"/>
      <c r="BI222" s="218" t="str">
        <f t="shared" si="68"/>
        <v/>
      </c>
      <c r="BJ222" s="219"/>
      <c r="BK222" s="220"/>
      <c r="BL222" s="221"/>
      <c r="BM222" s="221"/>
      <c r="BN222" s="221"/>
      <c r="BO222" s="221"/>
      <c r="BP222" s="221"/>
      <c r="BQ222" s="221"/>
      <c r="BR222" s="221"/>
      <c r="BS222" s="222"/>
      <c r="BT222" s="217"/>
      <c r="BU222" s="223" t="str">
        <f t="shared" si="69"/>
        <v/>
      </c>
      <c r="BV222" s="224"/>
      <c r="BW222" s="225"/>
      <c r="BX222" s="249"/>
      <c r="BY222" s="255"/>
      <c r="BZ222" s="226"/>
      <c r="CA222" s="249"/>
      <c r="CB222" s="255"/>
      <c r="CC222" s="226"/>
      <c r="CD222" s="249"/>
      <c r="CE222" s="255"/>
      <c r="CF222" s="226"/>
      <c r="CG222" s="249"/>
      <c r="CH222" s="255"/>
      <c r="CI222" s="226"/>
      <c r="CJ222" s="249"/>
      <c r="CK222" s="255"/>
      <c r="CL222" s="226"/>
      <c r="CM222" s="249"/>
      <c r="CN222" s="255"/>
      <c r="CO222" s="226"/>
      <c r="CP222" s="249"/>
      <c r="CQ222" s="255"/>
      <c r="CR222" s="226"/>
      <c r="CS222" s="249"/>
      <c r="CT222" s="255"/>
      <c r="CU222" s="226"/>
      <c r="CV222" s="249"/>
      <c r="CW222" s="225"/>
      <c r="CX222" s="226"/>
      <c r="CY222" s="227"/>
    </row>
    <row r="223" spans="1:103" ht="13.5" customHeight="1">
      <c r="A223" s="83" t="str">
        <f t="shared" si="62"/>
        <v/>
      </c>
      <c r="B223" s="168" t="str">
        <f t="shared" si="63"/>
        <v/>
      </c>
      <c r="C223" s="151" t="str">
        <f t="shared" si="64"/>
        <v/>
      </c>
      <c r="D223" s="82" t="str">
        <f t="shared" si="65"/>
        <v/>
      </c>
      <c r="E223" s="188" t="str">
        <f>IF(ISERROR(SUM((B223/2),(C223/2),(D223/2))),IF(ISERROR(SUM((B223/2),(C223/2))),IF(ISERROR(SUM((B223/2),(D223/2))),IF(ISERROR(SUM((C223/2),(D223/2))),IF(ISERROR(B223/2),IF(ISERROR(C223/2),A221,C223),B223),SUM((C223*'Student List'!$D$34),(D223*'Student List'!$E$34))/'Student List'!$D$40),SUM((B223*'Student List'!$C$34),(D223*'Student List'!$E$34))/'Student List'!$E$40),SUM((B223*'Student List'!$C$34),(C223*'Student List'!$D$34))/'Student List'!$C$40),SUM((B223*'Student List'!$C$34),(C223*'Student List'!$D$34),(D223*'Student List'!$E$34))/'Student List'!$C$35)</f>
        <v/>
      </c>
      <c r="F223" s="84" t="str">
        <f t="shared" si="66"/>
        <v/>
      </c>
      <c r="G223" s="173" t="str">
        <f>IF(ISTEXT('Student List'!$C$11),('Student List'!$C$11),"")</f>
        <v/>
      </c>
      <c r="H223" s="85"/>
      <c r="I223" s="86"/>
      <c r="J223" s="87"/>
      <c r="K223" s="86"/>
      <c r="L223" s="88"/>
      <c r="M223" s="89"/>
      <c r="N223" s="86"/>
      <c r="O223" s="87"/>
      <c r="P223" s="86"/>
      <c r="Q223" s="88"/>
      <c r="R223" s="89"/>
      <c r="S223" s="86"/>
      <c r="T223" s="87"/>
      <c r="U223" s="86"/>
      <c r="V223" s="88"/>
      <c r="W223" s="89"/>
      <c r="X223" s="86"/>
      <c r="Y223" s="87"/>
      <c r="Z223" s="86"/>
      <c r="AA223" s="90"/>
      <c r="AB223" s="207"/>
      <c r="AC223" s="85"/>
      <c r="AD223" s="86"/>
      <c r="AE223" s="89"/>
      <c r="AF223" s="86"/>
      <c r="AG223" s="88"/>
      <c r="AH223" s="89"/>
      <c r="AI223" s="86"/>
      <c r="AJ223" s="87"/>
      <c r="AK223" s="86"/>
      <c r="AL223" s="88"/>
      <c r="AM223" s="89"/>
      <c r="AN223" s="86"/>
      <c r="AO223" s="87"/>
      <c r="AP223" s="86"/>
      <c r="AQ223" s="88"/>
      <c r="AR223" s="89"/>
      <c r="AS223" s="86"/>
      <c r="AT223" s="87"/>
      <c r="AU223" s="86"/>
      <c r="AV223" s="88"/>
      <c r="AW223" s="89"/>
      <c r="AX223" s="86"/>
      <c r="AY223" s="87"/>
      <c r="AZ223" s="86"/>
      <c r="BA223" s="88"/>
      <c r="BB223" s="89"/>
      <c r="BC223" s="86"/>
      <c r="BD223" s="86"/>
      <c r="BE223" s="86"/>
      <c r="BF223" s="89"/>
      <c r="BG223" s="91" t="str">
        <f t="shared" si="67"/>
        <v/>
      </c>
      <c r="BI223" s="92" t="str">
        <f t="shared" si="68"/>
        <v/>
      </c>
      <c r="BJ223" s="112"/>
      <c r="BK223" s="117"/>
      <c r="BL223" s="113"/>
      <c r="BM223" s="113"/>
      <c r="BN223" s="113"/>
      <c r="BO223" s="113"/>
      <c r="BP223" s="113"/>
      <c r="BQ223" s="113"/>
      <c r="BR223" s="113"/>
      <c r="BS223" s="114"/>
      <c r="BU223" s="171" t="str">
        <f t="shared" si="69"/>
        <v/>
      </c>
      <c r="BV223" s="161"/>
      <c r="BW223" s="162"/>
      <c r="BX223" s="250"/>
      <c r="BY223" s="256"/>
      <c r="BZ223" s="163"/>
      <c r="CA223" s="250"/>
      <c r="CB223" s="256"/>
      <c r="CC223" s="163"/>
      <c r="CD223" s="250"/>
      <c r="CE223" s="256"/>
      <c r="CF223" s="163"/>
      <c r="CG223" s="250"/>
      <c r="CH223" s="256"/>
      <c r="CI223" s="163"/>
      <c r="CJ223" s="250"/>
      <c r="CK223" s="256"/>
      <c r="CL223" s="163"/>
      <c r="CM223" s="250"/>
      <c r="CN223" s="256"/>
      <c r="CO223" s="163"/>
      <c r="CP223" s="250"/>
      <c r="CQ223" s="256"/>
      <c r="CR223" s="163"/>
      <c r="CS223" s="250"/>
      <c r="CT223" s="256"/>
      <c r="CU223" s="163"/>
      <c r="CV223" s="250"/>
      <c r="CW223" s="162"/>
      <c r="CX223" s="163"/>
      <c r="CY223" s="164"/>
    </row>
    <row r="224" spans="1:103" ht="13.5" customHeight="1">
      <c r="A224" s="83" t="str">
        <f t="shared" si="62"/>
        <v/>
      </c>
      <c r="B224" s="168" t="str">
        <f t="shared" si="63"/>
        <v/>
      </c>
      <c r="C224" s="151" t="str">
        <f t="shared" si="64"/>
        <v/>
      </c>
      <c r="D224" s="82" t="str">
        <f t="shared" si="65"/>
        <v/>
      </c>
      <c r="E224" s="188" t="str">
        <f>IF(ISERROR(SUM((B224/2),(C224/2),(D224/2))),IF(ISERROR(SUM((B224/2),(C224/2))),IF(ISERROR(SUM((B224/2),(D224/2))),IF(ISERROR(SUM((C224/2),(D224/2))),IF(ISERROR(B224/2),IF(ISERROR(C224/2),A222,C224),B224),SUM((C224*'Student List'!$D$34),(D224*'Student List'!$E$34))/'Student List'!$D$40),SUM((B224*'Student List'!$C$34),(D224*'Student List'!$E$34))/'Student List'!$E$40),SUM((B224*'Student List'!$C$34),(C224*'Student List'!$D$34))/'Student List'!$C$40),SUM((B224*'Student List'!$C$34),(C224*'Student List'!$D$34),(D224*'Student List'!$E$34))/'Student List'!$C$35)</f>
        <v/>
      </c>
      <c r="F224" s="84" t="str">
        <f t="shared" si="66"/>
        <v/>
      </c>
      <c r="G224" s="208" t="str">
        <f>IF(ISTEXT('Student List'!$C$12),('Student List'!$C$12),"")</f>
        <v/>
      </c>
      <c r="H224" s="209"/>
      <c r="I224" s="210"/>
      <c r="J224" s="211"/>
      <c r="K224" s="210"/>
      <c r="L224" s="212"/>
      <c r="M224" s="213"/>
      <c r="N224" s="210"/>
      <c r="O224" s="211"/>
      <c r="P224" s="210"/>
      <c r="Q224" s="212"/>
      <c r="R224" s="213"/>
      <c r="S224" s="210"/>
      <c r="T224" s="211"/>
      <c r="U224" s="210"/>
      <c r="V224" s="212"/>
      <c r="W224" s="213"/>
      <c r="X224" s="210"/>
      <c r="Y224" s="211"/>
      <c r="Z224" s="210"/>
      <c r="AA224" s="214"/>
      <c r="AB224" s="215"/>
      <c r="AC224" s="209"/>
      <c r="AD224" s="210"/>
      <c r="AE224" s="213"/>
      <c r="AF224" s="210"/>
      <c r="AG224" s="212"/>
      <c r="AH224" s="213"/>
      <c r="AI224" s="210"/>
      <c r="AJ224" s="211"/>
      <c r="AK224" s="210"/>
      <c r="AL224" s="212"/>
      <c r="AM224" s="213"/>
      <c r="AN224" s="210"/>
      <c r="AO224" s="211"/>
      <c r="AP224" s="210"/>
      <c r="AQ224" s="212"/>
      <c r="AR224" s="213"/>
      <c r="AS224" s="210"/>
      <c r="AT224" s="211"/>
      <c r="AU224" s="210"/>
      <c r="AV224" s="212"/>
      <c r="AW224" s="213"/>
      <c r="AX224" s="210"/>
      <c r="AY224" s="211"/>
      <c r="AZ224" s="210"/>
      <c r="BA224" s="212"/>
      <c r="BB224" s="213"/>
      <c r="BC224" s="210"/>
      <c r="BD224" s="210"/>
      <c r="BE224" s="210"/>
      <c r="BF224" s="213"/>
      <c r="BG224" s="216" t="str">
        <f t="shared" si="67"/>
        <v/>
      </c>
      <c r="BH224" s="217"/>
      <c r="BI224" s="218" t="str">
        <f t="shared" si="68"/>
        <v/>
      </c>
      <c r="BJ224" s="219"/>
      <c r="BK224" s="220"/>
      <c r="BL224" s="221"/>
      <c r="BM224" s="221"/>
      <c r="BN224" s="221"/>
      <c r="BO224" s="221"/>
      <c r="BP224" s="221"/>
      <c r="BQ224" s="221"/>
      <c r="BR224" s="221"/>
      <c r="BS224" s="222"/>
      <c r="BT224" s="217"/>
      <c r="BU224" s="223" t="str">
        <f t="shared" si="69"/>
        <v/>
      </c>
      <c r="BV224" s="224"/>
      <c r="BW224" s="225"/>
      <c r="BX224" s="249"/>
      <c r="BY224" s="255"/>
      <c r="BZ224" s="226"/>
      <c r="CA224" s="249"/>
      <c r="CB224" s="255"/>
      <c r="CC224" s="226"/>
      <c r="CD224" s="249"/>
      <c r="CE224" s="255"/>
      <c r="CF224" s="226"/>
      <c r="CG224" s="249"/>
      <c r="CH224" s="255"/>
      <c r="CI224" s="226"/>
      <c r="CJ224" s="249"/>
      <c r="CK224" s="255"/>
      <c r="CL224" s="226"/>
      <c r="CM224" s="249"/>
      <c r="CN224" s="255"/>
      <c r="CO224" s="226"/>
      <c r="CP224" s="249"/>
      <c r="CQ224" s="255"/>
      <c r="CR224" s="226"/>
      <c r="CS224" s="249"/>
      <c r="CT224" s="255"/>
      <c r="CU224" s="226"/>
      <c r="CV224" s="249"/>
      <c r="CW224" s="225"/>
      <c r="CX224" s="226"/>
      <c r="CY224" s="227"/>
    </row>
    <row r="225" spans="1:103" ht="13.5" customHeight="1">
      <c r="A225" s="83" t="str">
        <f t="shared" si="62"/>
        <v/>
      </c>
      <c r="B225" s="168" t="str">
        <f t="shared" si="63"/>
        <v/>
      </c>
      <c r="C225" s="151" t="str">
        <f t="shared" si="64"/>
        <v/>
      </c>
      <c r="D225" s="82" t="str">
        <f t="shared" si="65"/>
        <v/>
      </c>
      <c r="E225" s="188" t="str">
        <f>IF(ISERROR(SUM((B225/2),(C225/2),(D225/2))),IF(ISERROR(SUM((B225/2),(C225/2))),IF(ISERROR(SUM((B225/2),(D225/2))),IF(ISERROR(SUM((C225/2),(D225/2))),IF(ISERROR(B225/2),IF(ISERROR(C225/2),A223,C225),B225),SUM((C225*'Student List'!$D$34),(D225*'Student List'!$E$34))/'Student List'!$D$40),SUM((B225*'Student List'!$C$34),(D225*'Student List'!$E$34))/'Student List'!$E$40),SUM((B225*'Student List'!$C$34),(C225*'Student List'!$D$34))/'Student List'!$C$40),SUM((B225*'Student List'!$C$34),(C225*'Student List'!$D$34),(D225*'Student List'!$E$34))/'Student List'!$C$35)</f>
        <v/>
      </c>
      <c r="F225" s="84" t="str">
        <f t="shared" si="66"/>
        <v/>
      </c>
      <c r="G225" s="173" t="str">
        <f>IF(ISTEXT('Student List'!$C$13),('Student List'!$C$13),"")</f>
        <v/>
      </c>
      <c r="H225" s="85"/>
      <c r="I225" s="86"/>
      <c r="J225" s="87"/>
      <c r="K225" s="86"/>
      <c r="L225" s="88"/>
      <c r="M225" s="89"/>
      <c r="N225" s="86"/>
      <c r="O225" s="87"/>
      <c r="P225" s="86"/>
      <c r="Q225" s="88"/>
      <c r="R225" s="89"/>
      <c r="S225" s="86"/>
      <c r="T225" s="87"/>
      <c r="U225" s="86"/>
      <c r="V225" s="88"/>
      <c r="W225" s="89"/>
      <c r="X225" s="86"/>
      <c r="Y225" s="87"/>
      <c r="Z225" s="86"/>
      <c r="AA225" s="90"/>
      <c r="AB225" s="207"/>
      <c r="AC225" s="85"/>
      <c r="AD225" s="86"/>
      <c r="AE225" s="89"/>
      <c r="AF225" s="86"/>
      <c r="AG225" s="88"/>
      <c r="AH225" s="89"/>
      <c r="AI225" s="86"/>
      <c r="AJ225" s="87"/>
      <c r="AK225" s="86"/>
      <c r="AL225" s="88"/>
      <c r="AM225" s="89"/>
      <c r="AN225" s="86"/>
      <c r="AO225" s="87"/>
      <c r="AP225" s="86"/>
      <c r="AQ225" s="88"/>
      <c r="AR225" s="89"/>
      <c r="AS225" s="86"/>
      <c r="AT225" s="87"/>
      <c r="AU225" s="86"/>
      <c r="AV225" s="88"/>
      <c r="AW225" s="89"/>
      <c r="AX225" s="86"/>
      <c r="AY225" s="87"/>
      <c r="AZ225" s="86"/>
      <c r="BA225" s="88"/>
      <c r="BB225" s="89"/>
      <c r="BC225" s="86"/>
      <c r="BD225" s="86"/>
      <c r="BE225" s="86"/>
      <c r="BF225" s="89"/>
      <c r="BG225" s="91" t="str">
        <f t="shared" si="67"/>
        <v/>
      </c>
      <c r="BI225" s="92" t="str">
        <f t="shared" si="68"/>
        <v/>
      </c>
      <c r="BJ225" s="112"/>
      <c r="BK225" s="117"/>
      <c r="BL225" s="113"/>
      <c r="BM225" s="113"/>
      <c r="BN225" s="113"/>
      <c r="BO225" s="113"/>
      <c r="BP225" s="113"/>
      <c r="BQ225" s="113"/>
      <c r="BR225" s="113"/>
      <c r="BS225" s="114"/>
      <c r="BU225" s="171" t="str">
        <f t="shared" si="69"/>
        <v/>
      </c>
      <c r="BV225" s="161"/>
      <c r="BW225" s="162"/>
      <c r="BX225" s="250"/>
      <c r="BY225" s="256"/>
      <c r="BZ225" s="163"/>
      <c r="CA225" s="250"/>
      <c r="CB225" s="256"/>
      <c r="CC225" s="163"/>
      <c r="CD225" s="250"/>
      <c r="CE225" s="256"/>
      <c r="CF225" s="163"/>
      <c r="CG225" s="250"/>
      <c r="CH225" s="256"/>
      <c r="CI225" s="163"/>
      <c r="CJ225" s="250"/>
      <c r="CK225" s="256"/>
      <c r="CL225" s="163"/>
      <c r="CM225" s="250"/>
      <c r="CN225" s="256"/>
      <c r="CO225" s="163"/>
      <c r="CP225" s="250"/>
      <c r="CQ225" s="256"/>
      <c r="CR225" s="163"/>
      <c r="CS225" s="250"/>
      <c r="CT225" s="256"/>
      <c r="CU225" s="163"/>
      <c r="CV225" s="250"/>
      <c r="CW225" s="162"/>
      <c r="CX225" s="163"/>
      <c r="CY225" s="164"/>
    </row>
    <row r="226" spans="1:103" ht="13.5" customHeight="1">
      <c r="A226" s="83" t="str">
        <f t="shared" si="62"/>
        <v/>
      </c>
      <c r="B226" s="168" t="str">
        <f t="shared" si="63"/>
        <v/>
      </c>
      <c r="C226" s="151" t="str">
        <f t="shared" si="64"/>
        <v/>
      </c>
      <c r="D226" s="82" t="str">
        <f t="shared" si="65"/>
        <v/>
      </c>
      <c r="E226" s="188" t="str">
        <f>IF(ISERROR(SUM((B226/2),(C226/2),(D226/2))),IF(ISERROR(SUM((B226/2),(C226/2))),IF(ISERROR(SUM((B226/2),(D226/2))),IF(ISERROR(SUM((C226/2),(D226/2))),IF(ISERROR(B226/2),IF(ISERROR(C226/2),A224,C226),B226),SUM((C226*'Student List'!$D$34),(D226*'Student List'!$E$34))/'Student List'!$D$40),SUM((B226*'Student List'!$C$34),(D226*'Student List'!$E$34))/'Student List'!$E$40),SUM((B226*'Student List'!$C$34),(C226*'Student List'!$D$34))/'Student List'!$C$40),SUM((B226*'Student List'!$C$34),(C226*'Student List'!$D$34),(D226*'Student List'!$E$34))/'Student List'!$C$35)</f>
        <v/>
      </c>
      <c r="F226" s="84" t="str">
        <f t="shared" si="66"/>
        <v/>
      </c>
      <c r="G226" s="208" t="str">
        <f>IF(ISTEXT('Student List'!$C$14),('Student List'!$C$14),"")</f>
        <v/>
      </c>
      <c r="H226" s="209"/>
      <c r="I226" s="210"/>
      <c r="J226" s="211"/>
      <c r="K226" s="210"/>
      <c r="L226" s="212"/>
      <c r="M226" s="213"/>
      <c r="N226" s="210"/>
      <c r="O226" s="211"/>
      <c r="P226" s="210"/>
      <c r="Q226" s="212"/>
      <c r="R226" s="213"/>
      <c r="S226" s="210"/>
      <c r="T226" s="211"/>
      <c r="U226" s="210"/>
      <c r="V226" s="212"/>
      <c r="W226" s="213"/>
      <c r="X226" s="210"/>
      <c r="Y226" s="211"/>
      <c r="Z226" s="210"/>
      <c r="AA226" s="214"/>
      <c r="AB226" s="215"/>
      <c r="AC226" s="209"/>
      <c r="AD226" s="210"/>
      <c r="AE226" s="213"/>
      <c r="AF226" s="210"/>
      <c r="AG226" s="212"/>
      <c r="AH226" s="213"/>
      <c r="AI226" s="210"/>
      <c r="AJ226" s="211"/>
      <c r="AK226" s="210"/>
      <c r="AL226" s="212"/>
      <c r="AM226" s="213"/>
      <c r="AN226" s="210"/>
      <c r="AO226" s="211"/>
      <c r="AP226" s="210"/>
      <c r="AQ226" s="212"/>
      <c r="AR226" s="213"/>
      <c r="AS226" s="210"/>
      <c r="AT226" s="211"/>
      <c r="AU226" s="210"/>
      <c r="AV226" s="212"/>
      <c r="AW226" s="213"/>
      <c r="AX226" s="210"/>
      <c r="AY226" s="211"/>
      <c r="AZ226" s="210"/>
      <c r="BA226" s="212"/>
      <c r="BB226" s="213"/>
      <c r="BC226" s="210"/>
      <c r="BD226" s="210"/>
      <c r="BE226" s="210"/>
      <c r="BF226" s="213"/>
      <c r="BG226" s="216" t="str">
        <f t="shared" si="67"/>
        <v/>
      </c>
      <c r="BH226" s="217"/>
      <c r="BI226" s="218" t="str">
        <f t="shared" si="68"/>
        <v/>
      </c>
      <c r="BJ226" s="219"/>
      <c r="BK226" s="220"/>
      <c r="BL226" s="221"/>
      <c r="BM226" s="221"/>
      <c r="BN226" s="221"/>
      <c r="BO226" s="221"/>
      <c r="BP226" s="221"/>
      <c r="BQ226" s="221"/>
      <c r="BR226" s="221"/>
      <c r="BS226" s="222"/>
      <c r="BT226" s="217"/>
      <c r="BU226" s="223" t="str">
        <f t="shared" si="69"/>
        <v/>
      </c>
      <c r="BV226" s="224"/>
      <c r="BW226" s="225"/>
      <c r="BX226" s="249"/>
      <c r="BY226" s="255"/>
      <c r="BZ226" s="226"/>
      <c r="CA226" s="249"/>
      <c r="CB226" s="255"/>
      <c r="CC226" s="226"/>
      <c r="CD226" s="249"/>
      <c r="CE226" s="255"/>
      <c r="CF226" s="226"/>
      <c r="CG226" s="249"/>
      <c r="CH226" s="255"/>
      <c r="CI226" s="226"/>
      <c r="CJ226" s="249"/>
      <c r="CK226" s="255"/>
      <c r="CL226" s="226"/>
      <c r="CM226" s="249"/>
      <c r="CN226" s="255"/>
      <c r="CO226" s="226"/>
      <c r="CP226" s="249"/>
      <c r="CQ226" s="255"/>
      <c r="CR226" s="226"/>
      <c r="CS226" s="249"/>
      <c r="CT226" s="255"/>
      <c r="CU226" s="226"/>
      <c r="CV226" s="249"/>
      <c r="CW226" s="225"/>
      <c r="CX226" s="226"/>
      <c r="CY226" s="227"/>
    </row>
    <row r="227" spans="1:103" ht="13.5" customHeight="1">
      <c r="A227" s="83" t="str">
        <f t="shared" si="62"/>
        <v/>
      </c>
      <c r="B227" s="168" t="str">
        <f t="shared" si="63"/>
        <v/>
      </c>
      <c r="C227" s="151" t="str">
        <f t="shared" si="64"/>
        <v/>
      </c>
      <c r="D227" s="82" t="str">
        <f t="shared" si="65"/>
        <v/>
      </c>
      <c r="E227" s="188" t="str">
        <f>IF(ISERROR(SUM((B227/2),(C227/2),(D227/2))),IF(ISERROR(SUM((B227/2),(C227/2))),IF(ISERROR(SUM((B227/2),(D227/2))),IF(ISERROR(SUM((C227/2),(D227/2))),IF(ISERROR(B227/2),IF(ISERROR(C227/2),A225,C227),B227),SUM((C227*'Student List'!$D$34),(D227*'Student List'!$E$34))/'Student List'!$D$40),SUM((B227*'Student List'!$C$34),(D227*'Student List'!$E$34))/'Student List'!$E$40),SUM((B227*'Student List'!$C$34),(C227*'Student List'!$D$34))/'Student List'!$C$40),SUM((B227*'Student List'!$C$34),(C227*'Student List'!$D$34),(D227*'Student List'!$E$34))/'Student List'!$C$35)</f>
        <v/>
      </c>
      <c r="F227" s="84" t="str">
        <f t="shared" si="66"/>
        <v/>
      </c>
      <c r="G227" s="173" t="str">
        <f>IF(ISTEXT('Student List'!$C$15),('Student List'!$C$15),"")</f>
        <v/>
      </c>
      <c r="H227" s="85"/>
      <c r="I227" s="86"/>
      <c r="J227" s="87"/>
      <c r="K227" s="86"/>
      <c r="L227" s="88"/>
      <c r="M227" s="89"/>
      <c r="N227" s="86"/>
      <c r="O227" s="87"/>
      <c r="P227" s="86"/>
      <c r="Q227" s="88"/>
      <c r="R227" s="89"/>
      <c r="S227" s="86"/>
      <c r="T227" s="87"/>
      <c r="U227" s="86"/>
      <c r="V227" s="88"/>
      <c r="W227" s="89"/>
      <c r="X227" s="86"/>
      <c r="Y227" s="87"/>
      <c r="Z227" s="86"/>
      <c r="AA227" s="90"/>
      <c r="AB227" s="207"/>
      <c r="AC227" s="85"/>
      <c r="AD227" s="86"/>
      <c r="AE227" s="89"/>
      <c r="AF227" s="86"/>
      <c r="AG227" s="88"/>
      <c r="AH227" s="89"/>
      <c r="AI227" s="86"/>
      <c r="AJ227" s="87"/>
      <c r="AK227" s="86"/>
      <c r="AL227" s="88"/>
      <c r="AM227" s="89"/>
      <c r="AN227" s="86"/>
      <c r="AO227" s="87"/>
      <c r="AP227" s="86"/>
      <c r="AQ227" s="88"/>
      <c r="AR227" s="89"/>
      <c r="AS227" s="86"/>
      <c r="AT227" s="87"/>
      <c r="AU227" s="86"/>
      <c r="AV227" s="88"/>
      <c r="AW227" s="89"/>
      <c r="AX227" s="86"/>
      <c r="AY227" s="87"/>
      <c r="AZ227" s="86"/>
      <c r="BA227" s="88"/>
      <c r="BB227" s="89"/>
      <c r="BC227" s="86"/>
      <c r="BD227" s="86"/>
      <c r="BE227" s="86"/>
      <c r="BF227" s="89"/>
      <c r="BG227" s="91" t="str">
        <f t="shared" si="67"/>
        <v/>
      </c>
      <c r="BI227" s="92" t="str">
        <f t="shared" si="68"/>
        <v/>
      </c>
      <c r="BJ227" s="112"/>
      <c r="BK227" s="117"/>
      <c r="BL227" s="113"/>
      <c r="BM227" s="113"/>
      <c r="BN227" s="113"/>
      <c r="BO227" s="113"/>
      <c r="BP227" s="113"/>
      <c r="BQ227" s="113"/>
      <c r="BR227" s="113"/>
      <c r="BS227" s="114"/>
      <c r="BU227" s="171" t="str">
        <f t="shared" si="69"/>
        <v/>
      </c>
      <c r="BV227" s="161"/>
      <c r="BW227" s="162"/>
      <c r="BX227" s="250"/>
      <c r="BY227" s="256"/>
      <c r="BZ227" s="163"/>
      <c r="CA227" s="250"/>
      <c r="CB227" s="256"/>
      <c r="CC227" s="163"/>
      <c r="CD227" s="250"/>
      <c r="CE227" s="256"/>
      <c r="CF227" s="163"/>
      <c r="CG227" s="250"/>
      <c r="CH227" s="256"/>
      <c r="CI227" s="163"/>
      <c r="CJ227" s="250"/>
      <c r="CK227" s="256"/>
      <c r="CL227" s="163"/>
      <c r="CM227" s="250"/>
      <c r="CN227" s="256"/>
      <c r="CO227" s="163"/>
      <c r="CP227" s="250"/>
      <c r="CQ227" s="256"/>
      <c r="CR227" s="163"/>
      <c r="CS227" s="250"/>
      <c r="CT227" s="256"/>
      <c r="CU227" s="163"/>
      <c r="CV227" s="250"/>
      <c r="CW227" s="162"/>
      <c r="CX227" s="163"/>
      <c r="CY227" s="164"/>
    </row>
    <row r="228" spans="1:103" ht="13.5" customHeight="1">
      <c r="A228" s="83" t="str">
        <f t="shared" si="62"/>
        <v/>
      </c>
      <c r="B228" s="168" t="str">
        <f t="shared" si="63"/>
        <v/>
      </c>
      <c r="C228" s="151" t="str">
        <f t="shared" si="64"/>
        <v/>
      </c>
      <c r="D228" s="82" t="str">
        <f t="shared" si="65"/>
        <v/>
      </c>
      <c r="E228" s="188" t="str">
        <f>IF(ISERROR(SUM((B228/2),(C228/2),(D228/2))),IF(ISERROR(SUM((B228/2),(C228/2))),IF(ISERROR(SUM((B228/2),(D228/2))),IF(ISERROR(SUM((C228/2),(D228/2))),IF(ISERROR(B228/2),IF(ISERROR(C228/2),A226,C228),B228),SUM((C228*'Student List'!$D$34),(D228*'Student List'!$E$34))/'Student List'!$D$40),SUM((B228*'Student List'!$C$34),(D228*'Student List'!$E$34))/'Student List'!$E$40),SUM((B228*'Student List'!$C$34),(C228*'Student List'!$D$34))/'Student List'!$C$40),SUM((B228*'Student List'!$C$34),(C228*'Student List'!$D$34),(D228*'Student List'!$E$34))/'Student List'!$C$35)</f>
        <v/>
      </c>
      <c r="F228" s="84" t="str">
        <f t="shared" si="66"/>
        <v/>
      </c>
      <c r="G228" s="208" t="str">
        <f>IF(ISTEXT('Student List'!$C$16),('Student List'!$C$16),"")</f>
        <v/>
      </c>
      <c r="H228" s="209"/>
      <c r="I228" s="210"/>
      <c r="J228" s="211"/>
      <c r="K228" s="210"/>
      <c r="L228" s="212"/>
      <c r="M228" s="213"/>
      <c r="N228" s="210"/>
      <c r="O228" s="211"/>
      <c r="P228" s="210"/>
      <c r="Q228" s="212"/>
      <c r="R228" s="213"/>
      <c r="S228" s="210"/>
      <c r="T228" s="211"/>
      <c r="U228" s="210"/>
      <c r="V228" s="212"/>
      <c r="W228" s="213"/>
      <c r="X228" s="210"/>
      <c r="Y228" s="211"/>
      <c r="Z228" s="210"/>
      <c r="AA228" s="214"/>
      <c r="AB228" s="215"/>
      <c r="AC228" s="209"/>
      <c r="AD228" s="210"/>
      <c r="AE228" s="213"/>
      <c r="AF228" s="210"/>
      <c r="AG228" s="212"/>
      <c r="AH228" s="213"/>
      <c r="AI228" s="210"/>
      <c r="AJ228" s="211"/>
      <c r="AK228" s="210"/>
      <c r="AL228" s="212"/>
      <c r="AM228" s="213"/>
      <c r="AN228" s="210"/>
      <c r="AO228" s="211"/>
      <c r="AP228" s="210"/>
      <c r="AQ228" s="212"/>
      <c r="AR228" s="213"/>
      <c r="AS228" s="210"/>
      <c r="AT228" s="211"/>
      <c r="AU228" s="210"/>
      <c r="AV228" s="212"/>
      <c r="AW228" s="213"/>
      <c r="AX228" s="210"/>
      <c r="AY228" s="211"/>
      <c r="AZ228" s="210"/>
      <c r="BA228" s="212"/>
      <c r="BB228" s="213"/>
      <c r="BC228" s="210"/>
      <c r="BD228" s="210"/>
      <c r="BE228" s="210"/>
      <c r="BF228" s="213"/>
      <c r="BG228" s="216" t="str">
        <f t="shared" si="67"/>
        <v/>
      </c>
      <c r="BH228" s="217"/>
      <c r="BI228" s="218" t="str">
        <f t="shared" si="68"/>
        <v/>
      </c>
      <c r="BJ228" s="219"/>
      <c r="BK228" s="220"/>
      <c r="BL228" s="221"/>
      <c r="BM228" s="221"/>
      <c r="BN228" s="221"/>
      <c r="BO228" s="221"/>
      <c r="BP228" s="221"/>
      <c r="BQ228" s="221"/>
      <c r="BR228" s="221"/>
      <c r="BS228" s="222"/>
      <c r="BT228" s="217"/>
      <c r="BU228" s="223" t="str">
        <f t="shared" si="69"/>
        <v/>
      </c>
      <c r="BV228" s="224"/>
      <c r="BW228" s="225"/>
      <c r="BX228" s="249"/>
      <c r="BY228" s="255"/>
      <c r="BZ228" s="226"/>
      <c r="CA228" s="249"/>
      <c r="CB228" s="255"/>
      <c r="CC228" s="226"/>
      <c r="CD228" s="249"/>
      <c r="CE228" s="255"/>
      <c r="CF228" s="226"/>
      <c r="CG228" s="249"/>
      <c r="CH228" s="255"/>
      <c r="CI228" s="226"/>
      <c r="CJ228" s="249"/>
      <c r="CK228" s="255"/>
      <c r="CL228" s="226"/>
      <c r="CM228" s="249"/>
      <c r="CN228" s="255"/>
      <c r="CO228" s="226"/>
      <c r="CP228" s="249"/>
      <c r="CQ228" s="255"/>
      <c r="CR228" s="226"/>
      <c r="CS228" s="249"/>
      <c r="CT228" s="255"/>
      <c r="CU228" s="226"/>
      <c r="CV228" s="249"/>
      <c r="CW228" s="225"/>
      <c r="CX228" s="226"/>
      <c r="CY228" s="227"/>
    </row>
    <row r="229" spans="1:103" ht="13.5" customHeight="1">
      <c r="A229" s="83" t="str">
        <f t="shared" si="62"/>
        <v/>
      </c>
      <c r="B229" s="168" t="str">
        <f t="shared" si="63"/>
        <v/>
      </c>
      <c r="C229" s="151" t="str">
        <f t="shared" si="64"/>
        <v/>
      </c>
      <c r="D229" s="82" t="str">
        <f t="shared" si="65"/>
        <v/>
      </c>
      <c r="E229" s="188" t="str">
        <f>IF(ISERROR(SUM((B229/2),(C229/2),(D229/2))),IF(ISERROR(SUM((B229/2),(C229/2))),IF(ISERROR(SUM((B229/2),(D229/2))),IF(ISERROR(SUM((C229/2),(D229/2))),IF(ISERROR(B229/2),IF(ISERROR(C229/2),A227,C229),B229),SUM((C229*'Student List'!$D$34),(D229*'Student List'!$E$34))/'Student List'!$D$40),SUM((B229*'Student List'!$C$34),(D229*'Student List'!$E$34))/'Student List'!$E$40),SUM((B229*'Student List'!$C$34),(C229*'Student List'!$D$34))/'Student List'!$C$40),SUM((B229*'Student List'!$C$34),(C229*'Student List'!$D$34),(D229*'Student List'!$E$34))/'Student List'!$C$35)</f>
        <v/>
      </c>
      <c r="F229" s="84" t="str">
        <f t="shared" si="66"/>
        <v/>
      </c>
      <c r="G229" s="173" t="str">
        <f>IF(ISTEXT('Student List'!$C$17),('Student List'!$C$17),"")</f>
        <v/>
      </c>
      <c r="H229" s="85"/>
      <c r="I229" s="86"/>
      <c r="J229" s="87"/>
      <c r="K229" s="86"/>
      <c r="L229" s="88"/>
      <c r="M229" s="89"/>
      <c r="N229" s="86"/>
      <c r="O229" s="87"/>
      <c r="P229" s="86"/>
      <c r="Q229" s="88"/>
      <c r="R229" s="89"/>
      <c r="S229" s="86"/>
      <c r="T229" s="87"/>
      <c r="U229" s="86"/>
      <c r="V229" s="88"/>
      <c r="W229" s="89"/>
      <c r="X229" s="86"/>
      <c r="Y229" s="87"/>
      <c r="Z229" s="86"/>
      <c r="AA229" s="90"/>
      <c r="AB229" s="207"/>
      <c r="AC229" s="85"/>
      <c r="AD229" s="86"/>
      <c r="AE229" s="89"/>
      <c r="AF229" s="86"/>
      <c r="AG229" s="88"/>
      <c r="AH229" s="89"/>
      <c r="AI229" s="86"/>
      <c r="AJ229" s="87"/>
      <c r="AK229" s="86"/>
      <c r="AL229" s="88"/>
      <c r="AM229" s="89"/>
      <c r="AN229" s="86"/>
      <c r="AO229" s="87"/>
      <c r="AP229" s="86"/>
      <c r="AQ229" s="88"/>
      <c r="AR229" s="89"/>
      <c r="AS229" s="86"/>
      <c r="AT229" s="87"/>
      <c r="AU229" s="86"/>
      <c r="AV229" s="88"/>
      <c r="AW229" s="89"/>
      <c r="AX229" s="86"/>
      <c r="AY229" s="87"/>
      <c r="AZ229" s="86"/>
      <c r="BA229" s="88"/>
      <c r="BB229" s="89"/>
      <c r="BC229" s="86"/>
      <c r="BD229" s="86"/>
      <c r="BE229" s="86"/>
      <c r="BF229" s="89"/>
      <c r="BG229" s="91" t="str">
        <f t="shared" si="67"/>
        <v/>
      </c>
      <c r="BI229" s="92" t="str">
        <f t="shared" si="68"/>
        <v/>
      </c>
      <c r="BJ229" s="112"/>
      <c r="BK229" s="117"/>
      <c r="BL229" s="113"/>
      <c r="BM229" s="113"/>
      <c r="BN229" s="113"/>
      <c r="BO229" s="113"/>
      <c r="BP229" s="113"/>
      <c r="BQ229" s="113"/>
      <c r="BR229" s="113"/>
      <c r="BS229" s="114"/>
      <c r="BU229" s="171" t="str">
        <f t="shared" si="69"/>
        <v/>
      </c>
      <c r="BV229" s="161"/>
      <c r="BW229" s="162"/>
      <c r="BX229" s="250"/>
      <c r="BY229" s="256"/>
      <c r="BZ229" s="163"/>
      <c r="CA229" s="250"/>
      <c r="CB229" s="256"/>
      <c r="CC229" s="163"/>
      <c r="CD229" s="250"/>
      <c r="CE229" s="256"/>
      <c r="CF229" s="163"/>
      <c r="CG229" s="250"/>
      <c r="CH229" s="256"/>
      <c r="CI229" s="163"/>
      <c r="CJ229" s="250"/>
      <c r="CK229" s="256"/>
      <c r="CL229" s="163"/>
      <c r="CM229" s="250"/>
      <c r="CN229" s="256"/>
      <c r="CO229" s="163"/>
      <c r="CP229" s="250"/>
      <c r="CQ229" s="256"/>
      <c r="CR229" s="163"/>
      <c r="CS229" s="250"/>
      <c r="CT229" s="256"/>
      <c r="CU229" s="163"/>
      <c r="CV229" s="250"/>
      <c r="CW229" s="162"/>
      <c r="CX229" s="163"/>
      <c r="CY229" s="164"/>
    </row>
    <row r="230" spans="1:103" ht="13.5" customHeight="1">
      <c r="A230" s="83" t="str">
        <f t="shared" si="62"/>
        <v/>
      </c>
      <c r="B230" s="168" t="str">
        <f t="shared" si="63"/>
        <v/>
      </c>
      <c r="C230" s="151" t="str">
        <f t="shared" si="64"/>
        <v/>
      </c>
      <c r="D230" s="82" t="str">
        <f t="shared" si="65"/>
        <v/>
      </c>
      <c r="E230" s="188" t="str">
        <f>IF(ISERROR(SUM((B230/2),(C230/2),(D230/2))),IF(ISERROR(SUM((B230/2),(C230/2))),IF(ISERROR(SUM((B230/2),(D230/2))),IF(ISERROR(SUM((C230/2),(D230/2))),IF(ISERROR(B230/2),IF(ISERROR(C230/2),A228,C230),B230),SUM((C230*'Student List'!$D$34),(D230*'Student List'!$E$34))/'Student List'!$D$40),SUM((B230*'Student List'!$C$34),(D230*'Student List'!$E$34))/'Student List'!$E$40),SUM((B230*'Student List'!$C$34),(C230*'Student List'!$D$34))/'Student List'!$C$40),SUM((B230*'Student List'!$C$34),(C230*'Student List'!$D$34),(D230*'Student List'!$E$34))/'Student List'!$C$35)</f>
        <v/>
      </c>
      <c r="F230" s="84" t="str">
        <f t="shared" si="66"/>
        <v/>
      </c>
      <c r="G230" s="208" t="str">
        <f>IF(ISTEXT('Student List'!$C$18),('Student List'!$C$18),"")</f>
        <v/>
      </c>
      <c r="H230" s="209"/>
      <c r="I230" s="210"/>
      <c r="J230" s="211"/>
      <c r="K230" s="210"/>
      <c r="L230" s="212"/>
      <c r="M230" s="213"/>
      <c r="N230" s="210"/>
      <c r="O230" s="211"/>
      <c r="P230" s="210"/>
      <c r="Q230" s="212"/>
      <c r="R230" s="213"/>
      <c r="S230" s="210"/>
      <c r="T230" s="211"/>
      <c r="U230" s="210"/>
      <c r="V230" s="212"/>
      <c r="W230" s="213"/>
      <c r="X230" s="210"/>
      <c r="Y230" s="211"/>
      <c r="Z230" s="210"/>
      <c r="AA230" s="214"/>
      <c r="AB230" s="215"/>
      <c r="AC230" s="209"/>
      <c r="AD230" s="210"/>
      <c r="AE230" s="213"/>
      <c r="AF230" s="210"/>
      <c r="AG230" s="212"/>
      <c r="AH230" s="213"/>
      <c r="AI230" s="210"/>
      <c r="AJ230" s="211"/>
      <c r="AK230" s="210"/>
      <c r="AL230" s="212"/>
      <c r="AM230" s="213"/>
      <c r="AN230" s="210"/>
      <c r="AO230" s="211"/>
      <c r="AP230" s="210"/>
      <c r="AQ230" s="212"/>
      <c r="AR230" s="213"/>
      <c r="AS230" s="210"/>
      <c r="AT230" s="211"/>
      <c r="AU230" s="210"/>
      <c r="AV230" s="212"/>
      <c r="AW230" s="213"/>
      <c r="AX230" s="210"/>
      <c r="AY230" s="211"/>
      <c r="AZ230" s="210"/>
      <c r="BA230" s="212"/>
      <c r="BB230" s="213"/>
      <c r="BC230" s="210"/>
      <c r="BD230" s="210"/>
      <c r="BE230" s="210"/>
      <c r="BF230" s="213"/>
      <c r="BG230" s="216" t="str">
        <f t="shared" si="67"/>
        <v/>
      </c>
      <c r="BH230" s="217"/>
      <c r="BI230" s="218" t="str">
        <f t="shared" si="68"/>
        <v/>
      </c>
      <c r="BJ230" s="219"/>
      <c r="BK230" s="220"/>
      <c r="BL230" s="221"/>
      <c r="BM230" s="221"/>
      <c r="BN230" s="221"/>
      <c r="BO230" s="221"/>
      <c r="BP230" s="221"/>
      <c r="BQ230" s="221"/>
      <c r="BR230" s="221"/>
      <c r="BS230" s="222"/>
      <c r="BT230" s="217"/>
      <c r="BU230" s="223" t="str">
        <f t="shared" si="69"/>
        <v/>
      </c>
      <c r="BV230" s="224"/>
      <c r="BW230" s="225"/>
      <c r="BX230" s="249"/>
      <c r="BY230" s="255"/>
      <c r="BZ230" s="226"/>
      <c r="CA230" s="249"/>
      <c r="CB230" s="255"/>
      <c r="CC230" s="226"/>
      <c r="CD230" s="249"/>
      <c r="CE230" s="255"/>
      <c r="CF230" s="226"/>
      <c r="CG230" s="249"/>
      <c r="CH230" s="255"/>
      <c r="CI230" s="226"/>
      <c r="CJ230" s="249"/>
      <c r="CK230" s="255"/>
      <c r="CL230" s="226"/>
      <c r="CM230" s="249"/>
      <c r="CN230" s="255"/>
      <c r="CO230" s="226"/>
      <c r="CP230" s="249"/>
      <c r="CQ230" s="255"/>
      <c r="CR230" s="226"/>
      <c r="CS230" s="249"/>
      <c r="CT230" s="255"/>
      <c r="CU230" s="226"/>
      <c r="CV230" s="249"/>
      <c r="CW230" s="225"/>
      <c r="CX230" s="226"/>
      <c r="CY230" s="227"/>
    </row>
    <row r="231" spans="1:103" ht="13.5" customHeight="1">
      <c r="A231" s="83" t="str">
        <f t="shared" si="62"/>
        <v/>
      </c>
      <c r="B231" s="168" t="str">
        <f t="shared" si="63"/>
        <v/>
      </c>
      <c r="C231" s="151" t="str">
        <f t="shared" si="64"/>
        <v/>
      </c>
      <c r="D231" s="82" t="str">
        <f t="shared" si="65"/>
        <v/>
      </c>
      <c r="E231" s="188" t="str">
        <f>IF(ISERROR(SUM((B231/2),(C231/2),(D231/2))),IF(ISERROR(SUM((B231/2),(C231/2))),IF(ISERROR(SUM((B231/2),(D231/2))),IF(ISERROR(SUM((C231/2),(D231/2))),IF(ISERROR(B231/2),IF(ISERROR(C231/2),A229,C231),B231),SUM((C231*'Student List'!$D$34),(D231*'Student List'!$E$34))/'Student List'!$D$40),SUM((B231*'Student List'!$C$34),(D231*'Student List'!$E$34))/'Student List'!$E$40),SUM((B231*'Student List'!$C$34),(C231*'Student List'!$D$34))/'Student List'!$C$40),SUM((B231*'Student List'!$C$34),(C231*'Student List'!$D$34),(D231*'Student List'!$E$34))/'Student List'!$C$35)</f>
        <v/>
      </c>
      <c r="F231" s="84" t="str">
        <f t="shared" si="66"/>
        <v/>
      </c>
      <c r="G231" s="173" t="str">
        <f>IF(ISTEXT('Student List'!$C$19),('Student List'!$C$19),"")</f>
        <v/>
      </c>
      <c r="H231" s="85"/>
      <c r="I231" s="86"/>
      <c r="J231" s="87"/>
      <c r="K231" s="86"/>
      <c r="L231" s="88"/>
      <c r="M231" s="89"/>
      <c r="N231" s="86"/>
      <c r="O231" s="87"/>
      <c r="P231" s="86"/>
      <c r="Q231" s="88"/>
      <c r="R231" s="89"/>
      <c r="S231" s="86"/>
      <c r="T231" s="87"/>
      <c r="U231" s="86"/>
      <c r="V231" s="88"/>
      <c r="W231" s="89"/>
      <c r="X231" s="86"/>
      <c r="Y231" s="87"/>
      <c r="Z231" s="86"/>
      <c r="AA231" s="90"/>
      <c r="AB231" s="207"/>
      <c r="AC231" s="85"/>
      <c r="AD231" s="86"/>
      <c r="AE231" s="89"/>
      <c r="AF231" s="86"/>
      <c r="AG231" s="88"/>
      <c r="AH231" s="89"/>
      <c r="AI231" s="86"/>
      <c r="AJ231" s="87"/>
      <c r="AK231" s="86"/>
      <c r="AL231" s="88"/>
      <c r="AM231" s="89"/>
      <c r="AN231" s="86"/>
      <c r="AO231" s="87"/>
      <c r="AP231" s="86"/>
      <c r="AQ231" s="88"/>
      <c r="AR231" s="89"/>
      <c r="AS231" s="86"/>
      <c r="AT231" s="87"/>
      <c r="AU231" s="86"/>
      <c r="AV231" s="88"/>
      <c r="AW231" s="89"/>
      <c r="AX231" s="86"/>
      <c r="AY231" s="87"/>
      <c r="AZ231" s="86"/>
      <c r="BA231" s="88"/>
      <c r="BB231" s="89"/>
      <c r="BC231" s="86"/>
      <c r="BD231" s="86"/>
      <c r="BE231" s="86"/>
      <c r="BF231" s="89"/>
      <c r="BG231" s="91" t="str">
        <f t="shared" si="67"/>
        <v/>
      </c>
      <c r="BI231" s="92" t="str">
        <f t="shared" si="68"/>
        <v/>
      </c>
      <c r="BJ231" s="112"/>
      <c r="BK231" s="117"/>
      <c r="BL231" s="113"/>
      <c r="BM231" s="113"/>
      <c r="BN231" s="113"/>
      <c r="BO231" s="113"/>
      <c r="BP231" s="113"/>
      <c r="BQ231" s="113"/>
      <c r="BR231" s="113"/>
      <c r="BS231" s="114"/>
      <c r="BU231" s="171" t="str">
        <f t="shared" si="69"/>
        <v/>
      </c>
      <c r="BV231" s="161"/>
      <c r="BW231" s="162"/>
      <c r="BX231" s="250"/>
      <c r="BY231" s="256"/>
      <c r="BZ231" s="163"/>
      <c r="CA231" s="250"/>
      <c r="CB231" s="256"/>
      <c r="CC231" s="163"/>
      <c r="CD231" s="250"/>
      <c r="CE231" s="256"/>
      <c r="CF231" s="163"/>
      <c r="CG231" s="250"/>
      <c r="CH231" s="256"/>
      <c r="CI231" s="163"/>
      <c r="CJ231" s="250"/>
      <c r="CK231" s="256"/>
      <c r="CL231" s="163"/>
      <c r="CM231" s="250"/>
      <c r="CN231" s="256"/>
      <c r="CO231" s="163"/>
      <c r="CP231" s="250"/>
      <c r="CQ231" s="256"/>
      <c r="CR231" s="163"/>
      <c r="CS231" s="250"/>
      <c r="CT231" s="256"/>
      <c r="CU231" s="163"/>
      <c r="CV231" s="250"/>
      <c r="CW231" s="162"/>
      <c r="CX231" s="163"/>
      <c r="CY231" s="164"/>
    </row>
    <row r="232" spans="1:103" ht="13.5" customHeight="1">
      <c r="A232" s="83" t="str">
        <f t="shared" si="62"/>
        <v/>
      </c>
      <c r="B232" s="168" t="str">
        <f t="shared" si="63"/>
        <v/>
      </c>
      <c r="C232" s="151" t="str">
        <f t="shared" si="64"/>
        <v/>
      </c>
      <c r="D232" s="82" t="str">
        <f t="shared" si="65"/>
        <v/>
      </c>
      <c r="E232" s="188" t="str">
        <f>IF(ISERROR(SUM((B232/2),(C232/2),(D232/2))),IF(ISERROR(SUM((B232/2),(C232/2))),IF(ISERROR(SUM((B232/2),(D232/2))),IF(ISERROR(SUM((C232/2),(D232/2))),IF(ISERROR(B232/2),IF(ISERROR(C232/2),A230,C232),B232),SUM((C232*'Student List'!$D$34),(D232*'Student List'!$E$34))/'Student List'!$D$40),SUM((B232*'Student List'!$C$34),(D232*'Student List'!$E$34))/'Student List'!$E$40),SUM((B232*'Student List'!$C$34),(C232*'Student List'!$D$34))/'Student List'!$C$40),SUM((B232*'Student List'!$C$34),(C232*'Student List'!$D$34),(D232*'Student List'!$E$34))/'Student List'!$C$35)</f>
        <v/>
      </c>
      <c r="F232" s="84" t="str">
        <f t="shared" si="66"/>
        <v/>
      </c>
      <c r="G232" s="208" t="str">
        <f>IF(ISTEXT('Student List'!$C$20),('Student List'!$C$20),"")</f>
        <v/>
      </c>
      <c r="H232" s="209"/>
      <c r="I232" s="210"/>
      <c r="J232" s="211"/>
      <c r="K232" s="210"/>
      <c r="L232" s="212"/>
      <c r="M232" s="213"/>
      <c r="N232" s="210"/>
      <c r="O232" s="211"/>
      <c r="P232" s="210"/>
      <c r="Q232" s="212"/>
      <c r="R232" s="213"/>
      <c r="S232" s="210"/>
      <c r="T232" s="211"/>
      <c r="U232" s="210"/>
      <c r="V232" s="212"/>
      <c r="W232" s="213"/>
      <c r="X232" s="210"/>
      <c r="Y232" s="211"/>
      <c r="Z232" s="210"/>
      <c r="AA232" s="214"/>
      <c r="AB232" s="215"/>
      <c r="AC232" s="209"/>
      <c r="AD232" s="210"/>
      <c r="AE232" s="213"/>
      <c r="AF232" s="210"/>
      <c r="AG232" s="212"/>
      <c r="AH232" s="213"/>
      <c r="AI232" s="210"/>
      <c r="AJ232" s="211"/>
      <c r="AK232" s="210"/>
      <c r="AL232" s="212"/>
      <c r="AM232" s="213"/>
      <c r="AN232" s="210"/>
      <c r="AO232" s="211"/>
      <c r="AP232" s="210"/>
      <c r="AQ232" s="212"/>
      <c r="AR232" s="213"/>
      <c r="AS232" s="210"/>
      <c r="AT232" s="211"/>
      <c r="AU232" s="210"/>
      <c r="AV232" s="212"/>
      <c r="AW232" s="213"/>
      <c r="AX232" s="210"/>
      <c r="AY232" s="211"/>
      <c r="AZ232" s="210"/>
      <c r="BA232" s="212"/>
      <c r="BB232" s="213"/>
      <c r="BC232" s="210"/>
      <c r="BD232" s="210"/>
      <c r="BE232" s="210"/>
      <c r="BF232" s="213"/>
      <c r="BG232" s="216" t="str">
        <f t="shared" si="67"/>
        <v/>
      </c>
      <c r="BH232" s="217"/>
      <c r="BI232" s="218" t="str">
        <f t="shared" si="68"/>
        <v/>
      </c>
      <c r="BJ232" s="219"/>
      <c r="BK232" s="220"/>
      <c r="BL232" s="221"/>
      <c r="BM232" s="221"/>
      <c r="BN232" s="221"/>
      <c r="BO232" s="221"/>
      <c r="BP232" s="221"/>
      <c r="BQ232" s="221"/>
      <c r="BR232" s="221"/>
      <c r="BS232" s="222"/>
      <c r="BT232" s="217"/>
      <c r="BU232" s="223" t="str">
        <f t="shared" si="69"/>
        <v/>
      </c>
      <c r="BV232" s="224"/>
      <c r="BW232" s="225"/>
      <c r="BX232" s="249"/>
      <c r="BY232" s="255"/>
      <c r="BZ232" s="226"/>
      <c r="CA232" s="249"/>
      <c r="CB232" s="255"/>
      <c r="CC232" s="226"/>
      <c r="CD232" s="249"/>
      <c r="CE232" s="255"/>
      <c r="CF232" s="226"/>
      <c r="CG232" s="249"/>
      <c r="CH232" s="255"/>
      <c r="CI232" s="226"/>
      <c r="CJ232" s="249"/>
      <c r="CK232" s="255"/>
      <c r="CL232" s="226"/>
      <c r="CM232" s="249"/>
      <c r="CN232" s="255"/>
      <c r="CO232" s="226"/>
      <c r="CP232" s="249"/>
      <c r="CQ232" s="255"/>
      <c r="CR232" s="226"/>
      <c r="CS232" s="249"/>
      <c r="CT232" s="255"/>
      <c r="CU232" s="226"/>
      <c r="CV232" s="249"/>
      <c r="CW232" s="225"/>
      <c r="CX232" s="226"/>
      <c r="CY232" s="227"/>
    </row>
    <row r="233" spans="1:103" ht="13.5" customHeight="1">
      <c r="A233" s="83" t="str">
        <f t="shared" si="62"/>
        <v/>
      </c>
      <c r="B233" s="168" t="str">
        <f t="shared" si="63"/>
        <v/>
      </c>
      <c r="C233" s="151" t="str">
        <f t="shared" si="64"/>
        <v/>
      </c>
      <c r="D233" s="82" t="str">
        <f t="shared" si="65"/>
        <v/>
      </c>
      <c r="E233" s="188" t="str">
        <f>IF(ISERROR(SUM((B233/2),(C233/2),(D233/2))),IF(ISERROR(SUM((B233/2),(C233/2))),IF(ISERROR(SUM((B233/2),(D233/2))),IF(ISERROR(SUM((C233/2),(D233/2))),IF(ISERROR(B233/2),IF(ISERROR(C233/2),A231,C233),B233),SUM((C233*'Student List'!$D$34),(D233*'Student List'!$E$34))/'Student List'!$D$40),SUM((B233*'Student List'!$C$34),(D233*'Student List'!$E$34))/'Student List'!$E$40),SUM((B233*'Student List'!$C$34),(C233*'Student List'!$D$34))/'Student List'!$C$40),SUM((B233*'Student List'!$C$34),(C233*'Student List'!$D$34),(D233*'Student List'!$E$34))/'Student List'!$C$35)</f>
        <v/>
      </c>
      <c r="F233" s="84" t="str">
        <f t="shared" si="66"/>
        <v/>
      </c>
      <c r="G233" s="173" t="str">
        <f>IF(ISTEXT('Student List'!$C$21),('Student List'!$C$21),"")</f>
        <v/>
      </c>
      <c r="H233" s="85"/>
      <c r="I233" s="86"/>
      <c r="J233" s="87"/>
      <c r="K233" s="86"/>
      <c r="L233" s="88"/>
      <c r="M233" s="89"/>
      <c r="N233" s="86"/>
      <c r="O233" s="86"/>
      <c r="P233" s="228"/>
      <c r="Q233" s="148"/>
      <c r="R233" s="89"/>
      <c r="S233" s="86"/>
      <c r="T233" s="87"/>
      <c r="U233" s="86"/>
      <c r="V233" s="88"/>
      <c r="W233" s="89"/>
      <c r="X233" s="86"/>
      <c r="Y233" s="87"/>
      <c r="Z233" s="86"/>
      <c r="AA233" s="90"/>
      <c r="AB233" s="207"/>
      <c r="AC233" s="85"/>
      <c r="AD233" s="86"/>
      <c r="AE233" s="89"/>
      <c r="AF233" s="86"/>
      <c r="AG233" s="88"/>
      <c r="AH233" s="89"/>
      <c r="AI233" s="86"/>
      <c r="AJ233" s="87"/>
      <c r="AK233" s="86"/>
      <c r="AL233" s="88"/>
      <c r="AM233" s="89"/>
      <c r="AN233" s="86"/>
      <c r="AO233" s="87"/>
      <c r="AP233" s="86"/>
      <c r="AQ233" s="88"/>
      <c r="AR233" s="89"/>
      <c r="AS233" s="86"/>
      <c r="AT233" s="87"/>
      <c r="AU233" s="86"/>
      <c r="AV233" s="88"/>
      <c r="AW233" s="89"/>
      <c r="AX233" s="86"/>
      <c r="AY233" s="87"/>
      <c r="AZ233" s="86"/>
      <c r="BA233" s="88"/>
      <c r="BB233" s="89"/>
      <c r="BC233" s="86"/>
      <c r="BD233" s="86"/>
      <c r="BE233" s="86"/>
      <c r="BF233" s="89"/>
      <c r="BG233" s="91" t="str">
        <f t="shared" si="67"/>
        <v/>
      </c>
      <c r="BI233" s="92" t="str">
        <f t="shared" si="68"/>
        <v/>
      </c>
      <c r="BJ233" s="112"/>
      <c r="BK233" s="117"/>
      <c r="BL233" s="113"/>
      <c r="BM233" s="113"/>
      <c r="BN233" s="113"/>
      <c r="BO233" s="113"/>
      <c r="BP233" s="113"/>
      <c r="BQ233" s="113"/>
      <c r="BR233" s="113"/>
      <c r="BS233" s="114"/>
      <c r="BU233" s="171" t="str">
        <f t="shared" si="69"/>
        <v/>
      </c>
      <c r="BV233" s="161"/>
      <c r="BW233" s="162"/>
      <c r="BX233" s="250"/>
      <c r="BY233" s="256"/>
      <c r="BZ233" s="163"/>
      <c r="CA233" s="250"/>
      <c r="CB233" s="256"/>
      <c r="CC233" s="163"/>
      <c r="CD233" s="250"/>
      <c r="CE233" s="256"/>
      <c r="CF233" s="163"/>
      <c r="CG233" s="250"/>
      <c r="CH233" s="256"/>
      <c r="CI233" s="163"/>
      <c r="CJ233" s="250"/>
      <c r="CK233" s="256"/>
      <c r="CL233" s="163"/>
      <c r="CM233" s="250"/>
      <c r="CN233" s="256"/>
      <c r="CO233" s="163"/>
      <c r="CP233" s="250"/>
      <c r="CQ233" s="256"/>
      <c r="CR233" s="163"/>
      <c r="CS233" s="250"/>
      <c r="CT233" s="256"/>
      <c r="CU233" s="163"/>
      <c r="CV233" s="250"/>
      <c r="CW233" s="162"/>
      <c r="CX233" s="163"/>
      <c r="CY233" s="164"/>
    </row>
    <row r="234" spans="1:103" ht="13.5" customHeight="1">
      <c r="A234" s="83" t="str">
        <f t="shared" si="62"/>
        <v/>
      </c>
      <c r="B234" s="168" t="str">
        <f t="shared" si="63"/>
        <v/>
      </c>
      <c r="C234" s="151" t="str">
        <f t="shared" si="64"/>
        <v/>
      </c>
      <c r="D234" s="82" t="str">
        <f t="shared" si="65"/>
        <v/>
      </c>
      <c r="E234" s="188" t="str">
        <f>IF(ISERROR(SUM((B234/2),(C234/2),(D234/2))),IF(ISERROR(SUM((B234/2),(C234/2))),IF(ISERROR(SUM((B234/2),(D234/2))),IF(ISERROR(SUM((C234/2),(D234/2))),IF(ISERROR(B234/2),IF(ISERROR(C234/2),A232,C234),B234),SUM((C234*'Student List'!$D$34),(D234*'Student List'!$E$34))/'Student List'!$D$40),SUM((B234*'Student List'!$C$34),(D234*'Student List'!$E$34))/'Student List'!$E$40),SUM((B234*'Student List'!$C$34),(C234*'Student List'!$D$34))/'Student List'!$C$40),SUM((B234*'Student List'!$C$34),(C234*'Student List'!$D$34),(D234*'Student List'!$E$34))/'Student List'!$C$35)</f>
        <v/>
      </c>
      <c r="F234" s="84" t="str">
        <f t="shared" si="66"/>
        <v/>
      </c>
      <c r="G234" s="208" t="str">
        <f>IF(ISTEXT('Student List'!$C$22),('Student List'!$C$22),"")</f>
        <v/>
      </c>
      <c r="H234" s="209"/>
      <c r="I234" s="210"/>
      <c r="J234" s="211"/>
      <c r="K234" s="210"/>
      <c r="L234" s="212"/>
      <c r="M234" s="213"/>
      <c r="N234" s="210"/>
      <c r="O234" s="211"/>
      <c r="P234" s="210"/>
      <c r="Q234" s="212"/>
      <c r="R234" s="213"/>
      <c r="S234" s="210"/>
      <c r="T234" s="211"/>
      <c r="U234" s="210"/>
      <c r="V234" s="212"/>
      <c r="W234" s="213"/>
      <c r="X234" s="210"/>
      <c r="Y234" s="211"/>
      <c r="Z234" s="210"/>
      <c r="AA234" s="214"/>
      <c r="AB234" s="215"/>
      <c r="AC234" s="209"/>
      <c r="AD234" s="210"/>
      <c r="AE234" s="213"/>
      <c r="AF234" s="210"/>
      <c r="AG234" s="212"/>
      <c r="AH234" s="213"/>
      <c r="AI234" s="210"/>
      <c r="AJ234" s="211"/>
      <c r="AK234" s="210"/>
      <c r="AL234" s="212"/>
      <c r="AM234" s="213"/>
      <c r="AN234" s="210"/>
      <c r="AO234" s="211"/>
      <c r="AP234" s="210"/>
      <c r="AQ234" s="212"/>
      <c r="AR234" s="213"/>
      <c r="AS234" s="210"/>
      <c r="AT234" s="211"/>
      <c r="AU234" s="210"/>
      <c r="AV234" s="212"/>
      <c r="AW234" s="213"/>
      <c r="AX234" s="210"/>
      <c r="AY234" s="211"/>
      <c r="AZ234" s="210"/>
      <c r="BA234" s="212"/>
      <c r="BB234" s="213"/>
      <c r="BC234" s="210"/>
      <c r="BD234" s="210"/>
      <c r="BE234" s="210"/>
      <c r="BF234" s="213"/>
      <c r="BG234" s="216" t="str">
        <f t="shared" si="67"/>
        <v/>
      </c>
      <c r="BH234" s="217"/>
      <c r="BI234" s="218" t="str">
        <f t="shared" si="68"/>
        <v/>
      </c>
      <c r="BJ234" s="219"/>
      <c r="BK234" s="220"/>
      <c r="BL234" s="221"/>
      <c r="BM234" s="221"/>
      <c r="BN234" s="221"/>
      <c r="BO234" s="221"/>
      <c r="BP234" s="221"/>
      <c r="BQ234" s="221"/>
      <c r="BR234" s="221"/>
      <c r="BS234" s="222"/>
      <c r="BT234" s="217"/>
      <c r="BU234" s="223" t="str">
        <f t="shared" si="69"/>
        <v/>
      </c>
      <c r="BV234" s="224"/>
      <c r="BW234" s="225"/>
      <c r="BX234" s="249"/>
      <c r="BY234" s="255"/>
      <c r="BZ234" s="226"/>
      <c r="CA234" s="249"/>
      <c r="CB234" s="255"/>
      <c r="CC234" s="226"/>
      <c r="CD234" s="249"/>
      <c r="CE234" s="255"/>
      <c r="CF234" s="226"/>
      <c r="CG234" s="249"/>
      <c r="CH234" s="255"/>
      <c r="CI234" s="226"/>
      <c r="CJ234" s="249"/>
      <c r="CK234" s="255"/>
      <c r="CL234" s="226"/>
      <c r="CM234" s="249"/>
      <c r="CN234" s="255"/>
      <c r="CO234" s="226"/>
      <c r="CP234" s="249"/>
      <c r="CQ234" s="255"/>
      <c r="CR234" s="226"/>
      <c r="CS234" s="249"/>
      <c r="CT234" s="255"/>
      <c r="CU234" s="226"/>
      <c r="CV234" s="249"/>
      <c r="CW234" s="225"/>
      <c r="CX234" s="226"/>
      <c r="CY234" s="227"/>
    </row>
    <row r="235" spans="1:103" ht="13.5" customHeight="1">
      <c r="A235" s="83" t="str">
        <f t="shared" si="62"/>
        <v/>
      </c>
      <c r="B235" s="168" t="str">
        <f t="shared" si="63"/>
        <v/>
      </c>
      <c r="C235" s="151" t="str">
        <f t="shared" si="64"/>
        <v/>
      </c>
      <c r="D235" s="82" t="str">
        <f t="shared" si="65"/>
        <v/>
      </c>
      <c r="E235" s="188" t="str">
        <f>IF(ISERROR(SUM((B235/2),(C235/2),(D235/2))),IF(ISERROR(SUM((B235/2),(C235/2))),IF(ISERROR(SUM((B235/2),(D235/2))),IF(ISERROR(SUM((C235/2),(D235/2))),IF(ISERROR(B235/2),IF(ISERROR(C235/2),A233,C235),B235),SUM((C235*'Student List'!$D$34),(D235*'Student List'!$E$34))/'Student List'!$D$40),SUM((B235*'Student List'!$C$34),(D235*'Student List'!$E$34))/'Student List'!$E$40),SUM((B235*'Student List'!$C$34),(C235*'Student List'!$D$34))/'Student List'!$C$40),SUM((B235*'Student List'!$C$34),(C235*'Student List'!$D$34),(D235*'Student List'!$E$34))/'Student List'!$C$35)</f>
        <v/>
      </c>
      <c r="F235" s="84" t="str">
        <f t="shared" si="66"/>
        <v/>
      </c>
      <c r="G235" s="173" t="str">
        <f>IF(ISTEXT('Student List'!$C$23),('Student List'!$C$23),"")</f>
        <v/>
      </c>
      <c r="H235" s="85"/>
      <c r="I235" s="86"/>
      <c r="J235" s="87"/>
      <c r="K235" s="86"/>
      <c r="L235" s="88"/>
      <c r="M235" s="89"/>
      <c r="N235" s="86"/>
      <c r="O235" s="87"/>
      <c r="P235" s="86"/>
      <c r="Q235" s="88"/>
      <c r="R235" s="89"/>
      <c r="S235" s="86"/>
      <c r="T235" s="87"/>
      <c r="U235" s="86"/>
      <c r="V235" s="88"/>
      <c r="W235" s="89"/>
      <c r="X235" s="86"/>
      <c r="Y235" s="87"/>
      <c r="Z235" s="86"/>
      <c r="AA235" s="90"/>
      <c r="AB235" s="207"/>
      <c r="AC235" s="85"/>
      <c r="AD235" s="86"/>
      <c r="AE235" s="89"/>
      <c r="AF235" s="86"/>
      <c r="AG235" s="88"/>
      <c r="AH235" s="89"/>
      <c r="AI235" s="86"/>
      <c r="AJ235" s="87"/>
      <c r="AK235" s="86"/>
      <c r="AL235" s="88"/>
      <c r="AM235" s="89"/>
      <c r="AN235" s="86"/>
      <c r="AO235" s="87"/>
      <c r="AP235" s="86"/>
      <c r="AQ235" s="88"/>
      <c r="AR235" s="89"/>
      <c r="AS235" s="86"/>
      <c r="AT235" s="87"/>
      <c r="AU235" s="86"/>
      <c r="AV235" s="88"/>
      <c r="AW235" s="89"/>
      <c r="AX235" s="86"/>
      <c r="AY235" s="87"/>
      <c r="AZ235" s="86"/>
      <c r="BA235" s="88"/>
      <c r="BB235" s="89"/>
      <c r="BC235" s="86"/>
      <c r="BD235" s="86"/>
      <c r="BE235" s="86"/>
      <c r="BF235" s="89"/>
      <c r="BG235" s="91" t="str">
        <f t="shared" si="67"/>
        <v/>
      </c>
      <c r="BI235" s="92" t="str">
        <f t="shared" si="68"/>
        <v/>
      </c>
      <c r="BJ235" s="112"/>
      <c r="BK235" s="117"/>
      <c r="BL235" s="113"/>
      <c r="BM235" s="113"/>
      <c r="BN235" s="113"/>
      <c r="BO235" s="113"/>
      <c r="BP235" s="113"/>
      <c r="BQ235" s="113"/>
      <c r="BR235" s="113"/>
      <c r="BS235" s="114"/>
      <c r="BU235" s="171" t="str">
        <f t="shared" si="69"/>
        <v/>
      </c>
      <c r="BV235" s="161"/>
      <c r="BW235" s="162"/>
      <c r="BX235" s="250"/>
      <c r="BY235" s="256"/>
      <c r="BZ235" s="163"/>
      <c r="CA235" s="250"/>
      <c r="CB235" s="256"/>
      <c r="CC235" s="163"/>
      <c r="CD235" s="250"/>
      <c r="CE235" s="256"/>
      <c r="CF235" s="163"/>
      <c r="CG235" s="250"/>
      <c r="CH235" s="256"/>
      <c r="CI235" s="163"/>
      <c r="CJ235" s="250"/>
      <c r="CK235" s="256"/>
      <c r="CL235" s="163"/>
      <c r="CM235" s="250"/>
      <c r="CN235" s="256"/>
      <c r="CO235" s="163"/>
      <c r="CP235" s="250"/>
      <c r="CQ235" s="256"/>
      <c r="CR235" s="163"/>
      <c r="CS235" s="250"/>
      <c r="CT235" s="256"/>
      <c r="CU235" s="163"/>
      <c r="CV235" s="250"/>
      <c r="CW235" s="162"/>
      <c r="CX235" s="163"/>
      <c r="CY235" s="164"/>
    </row>
    <row r="236" spans="1:103" ht="13.5" customHeight="1">
      <c r="A236" s="83" t="str">
        <f t="shared" si="62"/>
        <v/>
      </c>
      <c r="B236" s="168" t="str">
        <f t="shared" si="63"/>
        <v/>
      </c>
      <c r="C236" s="151" t="str">
        <f t="shared" si="64"/>
        <v/>
      </c>
      <c r="D236" s="82" t="str">
        <f t="shared" si="65"/>
        <v/>
      </c>
      <c r="E236" s="188" t="str">
        <f>IF(ISERROR(SUM((B236/2),(C236/2),(D236/2))),IF(ISERROR(SUM((B236/2),(C236/2))),IF(ISERROR(SUM((B236/2),(D236/2))),IF(ISERROR(SUM((C236/2),(D236/2))),IF(ISERROR(B236/2),IF(ISERROR(C236/2),A234,C236),B236),SUM((C236*'Student List'!$D$34),(D236*'Student List'!$E$34))/'Student List'!$D$40),SUM((B236*'Student List'!$C$34),(D236*'Student List'!$E$34))/'Student List'!$E$40),SUM((B236*'Student List'!$C$34),(C236*'Student List'!$D$34))/'Student List'!$C$40),SUM((B236*'Student List'!$C$34),(C236*'Student List'!$D$34),(D236*'Student List'!$E$34))/'Student List'!$C$35)</f>
        <v/>
      </c>
      <c r="F236" s="84" t="str">
        <f t="shared" si="66"/>
        <v/>
      </c>
      <c r="G236" s="208" t="str">
        <f>IF(ISTEXT('Student List'!$C$24),('Student List'!$C$24),"")</f>
        <v/>
      </c>
      <c r="H236" s="209"/>
      <c r="I236" s="210"/>
      <c r="J236" s="211"/>
      <c r="K236" s="210"/>
      <c r="L236" s="212"/>
      <c r="M236" s="213"/>
      <c r="N236" s="210"/>
      <c r="O236" s="211"/>
      <c r="P236" s="210"/>
      <c r="Q236" s="212"/>
      <c r="R236" s="213"/>
      <c r="S236" s="210"/>
      <c r="T236" s="211"/>
      <c r="U236" s="210"/>
      <c r="V236" s="212"/>
      <c r="W236" s="213"/>
      <c r="X236" s="210"/>
      <c r="Y236" s="211"/>
      <c r="Z236" s="210"/>
      <c r="AA236" s="214"/>
      <c r="AB236" s="215"/>
      <c r="AC236" s="209"/>
      <c r="AD236" s="210"/>
      <c r="AE236" s="213"/>
      <c r="AF236" s="210"/>
      <c r="AG236" s="212"/>
      <c r="AH236" s="213"/>
      <c r="AI236" s="210"/>
      <c r="AJ236" s="211"/>
      <c r="AK236" s="210"/>
      <c r="AL236" s="212"/>
      <c r="AM236" s="213"/>
      <c r="AN236" s="210"/>
      <c r="AO236" s="211"/>
      <c r="AP236" s="210"/>
      <c r="AQ236" s="212"/>
      <c r="AR236" s="213"/>
      <c r="AS236" s="210"/>
      <c r="AT236" s="211"/>
      <c r="AU236" s="210"/>
      <c r="AV236" s="212"/>
      <c r="AW236" s="213"/>
      <c r="AX236" s="210"/>
      <c r="AY236" s="211"/>
      <c r="AZ236" s="210"/>
      <c r="BA236" s="212"/>
      <c r="BB236" s="213"/>
      <c r="BC236" s="210"/>
      <c r="BD236" s="210"/>
      <c r="BE236" s="210"/>
      <c r="BF236" s="213"/>
      <c r="BG236" s="216" t="str">
        <f t="shared" si="67"/>
        <v/>
      </c>
      <c r="BH236" s="217"/>
      <c r="BI236" s="218" t="str">
        <f t="shared" si="68"/>
        <v/>
      </c>
      <c r="BJ236" s="219"/>
      <c r="BK236" s="220"/>
      <c r="BL236" s="221"/>
      <c r="BM236" s="221"/>
      <c r="BN236" s="221"/>
      <c r="BO236" s="221"/>
      <c r="BP236" s="221"/>
      <c r="BQ236" s="221"/>
      <c r="BR236" s="221"/>
      <c r="BS236" s="222"/>
      <c r="BT236" s="217"/>
      <c r="BU236" s="223" t="str">
        <f t="shared" si="69"/>
        <v/>
      </c>
      <c r="BV236" s="224"/>
      <c r="BW236" s="225"/>
      <c r="BX236" s="249"/>
      <c r="BY236" s="255"/>
      <c r="BZ236" s="226"/>
      <c r="CA236" s="249"/>
      <c r="CB236" s="255"/>
      <c r="CC236" s="226"/>
      <c r="CD236" s="249"/>
      <c r="CE236" s="255"/>
      <c r="CF236" s="226"/>
      <c r="CG236" s="249"/>
      <c r="CH236" s="255"/>
      <c r="CI236" s="226"/>
      <c r="CJ236" s="249"/>
      <c r="CK236" s="255"/>
      <c r="CL236" s="226"/>
      <c r="CM236" s="249"/>
      <c r="CN236" s="255"/>
      <c r="CO236" s="226"/>
      <c r="CP236" s="249"/>
      <c r="CQ236" s="255"/>
      <c r="CR236" s="226"/>
      <c r="CS236" s="249"/>
      <c r="CT236" s="255"/>
      <c r="CU236" s="226"/>
      <c r="CV236" s="249"/>
      <c r="CW236" s="225"/>
      <c r="CX236" s="226"/>
      <c r="CY236" s="227"/>
    </row>
    <row r="237" spans="1:103" ht="13.5" customHeight="1">
      <c r="A237" s="83" t="str">
        <f t="shared" si="62"/>
        <v/>
      </c>
      <c r="B237" s="168" t="str">
        <f t="shared" si="63"/>
        <v/>
      </c>
      <c r="C237" s="151" t="str">
        <f t="shared" si="64"/>
        <v/>
      </c>
      <c r="D237" s="82" t="str">
        <f t="shared" si="65"/>
        <v/>
      </c>
      <c r="E237" s="188" t="str">
        <f>IF(ISERROR(SUM((B237/2),(C237/2),(D237/2))),IF(ISERROR(SUM((B237/2),(C237/2))),IF(ISERROR(SUM((B237/2),(D237/2))),IF(ISERROR(SUM((C237/2),(D237/2))),IF(ISERROR(B237/2),IF(ISERROR(C237/2),A235,C237),B237),SUM((C237*'Student List'!$D$34),(D237*'Student List'!$E$34))/'Student List'!$D$40),SUM((B237*'Student List'!$C$34),(D237*'Student List'!$E$34))/'Student List'!$E$40),SUM((B237*'Student List'!$C$34),(C237*'Student List'!$D$34))/'Student List'!$C$40),SUM((B237*'Student List'!$C$34),(C237*'Student List'!$D$34),(D237*'Student List'!$E$34))/'Student List'!$C$35)</f>
        <v/>
      </c>
      <c r="F237" s="84" t="str">
        <f t="shared" si="66"/>
        <v/>
      </c>
      <c r="G237" s="173" t="str">
        <f>IF(ISTEXT('Student List'!$C$25),('Student List'!$C$25),"")</f>
        <v/>
      </c>
      <c r="H237" s="85"/>
      <c r="I237" s="86"/>
      <c r="J237" s="87"/>
      <c r="K237" s="86"/>
      <c r="L237" s="88"/>
      <c r="M237" s="89"/>
      <c r="N237" s="86"/>
      <c r="O237" s="87"/>
      <c r="P237" s="86"/>
      <c r="Q237" s="88"/>
      <c r="R237" s="89"/>
      <c r="S237" s="86"/>
      <c r="T237" s="87"/>
      <c r="U237" s="86"/>
      <c r="V237" s="88"/>
      <c r="W237" s="89"/>
      <c r="X237" s="86"/>
      <c r="Y237" s="87"/>
      <c r="Z237" s="86"/>
      <c r="AA237" s="90"/>
      <c r="AB237" s="207"/>
      <c r="AC237" s="85"/>
      <c r="AD237" s="86"/>
      <c r="AE237" s="89"/>
      <c r="AF237" s="86"/>
      <c r="AG237" s="88"/>
      <c r="AH237" s="89"/>
      <c r="AI237" s="86"/>
      <c r="AJ237" s="87"/>
      <c r="AK237" s="86"/>
      <c r="AL237" s="88"/>
      <c r="AM237" s="89"/>
      <c r="AN237" s="86"/>
      <c r="AO237" s="87"/>
      <c r="AP237" s="86"/>
      <c r="AQ237" s="88"/>
      <c r="AR237" s="89"/>
      <c r="AS237" s="86"/>
      <c r="AT237" s="87"/>
      <c r="AU237" s="86"/>
      <c r="AV237" s="88"/>
      <c r="AW237" s="89"/>
      <c r="AX237" s="86"/>
      <c r="AY237" s="87"/>
      <c r="AZ237" s="86"/>
      <c r="BA237" s="88"/>
      <c r="BB237" s="89"/>
      <c r="BC237" s="86"/>
      <c r="BD237" s="86"/>
      <c r="BE237" s="86"/>
      <c r="BF237" s="89"/>
      <c r="BG237" s="91" t="str">
        <f t="shared" si="67"/>
        <v/>
      </c>
      <c r="BI237" s="92" t="str">
        <f t="shared" si="68"/>
        <v/>
      </c>
      <c r="BJ237" s="112"/>
      <c r="BK237" s="117"/>
      <c r="BL237" s="113"/>
      <c r="BM237" s="113"/>
      <c r="BN237" s="113"/>
      <c r="BO237" s="113"/>
      <c r="BP237" s="113"/>
      <c r="BQ237" s="113"/>
      <c r="BR237" s="113"/>
      <c r="BS237" s="114"/>
      <c r="BU237" s="171" t="str">
        <f t="shared" si="69"/>
        <v/>
      </c>
      <c r="BV237" s="161"/>
      <c r="BW237" s="162"/>
      <c r="BX237" s="250"/>
      <c r="BY237" s="256"/>
      <c r="BZ237" s="163"/>
      <c r="CA237" s="250"/>
      <c r="CB237" s="256"/>
      <c r="CC237" s="163"/>
      <c r="CD237" s="250"/>
      <c r="CE237" s="256"/>
      <c r="CF237" s="163"/>
      <c r="CG237" s="250"/>
      <c r="CH237" s="256"/>
      <c r="CI237" s="163"/>
      <c r="CJ237" s="250"/>
      <c r="CK237" s="256"/>
      <c r="CL237" s="163"/>
      <c r="CM237" s="250"/>
      <c r="CN237" s="256"/>
      <c r="CO237" s="163"/>
      <c r="CP237" s="250"/>
      <c r="CQ237" s="256"/>
      <c r="CR237" s="163"/>
      <c r="CS237" s="250"/>
      <c r="CT237" s="256"/>
      <c r="CU237" s="163"/>
      <c r="CV237" s="250"/>
      <c r="CW237" s="162"/>
      <c r="CX237" s="163"/>
      <c r="CY237" s="164"/>
    </row>
    <row r="238" spans="1:103" ht="13.5" customHeight="1">
      <c r="A238" s="83" t="str">
        <f t="shared" si="62"/>
        <v/>
      </c>
      <c r="B238" s="168" t="str">
        <f t="shared" si="63"/>
        <v/>
      </c>
      <c r="C238" s="151" t="str">
        <f t="shared" si="64"/>
        <v/>
      </c>
      <c r="D238" s="82" t="str">
        <f t="shared" si="65"/>
        <v/>
      </c>
      <c r="E238" s="188" t="str">
        <f>IF(ISERROR(SUM((B238/2),(C238/2),(D238/2))),IF(ISERROR(SUM((B238/2),(C238/2))),IF(ISERROR(SUM((B238/2),(D238/2))),IF(ISERROR(SUM((C238/2),(D238/2))),IF(ISERROR(B238/2),IF(ISERROR(C238/2),A236,C238),B238),SUM((C238*'Student List'!$D$34),(D238*'Student List'!$E$34))/'Student List'!$D$40),SUM((B238*'Student List'!$C$34),(D238*'Student List'!$E$34))/'Student List'!$E$40),SUM((B238*'Student List'!$C$34),(C238*'Student List'!$D$34))/'Student List'!$C$40),SUM((B238*'Student List'!$C$34),(C238*'Student List'!$D$34),(D238*'Student List'!$E$34))/'Student List'!$C$35)</f>
        <v/>
      </c>
      <c r="F238" s="84" t="str">
        <f t="shared" si="66"/>
        <v/>
      </c>
      <c r="G238" s="208" t="str">
        <f>IF(ISTEXT('Student List'!$C$26),('Student List'!$C$26),"")</f>
        <v/>
      </c>
      <c r="H238" s="209"/>
      <c r="I238" s="210"/>
      <c r="J238" s="211"/>
      <c r="K238" s="210"/>
      <c r="L238" s="212"/>
      <c r="M238" s="213"/>
      <c r="N238" s="210"/>
      <c r="O238" s="211"/>
      <c r="P238" s="210"/>
      <c r="Q238" s="212"/>
      <c r="R238" s="213"/>
      <c r="S238" s="210"/>
      <c r="T238" s="211"/>
      <c r="U238" s="210"/>
      <c r="V238" s="212"/>
      <c r="W238" s="213"/>
      <c r="X238" s="210"/>
      <c r="Y238" s="211"/>
      <c r="Z238" s="210"/>
      <c r="AA238" s="214"/>
      <c r="AB238" s="215"/>
      <c r="AC238" s="209"/>
      <c r="AD238" s="210"/>
      <c r="AE238" s="213"/>
      <c r="AF238" s="210"/>
      <c r="AG238" s="212"/>
      <c r="AH238" s="213"/>
      <c r="AI238" s="210"/>
      <c r="AJ238" s="211"/>
      <c r="AK238" s="210"/>
      <c r="AL238" s="212"/>
      <c r="AM238" s="213"/>
      <c r="AN238" s="210"/>
      <c r="AO238" s="211"/>
      <c r="AP238" s="210"/>
      <c r="AQ238" s="212"/>
      <c r="AR238" s="213"/>
      <c r="AS238" s="210"/>
      <c r="AT238" s="211"/>
      <c r="AU238" s="210"/>
      <c r="AV238" s="212"/>
      <c r="AW238" s="213"/>
      <c r="AX238" s="210"/>
      <c r="AY238" s="211"/>
      <c r="AZ238" s="210"/>
      <c r="BA238" s="212"/>
      <c r="BB238" s="213"/>
      <c r="BC238" s="210"/>
      <c r="BD238" s="210"/>
      <c r="BE238" s="210"/>
      <c r="BF238" s="213"/>
      <c r="BG238" s="216" t="str">
        <f t="shared" si="67"/>
        <v/>
      </c>
      <c r="BH238" s="217"/>
      <c r="BI238" s="218" t="str">
        <f t="shared" si="68"/>
        <v/>
      </c>
      <c r="BJ238" s="219"/>
      <c r="BK238" s="220"/>
      <c r="BL238" s="221"/>
      <c r="BM238" s="221"/>
      <c r="BN238" s="221"/>
      <c r="BO238" s="221"/>
      <c r="BP238" s="221"/>
      <c r="BQ238" s="221"/>
      <c r="BR238" s="221"/>
      <c r="BS238" s="222"/>
      <c r="BT238" s="217"/>
      <c r="BU238" s="223" t="str">
        <f t="shared" si="69"/>
        <v/>
      </c>
      <c r="BV238" s="224"/>
      <c r="BW238" s="225"/>
      <c r="BX238" s="249"/>
      <c r="BY238" s="255"/>
      <c r="BZ238" s="226"/>
      <c r="CA238" s="249"/>
      <c r="CB238" s="255"/>
      <c r="CC238" s="226"/>
      <c r="CD238" s="249"/>
      <c r="CE238" s="255"/>
      <c r="CF238" s="226"/>
      <c r="CG238" s="249"/>
      <c r="CH238" s="255"/>
      <c r="CI238" s="226"/>
      <c r="CJ238" s="249"/>
      <c r="CK238" s="255"/>
      <c r="CL238" s="226"/>
      <c r="CM238" s="249"/>
      <c r="CN238" s="255"/>
      <c r="CO238" s="226"/>
      <c r="CP238" s="249"/>
      <c r="CQ238" s="255"/>
      <c r="CR238" s="226"/>
      <c r="CS238" s="249"/>
      <c r="CT238" s="255"/>
      <c r="CU238" s="226"/>
      <c r="CV238" s="249"/>
      <c r="CW238" s="225"/>
      <c r="CX238" s="226"/>
      <c r="CY238" s="227"/>
    </row>
    <row r="239" spans="1:103" ht="13.5" customHeight="1">
      <c r="A239" s="83" t="str">
        <f t="shared" si="62"/>
        <v/>
      </c>
      <c r="B239" s="168" t="str">
        <f t="shared" si="63"/>
        <v/>
      </c>
      <c r="C239" s="151" t="str">
        <f t="shared" si="64"/>
        <v/>
      </c>
      <c r="D239" s="82" t="str">
        <f t="shared" si="65"/>
        <v/>
      </c>
      <c r="E239" s="188" t="str">
        <f>IF(ISERROR(SUM((B239/2),(C239/2),(D239/2))),IF(ISERROR(SUM((B239/2),(C239/2))),IF(ISERROR(SUM((B239/2),(D239/2))),IF(ISERROR(SUM((C239/2),(D239/2))),IF(ISERROR(B239/2),IF(ISERROR(C239/2),A237,C239),B239),SUM((C239*'Student List'!$D$34),(D239*'Student List'!$E$34))/'Student List'!$D$40),SUM((B239*'Student List'!$C$34),(D239*'Student List'!$E$34))/'Student List'!$E$40),SUM((B239*'Student List'!$C$34),(C239*'Student List'!$D$34))/'Student List'!$C$40),SUM((B239*'Student List'!$C$34),(C239*'Student List'!$D$34),(D239*'Student List'!$E$34))/'Student List'!$C$35)</f>
        <v/>
      </c>
      <c r="F239" s="84" t="str">
        <f t="shared" si="66"/>
        <v/>
      </c>
      <c r="G239" s="173" t="str">
        <f>IF(ISTEXT('Student List'!$C$27),('Student List'!$C$27),"")</f>
        <v/>
      </c>
      <c r="H239" s="85"/>
      <c r="I239" s="86"/>
      <c r="J239" s="87"/>
      <c r="K239" s="86"/>
      <c r="L239" s="88"/>
      <c r="M239" s="89"/>
      <c r="N239" s="86"/>
      <c r="O239" s="87"/>
      <c r="P239" s="86"/>
      <c r="Q239" s="88"/>
      <c r="R239" s="89"/>
      <c r="S239" s="86"/>
      <c r="T239" s="87"/>
      <c r="U239" s="86"/>
      <c r="V239" s="88"/>
      <c r="W239" s="89"/>
      <c r="X239" s="86"/>
      <c r="Y239" s="87"/>
      <c r="Z239" s="86"/>
      <c r="AA239" s="90"/>
      <c r="AB239" s="207"/>
      <c r="AC239" s="85"/>
      <c r="AD239" s="86"/>
      <c r="AE239" s="89"/>
      <c r="AF239" s="86"/>
      <c r="AG239" s="88"/>
      <c r="AH239" s="89"/>
      <c r="AI239" s="86"/>
      <c r="AJ239" s="87"/>
      <c r="AK239" s="86"/>
      <c r="AL239" s="88"/>
      <c r="AM239" s="89"/>
      <c r="AN239" s="86"/>
      <c r="AO239" s="87"/>
      <c r="AP239" s="86"/>
      <c r="AQ239" s="88"/>
      <c r="AR239" s="89"/>
      <c r="AS239" s="86"/>
      <c r="AT239" s="87"/>
      <c r="AU239" s="86"/>
      <c r="AV239" s="88"/>
      <c r="AW239" s="89"/>
      <c r="AX239" s="86"/>
      <c r="AY239" s="87"/>
      <c r="AZ239" s="86"/>
      <c r="BA239" s="88"/>
      <c r="BB239" s="89"/>
      <c r="BC239" s="86"/>
      <c r="BD239" s="86"/>
      <c r="BE239" s="86"/>
      <c r="BF239" s="89"/>
      <c r="BG239" s="91" t="str">
        <f t="shared" si="67"/>
        <v/>
      </c>
      <c r="BI239" s="95" t="str">
        <f t="shared" si="68"/>
        <v/>
      </c>
      <c r="BJ239" s="117"/>
      <c r="BK239" s="117"/>
      <c r="BL239" s="113"/>
      <c r="BM239" s="113"/>
      <c r="BN239" s="113"/>
      <c r="BO239" s="113"/>
      <c r="BP239" s="113"/>
      <c r="BQ239" s="113"/>
      <c r="BR239" s="113"/>
      <c r="BS239" s="114"/>
      <c r="BU239" s="171" t="str">
        <f t="shared" si="69"/>
        <v/>
      </c>
      <c r="BV239" s="161"/>
      <c r="BW239" s="162"/>
      <c r="BX239" s="250"/>
      <c r="BY239" s="256"/>
      <c r="BZ239" s="163"/>
      <c r="CA239" s="250"/>
      <c r="CB239" s="256"/>
      <c r="CC239" s="163"/>
      <c r="CD239" s="250"/>
      <c r="CE239" s="256"/>
      <c r="CF239" s="163"/>
      <c r="CG239" s="250"/>
      <c r="CH239" s="256"/>
      <c r="CI239" s="163"/>
      <c r="CJ239" s="250"/>
      <c r="CK239" s="256"/>
      <c r="CL239" s="163"/>
      <c r="CM239" s="250"/>
      <c r="CN239" s="256"/>
      <c r="CO239" s="163"/>
      <c r="CP239" s="250"/>
      <c r="CQ239" s="256"/>
      <c r="CR239" s="163"/>
      <c r="CS239" s="250"/>
      <c r="CT239" s="256"/>
      <c r="CU239" s="163"/>
      <c r="CV239" s="250"/>
      <c r="CW239" s="162"/>
      <c r="CX239" s="163"/>
      <c r="CY239" s="164"/>
    </row>
    <row r="240" spans="1:103" ht="13.5" customHeight="1">
      <c r="A240" s="83" t="str">
        <f t="shared" si="62"/>
        <v/>
      </c>
      <c r="B240" s="168" t="str">
        <f t="shared" si="63"/>
        <v/>
      </c>
      <c r="C240" s="151" t="str">
        <f t="shared" si="64"/>
        <v/>
      </c>
      <c r="D240" s="82" t="str">
        <f t="shared" si="65"/>
        <v/>
      </c>
      <c r="E240" s="188" t="str">
        <f>IF(ISERROR(SUM((B240/2),(C240/2),(D240/2))),IF(ISERROR(SUM((B240/2),(C240/2))),IF(ISERROR(SUM((B240/2),(D240/2))),IF(ISERROR(SUM((C240/2),(D240/2))),IF(ISERROR(B240/2),IF(ISERROR(C240/2),A238,C240),B240),SUM((C240*'Student List'!$D$34),(D240*'Student List'!$E$34))/'Student List'!$D$40),SUM((B240*'Student List'!$C$34),(D240*'Student List'!$E$34))/'Student List'!$E$40),SUM((B240*'Student List'!$C$34),(C240*'Student List'!$D$34))/'Student List'!$C$40),SUM((B240*'Student List'!$C$34),(C240*'Student List'!$D$34),(D240*'Student List'!$E$34))/'Student List'!$C$35)</f>
        <v/>
      </c>
      <c r="F240" s="84" t="str">
        <f t="shared" si="66"/>
        <v/>
      </c>
      <c r="G240" s="208" t="str">
        <f>IF(ISTEXT('Student List'!$C$28),('Student List'!$C$28),"")</f>
        <v/>
      </c>
      <c r="H240" s="209"/>
      <c r="I240" s="210"/>
      <c r="J240" s="211"/>
      <c r="K240" s="210"/>
      <c r="L240" s="212"/>
      <c r="M240" s="213"/>
      <c r="N240" s="210"/>
      <c r="O240" s="211"/>
      <c r="P240" s="210"/>
      <c r="Q240" s="212"/>
      <c r="R240" s="213"/>
      <c r="S240" s="210"/>
      <c r="T240" s="211"/>
      <c r="U240" s="210"/>
      <c r="V240" s="212"/>
      <c r="W240" s="213"/>
      <c r="X240" s="210"/>
      <c r="Y240" s="211"/>
      <c r="Z240" s="210"/>
      <c r="AA240" s="214"/>
      <c r="AB240" s="215"/>
      <c r="AC240" s="209"/>
      <c r="AD240" s="210"/>
      <c r="AE240" s="213"/>
      <c r="AF240" s="210"/>
      <c r="AG240" s="212"/>
      <c r="AH240" s="213"/>
      <c r="AI240" s="210"/>
      <c r="AJ240" s="211"/>
      <c r="AK240" s="210"/>
      <c r="AL240" s="212"/>
      <c r="AM240" s="213"/>
      <c r="AN240" s="210"/>
      <c r="AO240" s="211"/>
      <c r="AP240" s="210"/>
      <c r="AQ240" s="212"/>
      <c r="AR240" s="213"/>
      <c r="AS240" s="210"/>
      <c r="AT240" s="211"/>
      <c r="AU240" s="210"/>
      <c r="AV240" s="212"/>
      <c r="AW240" s="213"/>
      <c r="AX240" s="210"/>
      <c r="AY240" s="211"/>
      <c r="AZ240" s="210"/>
      <c r="BA240" s="212"/>
      <c r="BB240" s="213"/>
      <c r="BC240" s="210"/>
      <c r="BD240" s="210"/>
      <c r="BE240" s="210"/>
      <c r="BF240" s="213"/>
      <c r="BG240" s="216" t="str">
        <f t="shared" si="67"/>
        <v/>
      </c>
      <c r="BH240" s="217"/>
      <c r="BI240" s="218" t="str">
        <f t="shared" si="68"/>
        <v/>
      </c>
      <c r="BJ240" s="219"/>
      <c r="BK240" s="220"/>
      <c r="BL240" s="221"/>
      <c r="BM240" s="221"/>
      <c r="BN240" s="221"/>
      <c r="BO240" s="221"/>
      <c r="BP240" s="221"/>
      <c r="BQ240" s="221"/>
      <c r="BR240" s="221"/>
      <c r="BS240" s="222"/>
      <c r="BT240" s="217"/>
      <c r="BU240" s="223" t="str">
        <f t="shared" si="69"/>
        <v/>
      </c>
      <c r="BV240" s="224"/>
      <c r="BW240" s="225"/>
      <c r="BX240" s="249"/>
      <c r="BY240" s="255"/>
      <c r="BZ240" s="226"/>
      <c r="CA240" s="249"/>
      <c r="CB240" s="255"/>
      <c r="CC240" s="226"/>
      <c r="CD240" s="249"/>
      <c r="CE240" s="255"/>
      <c r="CF240" s="226"/>
      <c r="CG240" s="249"/>
      <c r="CH240" s="255"/>
      <c r="CI240" s="226"/>
      <c r="CJ240" s="249"/>
      <c r="CK240" s="255"/>
      <c r="CL240" s="226"/>
      <c r="CM240" s="249"/>
      <c r="CN240" s="255"/>
      <c r="CO240" s="226"/>
      <c r="CP240" s="249"/>
      <c r="CQ240" s="255"/>
      <c r="CR240" s="226"/>
      <c r="CS240" s="249"/>
      <c r="CT240" s="255"/>
      <c r="CU240" s="226"/>
      <c r="CV240" s="249"/>
      <c r="CW240" s="225"/>
      <c r="CX240" s="226"/>
      <c r="CY240" s="227"/>
    </row>
    <row r="241" spans="1:103" ht="13.5" customHeight="1">
      <c r="B241" s="168" t="str">
        <f t="shared" si="63"/>
        <v/>
      </c>
      <c r="C241" s="151" t="str">
        <f t="shared" si="64"/>
        <v/>
      </c>
      <c r="D241" s="82" t="str">
        <f t="shared" si="65"/>
        <v/>
      </c>
      <c r="E241" s="188" t="str">
        <f>IF(ISERROR(SUM((B241/2),(C241/2),(D241/2))),IF(ISERROR(SUM((B241/2),(C241/2))),IF(ISERROR(SUM((B241/2),(D241/2))),IF(ISERROR(SUM((C241/2),(D241/2))),IF(ISERROR(B241/2),IF(ISERROR(C241/2),A239,C241),B241),SUM((C241*'Student List'!$D$34),(D241*'Student List'!$E$34))/'Student List'!$D$40),SUM((B241*'Student List'!$C$34),(D241*'Student List'!$E$34))/'Student List'!$E$40),SUM((B241*'Student List'!$C$34),(C241*'Student List'!$D$34))/'Student List'!$C$40),SUM((B241*'Student List'!$C$34),(C241*'Student List'!$D$34),(D241*'Student List'!$E$34))/'Student List'!$C$35)</f>
        <v/>
      </c>
      <c r="F241" s="84" t="str">
        <f t="shared" si="66"/>
        <v/>
      </c>
      <c r="G241" s="173" t="str">
        <f>IF(ISTEXT('Student List'!$C$29),('Student List'!$C$29),"")</f>
        <v/>
      </c>
      <c r="H241" s="85"/>
      <c r="I241" s="86"/>
      <c r="J241" s="87"/>
      <c r="K241" s="86"/>
      <c r="L241" s="88"/>
      <c r="M241" s="89"/>
      <c r="N241" s="86"/>
      <c r="O241" s="87"/>
      <c r="P241" s="86"/>
      <c r="Q241" s="88"/>
      <c r="R241" s="89"/>
      <c r="S241" s="86"/>
      <c r="T241" s="87"/>
      <c r="U241" s="86"/>
      <c r="V241" s="88"/>
      <c r="W241" s="89"/>
      <c r="X241" s="86"/>
      <c r="Y241" s="87"/>
      <c r="Z241" s="86"/>
      <c r="AA241" s="90"/>
      <c r="AB241" s="207"/>
      <c r="AC241" s="85"/>
      <c r="AD241" s="86"/>
      <c r="AE241" s="89"/>
      <c r="AF241" s="86"/>
      <c r="AG241" s="88"/>
      <c r="AH241" s="89"/>
      <c r="AI241" s="86"/>
      <c r="AJ241" s="87"/>
      <c r="AK241" s="86"/>
      <c r="AL241" s="88"/>
      <c r="AM241" s="89"/>
      <c r="AN241" s="86"/>
      <c r="AO241" s="87"/>
      <c r="AP241" s="86"/>
      <c r="AQ241" s="88"/>
      <c r="AR241" s="89"/>
      <c r="AS241" s="86"/>
      <c r="AT241" s="87"/>
      <c r="AU241" s="86"/>
      <c r="AV241" s="88"/>
      <c r="AW241" s="89"/>
      <c r="AX241" s="86"/>
      <c r="AY241" s="87"/>
      <c r="AZ241" s="86"/>
      <c r="BA241" s="88"/>
      <c r="BB241" s="89"/>
      <c r="BC241" s="86"/>
      <c r="BD241" s="86"/>
      <c r="BE241" s="86"/>
      <c r="BF241" s="89"/>
      <c r="BG241" s="91" t="str">
        <f t="shared" si="67"/>
        <v/>
      </c>
      <c r="BI241" s="96" t="str">
        <f t="shared" si="68"/>
        <v/>
      </c>
      <c r="BJ241" s="115"/>
      <c r="BK241" s="113"/>
      <c r="BL241" s="113"/>
      <c r="BM241" s="113"/>
      <c r="BN241" s="113"/>
      <c r="BO241" s="113"/>
      <c r="BP241" s="113"/>
      <c r="BQ241" s="113"/>
      <c r="BR241" s="113"/>
      <c r="BS241" s="116"/>
      <c r="BU241" s="171" t="str">
        <f t="shared" si="69"/>
        <v/>
      </c>
      <c r="BV241" s="165"/>
      <c r="BW241" s="163"/>
      <c r="BX241" s="250"/>
      <c r="BY241" s="256"/>
      <c r="BZ241" s="163"/>
      <c r="CA241" s="250"/>
      <c r="CB241" s="256"/>
      <c r="CC241" s="163"/>
      <c r="CD241" s="250"/>
      <c r="CE241" s="256"/>
      <c r="CF241" s="163"/>
      <c r="CG241" s="250"/>
      <c r="CH241" s="256"/>
      <c r="CI241" s="163"/>
      <c r="CJ241" s="250"/>
      <c r="CK241" s="256"/>
      <c r="CL241" s="163"/>
      <c r="CM241" s="250"/>
      <c r="CN241" s="256"/>
      <c r="CO241" s="163"/>
      <c r="CP241" s="250"/>
      <c r="CQ241" s="256"/>
      <c r="CR241" s="163"/>
      <c r="CS241" s="250"/>
      <c r="CT241" s="256"/>
      <c r="CU241" s="163"/>
      <c r="CV241" s="250"/>
      <c r="CW241" s="162"/>
      <c r="CX241" s="163"/>
      <c r="CY241" s="166"/>
    </row>
    <row r="242" spans="1:103" ht="13.5" customHeight="1" thickBot="1">
      <c r="B242" s="169" t="str">
        <f t="shared" si="63"/>
        <v/>
      </c>
      <c r="C242" s="152" t="str">
        <f t="shared" si="64"/>
        <v/>
      </c>
      <c r="D242" s="97" t="str">
        <f t="shared" si="65"/>
        <v/>
      </c>
      <c r="E242" s="274" t="str">
        <f>IF(ISERROR(SUM((B242/2),(C242/2),(D242/2))),IF(ISERROR(SUM((B242/2),(C242/2))),IF(ISERROR(SUM((B242/2),(D242/2))),IF(ISERROR(SUM((C242/2),(D242/2))),IF(ISERROR(B242/2),IF(ISERROR(C242/2),A240,C242),B242),SUM((C242*'Student List'!$D$34),(D242*'Student List'!$E$34))/'Student List'!$D$40),SUM((B242*'Student List'!$C$34),(D242*'Student List'!$E$34))/'Student List'!$E$40),SUM((B242*'Student List'!$C$34),(C242*'Student List'!$D$34))/'Student List'!$C$40),SUM((B242*'Student List'!$C$34),(C242*'Student List'!$D$34),(D242*'Student List'!$E$34))/'Student List'!$C$35)</f>
        <v/>
      </c>
      <c r="F242" s="98" t="str">
        <f t="shared" si="66"/>
        <v/>
      </c>
      <c r="G242" s="229" t="str">
        <f>IF(ISTEXT('Student List'!$C$30),('Student List'!$C$30),"")</f>
        <v/>
      </c>
      <c r="H242" s="230"/>
      <c r="I242" s="231"/>
      <c r="J242" s="232"/>
      <c r="K242" s="231"/>
      <c r="L242" s="233"/>
      <c r="M242" s="234"/>
      <c r="N242" s="231"/>
      <c r="O242" s="232"/>
      <c r="P242" s="231"/>
      <c r="Q242" s="233"/>
      <c r="R242" s="234"/>
      <c r="S242" s="231"/>
      <c r="T242" s="232"/>
      <c r="U242" s="231"/>
      <c r="V242" s="233"/>
      <c r="W242" s="234"/>
      <c r="X242" s="231"/>
      <c r="Y242" s="232"/>
      <c r="Z242" s="231"/>
      <c r="AA242" s="235"/>
      <c r="AB242" s="215"/>
      <c r="AC242" s="230"/>
      <c r="AD242" s="231"/>
      <c r="AE242" s="234"/>
      <c r="AF242" s="231"/>
      <c r="AG242" s="233"/>
      <c r="AH242" s="234"/>
      <c r="AI242" s="231"/>
      <c r="AJ242" s="232"/>
      <c r="AK242" s="231"/>
      <c r="AL242" s="233"/>
      <c r="AM242" s="234"/>
      <c r="AN242" s="231"/>
      <c r="AO242" s="232"/>
      <c r="AP242" s="231"/>
      <c r="AQ242" s="233"/>
      <c r="AR242" s="234"/>
      <c r="AS242" s="231"/>
      <c r="AT242" s="232"/>
      <c r="AU242" s="231"/>
      <c r="AV242" s="233"/>
      <c r="AW242" s="234"/>
      <c r="AX242" s="231"/>
      <c r="AY242" s="232"/>
      <c r="AZ242" s="231"/>
      <c r="BA242" s="233"/>
      <c r="BB242" s="234"/>
      <c r="BC242" s="231"/>
      <c r="BD242" s="231"/>
      <c r="BE242" s="231"/>
      <c r="BF242" s="234"/>
      <c r="BG242" s="236" t="str">
        <f t="shared" si="67"/>
        <v/>
      </c>
      <c r="BH242" s="217"/>
      <c r="BI242" s="237" t="str">
        <f t="shared" si="68"/>
        <v/>
      </c>
      <c r="BJ242" s="238"/>
      <c r="BK242" s="239"/>
      <c r="BL242" s="240"/>
      <c r="BM242" s="240"/>
      <c r="BN242" s="240"/>
      <c r="BO242" s="240"/>
      <c r="BP242" s="240"/>
      <c r="BQ242" s="240"/>
      <c r="BR242" s="240"/>
      <c r="BS242" s="241"/>
      <c r="BT242" s="217"/>
      <c r="BU242" s="242" t="str">
        <f t="shared" si="69"/>
        <v/>
      </c>
      <c r="BV242" s="243"/>
      <c r="BW242" s="244"/>
      <c r="BX242" s="251"/>
      <c r="BY242" s="257"/>
      <c r="BZ242" s="245"/>
      <c r="CA242" s="251"/>
      <c r="CB242" s="257"/>
      <c r="CC242" s="245"/>
      <c r="CD242" s="251"/>
      <c r="CE242" s="257"/>
      <c r="CF242" s="245"/>
      <c r="CG242" s="251"/>
      <c r="CH242" s="257"/>
      <c r="CI242" s="245"/>
      <c r="CJ242" s="251"/>
      <c r="CK242" s="257"/>
      <c r="CL242" s="245"/>
      <c r="CM242" s="251"/>
      <c r="CN242" s="257"/>
      <c r="CO242" s="245"/>
      <c r="CP242" s="251"/>
      <c r="CQ242" s="257"/>
      <c r="CR242" s="245"/>
      <c r="CS242" s="251"/>
      <c r="CT242" s="257"/>
      <c r="CU242" s="245"/>
      <c r="CV242" s="251"/>
      <c r="CW242" s="244"/>
      <c r="CX242" s="245"/>
      <c r="CY242" s="246"/>
    </row>
    <row r="243" spans="1:103" ht="13.5" customHeight="1" thickBot="1"/>
    <row r="244" spans="1:103" ht="28.5" customHeight="1" thickTop="1" thickBot="1">
      <c r="B244" s="364" t="str">
        <f>IF(ISTEXT('Student List'!I17),'Student List'!I17,"")</f>
        <v>Extra 1</v>
      </c>
      <c r="C244" s="365"/>
      <c r="D244" s="365"/>
      <c r="E244" s="366"/>
      <c r="F244" s="367" t="str">
        <f>$F$28</f>
        <v>School Name Here</v>
      </c>
      <c r="G244" s="368"/>
      <c r="H244" s="368"/>
      <c r="I244" s="368"/>
      <c r="J244" s="369"/>
      <c r="K244" s="17" t="s">
        <v>115</v>
      </c>
      <c r="L244" s="18"/>
      <c r="M244" s="19"/>
      <c r="N244" s="19"/>
      <c r="O244" s="19"/>
      <c r="P244" s="20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2"/>
      <c r="AC244" s="24"/>
      <c r="AD244" s="25"/>
      <c r="AE244" s="25"/>
      <c r="AF244" s="26" t="str">
        <f>B244</f>
        <v>Extra 1</v>
      </c>
      <c r="AG244" s="25" t="s">
        <v>6</v>
      </c>
      <c r="AH244" s="27"/>
      <c r="AI244" s="27"/>
      <c r="AJ244" s="27"/>
      <c r="AK244" s="27"/>
      <c r="AL244" s="28"/>
      <c r="AM244" s="17" t="str">
        <f>K244</f>
        <v>2nd NINE WEEKS</v>
      </c>
      <c r="AN244" s="19"/>
      <c r="AO244" s="19"/>
      <c r="AP244" s="19"/>
      <c r="AQ244" s="19"/>
      <c r="AR244" s="20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9"/>
      <c r="BI244" s="30" t="str">
        <f>B244</f>
        <v>Extra 1</v>
      </c>
      <c r="BJ244" s="31"/>
      <c r="BK244" s="32"/>
      <c r="BL244" s="33" t="str">
        <f>K244</f>
        <v>2nd NINE WEEKS</v>
      </c>
      <c r="BM244" s="34"/>
      <c r="BN244" s="34"/>
      <c r="BO244" s="34"/>
      <c r="BP244" s="34"/>
      <c r="BQ244" s="35"/>
      <c r="BR244" s="35"/>
      <c r="BS244" s="36"/>
      <c r="BU244" s="30" t="str">
        <f>B244</f>
        <v>Extra 1</v>
      </c>
      <c r="BV244" s="31"/>
      <c r="BW244" s="32"/>
      <c r="BX244" s="33" t="str">
        <f>K244</f>
        <v>2nd NINE WEEKS</v>
      </c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  <c r="CM244" s="34"/>
      <c r="CN244" s="34"/>
      <c r="CO244" s="34"/>
      <c r="CP244" s="34"/>
      <c r="CQ244" s="34"/>
      <c r="CR244" s="34"/>
      <c r="CS244" s="34"/>
      <c r="CT244" s="34"/>
      <c r="CU244" s="34"/>
      <c r="CV244" s="34"/>
      <c r="CW244" s="34"/>
      <c r="CX244" s="35"/>
      <c r="CY244" s="36"/>
    </row>
    <row r="245" spans="1:103" ht="13.5" customHeight="1" thickTop="1" thickBot="1">
      <c r="B245" s="37"/>
      <c r="C245" s="37"/>
      <c r="D245" s="38"/>
      <c r="E245" s="38"/>
      <c r="F245" s="38"/>
      <c r="G245" s="38"/>
      <c r="H245" s="39" t="s">
        <v>7</v>
      </c>
      <c r="I245" s="40"/>
      <c r="J245" s="40"/>
      <c r="K245" s="40"/>
      <c r="L245" s="41"/>
      <c r="M245" s="40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3"/>
      <c r="AC245" s="39" t="s">
        <v>7</v>
      </c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4"/>
      <c r="BI245" s="45"/>
      <c r="BJ245" s="46" t="s">
        <v>8</v>
      </c>
      <c r="BK245" s="40"/>
      <c r="BL245" s="40"/>
      <c r="BM245" s="40"/>
      <c r="BN245" s="40"/>
      <c r="BO245" s="40"/>
      <c r="BP245" s="40"/>
      <c r="BQ245" s="40"/>
      <c r="BR245" s="40"/>
      <c r="BS245" s="47"/>
      <c r="BU245" s="45"/>
      <c r="BV245" s="155" t="s">
        <v>59</v>
      </c>
      <c r="BW245" s="156"/>
      <c r="BX245" s="156"/>
      <c r="BY245" s="156"/>
      <c r="BZ245" s="156"/>
      <c r="CA245" s="156"/>
      <c r="CB245" s="156"/>
      <c r="CC245" s="156"/>
      <c r="CD245" s="156"/>
      <c r="CE245" s="156"/>
      <c r="CF245" s="156"/>
      <c r="CG245" s="156"/>
      <c r="CH245" s="156"/>
      <c r="CI245" s="156"/>
      <c r="CJ245" s="156"/>
      <c r="CK245" s="156"/>
      <c r="CL245" s="156"/>
      <c r="CM245" s="156"/>
      <c r="CN245" s="156"/>
      <c r="CO245" s="156"/>
      <c r="CP245" s="156"/>
      <c r="CQ245" s="156"/>
      <c r="CR245" s="156"/>
      <c r="CS245" s="156"/>
      <c r="CT245" s="156"/>
      <c r="CU245" s="156"/>
      <c r="CV245" s="156"/>
      <c r="CW245" s="156"/>
      <c r="CX245" s="156"/>
      <c r="CY245" s="157"/>
    </row>
    <row r="246" spans="1:103" ht="13.5" customHeight="1">
      <c r="A246" s="83" t="str">
        <f t="shared" ref="A246:A267" si="70">IF(ISERROR(D248/2),"",D248)</f>
        <v/>
      </c>
      <c r="B246" s="153" t="s">
        <v>58</v>
      </c>
      <c r="C246" s="149" t="s">
        <v>9</v>
      </c>
      <c r="D246" s="48" t="s">
        <v>10</v>
      </c>
      <c r="E246" s="49" t="s">
        <v>60</v>
      </c>
      <c r="F246" s="50"/>
      <c r="G246" s="51"/>
      <c r="H246" s="362" t="s">
        <v>11</v>
      </c>
      <c r="I246" s="355"/>
      <c r="J246" s="355"/>
      <c r="K246" s="355"/>
      <c r="L246" s="360"/>
      <c r="M246" s="354" t="s">
        <v>12</v>
      </c>
      <c r="N246" s="355"/>
      <c r="O246" s="355"/>
      <c r="P246" s="355"/>
      <c r="Q246" s="360"/>
      <c r="R246" s="354" t="s">
        <v>13</v>
      </c>
      <c r="S246" s="355"/>
      <c r="T246" s="355"/>
      <c r="U246" s="355"/>
      <c r="V246" s="360"/>
      <c r="W246" s="354" t="s">
        <v>14</v>
      </c>
      <c r="X246" s="355"/>
      <c r="Y246" s="355"/>
      <c r="Z246" s="355"/>
      <c r="AA246" s="356"/>
      <c r="AC246" s="362" t="s">
        <v>15</v>
      </c>
      <c r="AD246" s="355"/>
      <c r="AE246" s="355"/>
      <c r="AF246" s="355"/>
      <c r="AG246" s="360"/>
      <c r="AH246" s="354" t="s">
        <v>16</v>
      </c>
      <c r="AI246" s="355"/>
      <c r="AJ246" s="355"/>
      <c r="AK246" s="355"/>
      <c r="AL246" s="360"/>
      <c r="AM246" s="354" t="s">
        <v>17</v>
      </c>
      <c r="AN246" s="355"/>
      <c r="AO246" s="355"/>
      <c r="AP246" s="355"/>
      <c r="AQ246" s="360"/>
      <c r="AR246" s="354" t="s">
        <v>18</v>
      </c>
      <c r="AS246" s="355"/>
      <c r="AT246" s="355"/>
      <c r="AU246" s="355"/>
      <c r="AV246" s="360"/>
      <c r="AW246" s="354" t="s">
        <v>19</v>
      </c>
      <c r="AX246" s="355"/>
      <c r="AY246" s="355"/>
      <c r="AZ246" s="355"/>
      <c r="BA246" s="356"/>
      <c r="BB246" s="354" t="s">
        <v>120</v>
      </c>
      <c r="BC246" s="355"/>
      <c r="BD246" s="355"/>
      <c r="BE246" s="355"/>
      <c r="BF246" s="356"/>
      <c r="BG246" s="52"/>
      <c r="BI246" s="53"/>
      <c r="BJ246" s="54"/>
      <c r="BK246" s="54"/>
      <c r="BL246" s="54"/>
      <c r="BM246" s="54"/>
      <c r="BN246" s="54"/>
      <c r="BO246" s="54"/>
      <c r="BP246" s="54"/>
      <c r="BQ246" s="54"/>
      <c r="BR246" s="54"/>
      <c r="BS246" s="55"/>
      <c r="BU246" s="53"/>
      <c r="BV246" s="344" t="s">
        <v>11</v>
      </c>
      <c r="BW246" s="345"/>
      <c r="BX246" s="346"/>
      <c r="BY246" s="344" t="s">
        <v>12</v>
      </c>
      <c r="BZ246" s="345"/>
      <c r="CA246" s="346"/>
      <c r="CB246" s="344" t="s">
        <v>13</v>
      </c>
      <c r="CC246" s="345"/>
      <c r="CD246" s="346"/>
      <c r="CE246" s="344" t="s">
        <v>14</v>
      </c>
      <c r="CF246" s="345"/>
      <c r="CG246" s="346"/>
      <c r="CH246" s="344" t="s">
        <v>15</v>
      </c>
      <c r="CI246" s="345"/>
      <c r="CJ246" s="346"/>
      <c r="CK246" s="344" t="s">
        <v>16</v>
      </c>
      <c r="CL246" s="345"/>
      <c r="CM246" s="346"/>
      <c r="CN246" s="344" t="s">
        <v>17</v>
      </c>
      <c r="CO246" s="345"/>
      <c r="CP246" s="346"/>
      <c r="CQ246" s="344" t="s">
        <v>18</v>
      </c>
      <c r="CR246" s="345"/>
      <c r="CS246" s="346"/>
      <c r="CT246" s="344" t="s">
        <v>19</v>
      </c>
      <c r="CU246" s="345"/>
      <c r="CV246" s="346"/>
      <c r="CW246" s="350" t="s">
        <v>120</v>
      </c>
      <c r="CX246" s="345"/>
      <c r="CY246" s="351"/>
    </row>
    <row r="247" spans="1:103" ht="13.5" customHeight="1" thickBot="1">
      <c r="A247" s="83" t="str">
        <f t="shared" si="70"/>
        <v/>
      </c>
      <c r="B247" s="154" t="s">
        <v>24</v>
      </c>
      <c r="C247" s="283" t="s">
        <v>24</v>
      </c>
      <c r="D247" s="59" t="s">
        <v>24</v>
      </c>
      <c r="E247" s="60" t="s">
        <v>24</v>
      </c>
      <c r="F247" s="61" t="s">
        <v>25</v>
      </c>
      <c r="G247" s="62" t="s">
        <v>26</v>
      </c>
      <c r="H247" s="363"/>
      <c r="I247" s="358"/>
      <c r="J247" s="358"/>
      <c r="K247" s="358"/>
      <c r="L247" s="361"/>
      <c r="M247" s="357"/>
      <c r="N247" s="358"/>
      <c r="O247" s="358"/>
      <c r="P247" s="358"/>
      <c r="Q247" s="361"/>
      <c r="R247" s="357"/>
      <c r="S247" s="358"/>
      <c r="T247" s="358"/>
      <c r="U247" s="358"/>
      <c r="V247" s="361"/>
      <c r="W247" s="357"/>
      <c r="X247" s="358"/>
      <c r="Y247" s="358"/>
      <c r="Z247" s="358"/>
      <c r="AA247" s="359"/>
      <c r="AC247" s="363"/>
      <c r="AD247" s="358"/>
      <c r="AE247" s="358"/>
      <c r="AF247" s="358"/>
      <c r="AG247" s="361"/>
      <c r="AH247" s="357"/>
      <c r="AI247" s="358"/>
      <c r="AJ247" s="358"/>
      <c r="AK247" s="358"/>
      <c r="AL247" s="361"/>
      <c r="AM247" s="357"/>
      <c r="AN247" s="358"/>
      <c r="AO247" s="358"/>
      <c r="AP247" s="358"/>
      <c r="AQ247" s="361"/>
      <c r="AR247" s="357"/>
      <c r="AS247" s="358"/>
      <c r="AT247" s="358"/>
      <c r="AU247" s="358"/>
      <c r="AV247" s="361"/>
      <c r="AW247" s="357"/>
      <c r="AX247" s="358"/>
      <c r="AY247" s="358"/>
      <c r="AZ247" s="358"/>
      <c r="BA247" s="359"/>
      <c r="BB247" s="357"/>
      <c r="BC247" s="358"/>
      <c r="BD247" s="358"/>
      <c r="BE247" s="358"/>
      <c r="BF247" s="359"/>
      <c r="BG247" s="63" t="s">
        <v>26</v>
      </c>
      <c r="BI247" s="64" t="s">
        <v>26</v>
      </c>
      <c r="BJ247" s="65">
        <v>1</v>
      </c>
      <c r="BK247" s="66">
        <v>2</v>
      </c>
      <c r="BL247" s="65">
        <v>3</v>
      </c>
      <c r="BM247" s="66">
        <v>4</v>
      </c>
      <c r="BN247" s="65">
        <v>5</v>
      </c>
      <c r="BO247" s="66">
        <v>6</v>
      </c>
      <c r="BP247" s="65">
        <v>7</v>
      </c>
      <c r="BQ247" s="66">
        <v>8</v>
      </c>
      <c r="BR247" s="66">
        <v>9</v>
      </c>
      <c r="BS247" s="67">
        <v>10</v>
      </c>
      <c r="BU247" s="64" t="s">
        <v>26</v>
      </c>
      <c r="BV247" s="347"/>
      <c r="BW247" s="348"/>
      <c r="BX247" s="349"/>
      <c r="BY247" s="347"/>
      <c r="BZ247" s="348"/>
      <c r="CA247" s="349"/>
      <c r="CB247" s="347"/>
      <c r="CC247" s="348"/>
      <c r="CD247" s="349"/>
      <c r="CE247" s="347"/>
      <c r="CF247" s="348"/>
      <c r="CG247" s="349"/>
      <c r="CH247" s="347"/>
      <c r="CI247" s="348"/>
      <c r="CJ247" s="349"/>
      <c r="CK247" s="347"/>
      <c r="CL247" s="348"/>
      <c r="CM247" s="349"/>
      <c r="CN247" s="347"/>
      <c r="CO247" s="348"/>
      <c r="CP247" s="349"/>
      <c r="CQ247" s="347"/>
      <c r="CR247" s="348"/>
      <c r="CS247" s="349"/>
      <c r="CT247" s="347"/>
      <c r="CU247" s="348"/>
      <c r="CV247" s="349"/>
      <c r="CW247" s="352"/>
      <c r="CX247" s="348"/>
      <c r="CY247" s="353"/>
    </row>
    <row r="248" spans="1:103" ht="13.5" customHeight="1">
      <c r="A248" s="83" t="str">
        <f t="shared" si="70"/>
        <v/>
      </c>
      <c r="B248" s="167" t="str">
        <f t="shared" ref="B248:B269" si="71">IF(SUM(BV248:CY248),AVERAGE(BV248:CY248),"")</f>
        <v/>
      </c>
      <c r="C248" s="150" t="str">
        <f t="shared" ref="C248:C269" si="72">IF(SUM(H248:BF248),AVERAGE(H248:BF248),"")</f>
        <v/>
      </c>
      <c r="D248" s="70" t="str">
        <f t="shared" ref="D248:D269" si="73">IF(SUM(BJ248:BS248),AVERAGE(BJ248:BS248),"")</f>
        <v/>
      </c>
      <c r="E248" s="187" t="str">
        <f>IF(ISERROR(SUM((B248/2),(C248/2),(D248/2))),IF(ISERROR(SUM((B248/2),(C248/2))),IF(ISERROR(SUM((B248/2),(D248/2))),IF(ISERROR(SUM((C248/2),(D248/2))),IF(ISERROR(B248/2),IF(ISERROR(C248/2),A246,C248),B248),SUM((C248*'Student List'!$D$34),(D248*'Student List'!$E$34))/'Student List'!$D$40),SUM((B248*'Student List'!$C$34),(D248*'Student List'!$E$34))/'Student List'!$E$40),SUM((B248*'Student List'!$C$34),(C248*'Student List'!$D$34))/'Student List'!$C$40),SUM((B248*'Student List'!$C$34),(C248*'Student List'!$D$34),(D248*'Student List'!$E$34))/'Student List'!$C$35)</f>
        <v/>
      </c>
      <c r="F248" s="84" t="str">
        <f t="shared" ref="F248:F269" si="74">IF(ISERROR(IF(E248,HLOOKUP(E248,$B$354:$N$355,2),"")),"",(IF(E248,HLOOKUP(E248,$B$354:$N$355,2),"")))</f>
        <v/>
      </c>
      <c r="G248" s="172" t="str">
        <f>IF(ISTEXT('Student List'!$C$9),('Student List'!$C$9),"")</f>
        <v/>
      </c>
      <c r="H248" s="71"/>
      <c r="I248" s="72"/>
      <c r="J248" s="73"/>
      <c r="K248" s="72"/>
      <c r="L248" s="74"/>
      <c r="M248" s="75"/>
      <c r="N248" s="72"/>
      <c r="O248" s="73"/>
      <c r="P248" s="72"/>
      <c r="Q248" s="74"/>
      <c r="R248" s="75"/>
      <c r="S248" s="72"/>
      <c r="T248" s="73"/>
      <c r="U248" s="72"/>
      <c r="V248" s="74"/>
      <c r="W248" s="75"/>
      <c r="X248" s="72"/>
      <c r="Y248" s="73"/>
      <c r="Z248" s="72"/>
      <c r="AA248" s="76"/>
      <c r="AB248" s="207"/>
      <c r="AC248" s="71"/>
      <c r="AD248" s="72"/>
      <c r="AE248" s="75"/>
      <c r="AF248" s="72"/>
      <c r="AG248" s="74"/>
      <c r="AH248" s="75"/>
      <c r="AI248" s="72"/>
      <c r="AJ248" s="73"/>
      <c r="AK248" s="72"/>
      <c r="AL248" s="74"/>
      <c r="AM248" s="75"/>
      <c r="AN248" s="72"/>
      <c r="AO248" s="73"/>
      <c r="AP248" s="72"/>
      <c r="AQ248" s="77"/>
      <c r="AR248" s="75"/>
      <c r="AS248" s="72"/>
      <c r="AT248" s="73"/>
      <c r="AU248" s="72"/>
      <c r="AV248" s="74"/>
      <c r="AW248" s="75"/>
      <c r="AX248" s="72"/>
      <c r="AY248" s="73"/>
      <c r="AZ248" s="72"/>
      <c r="BA248" s="74"/>
      <c r="BB248" s="75"/>
      <c r="BC248" s="72"/>
      <c r="BD248" s="72"/>
      <c r="BE248" s="72"/>
      <c r="BF248" s="75"/>
      <c r="BG248" s="78" t="str">
        <f t="shared" ref="BG248:BG269" si="75">G248</f>
        <v/>
      </c>
      <c r="BI248" s="79" t="str">
        <f t="shared" ref="BI248:BI269" si="76">G248</f>
        <v/>
      </c>
      <c r="BJ248" s="109"/>
      <c r="BK248" s="110"/>
      <c r="BL248" s="110"/>
      <c r="BM248" s="110"/>
      <c r="BN248" s="110"/>
      <c r="BO248" s="110"/>
      <c r="BP248" s="110"/>
      <c r="BQ248" s="110"/>
      <c r="BR248" s="110"/>
      <c r="BS248" s="111"/>
      <c r="BU248" s="170" t="str">
        <f t="shared" ref="BU248:BU269" si="77">G248</f>
        <v/>
      </c>
      <c r="BV248" s="158"/>
      <c r="BW248" s="159"/>
      <c r="BX248" s="248"/>
      <c r="BY248" s="252"/>
      <c r="BZ248" s="253"/>
      <c r="CA248" s="254"/>
      <c r="CB248" s="252"/>
      <c r="CC248" s="253"/>
      <c r="CD248" s="254"/>
      <c r="CE248" s="252"/>
      <c r="CF248" s="253"/>
      <c r="CG248" s="254"/>
      <c r="CH248" s="252"/>
      <c r="CI248" s="253"/>
      <c r="CJ248" s="254"/>
      <c r="CK248" s="252"/>
      <c r="CL248" s="253"/>
      <c r="CM248" s="254"/>
      <c r="CN248" s="252"/>
      <c r="CO248" s="253"/>
      <c r="CP248" s="254"/>
      <c r="CQ248" s="252"/>
      <c r="CR248" s="253"/>
      <c r="CS248" s="254"/>
      <c r="CT248" s="252"/>
      <c r="CU248" s="253"/>
      <c r="CV248" s="254"/>
      <c r="CW248" s="247"/>
      <c r="CX248" s="159"/>
      <c r="CY248" s="160"/>
    </row>
    <row r="249" spans="1:103" ht="13.5" customHeight="1">
      <c r="A249" s="83" t="str">
        <f t="shared" si="70"/>
        <v/>
      </c>
      <c r="B249" s="168" t="str">
        <f t="shared" si="71"/>
        <v/>
      </c>
      <c r="C249" s="151" t="str">
        <f t="shared" si="72"/>
        <v/>
      </c>
      <c r="D249" s="82" t="str">
        <f t="shared" si="73"/>
        <v/>
      </c>
      <c r="E249" s="188" t="str">
        <f>IF(ISERROR(SUM((B249/2),(C249/2),(D249/2))),IF(ISERROR(SUM((B249/2),(C249/2))),IF(ISERROR(SUM((B249/2),(D249/2))),IF(ISERROR(SUM((C249/2),(D249/2))),IF(ISERROR(B249/2),IF(ISERROR(C249/2),A247,C249),B249),SUM((C249*'Student List'!$D$34),(D249*'Student List'!$E$34))/'Student List'!$D$40),SUM((B249*'Student List'!$C$34),(D249*'Student List'!$E$34))/'Student List'!$E$40),SUM((B249*'Student List'!$C$34),(C249*'Student List'!$D$34))/'Student List'!$C$40),SUM((B249*'Student List'!$C$34),(C249*'Student List'!$D$34),(D249*'Student List'!$E$34))/'Student List'!$C$35)</f>
        <v/>
      </c>
      <c r="F249" s="84" t="str">
        <f t="shared" si="74"/>
        <v/>
      </c>
      <c r="G249" s="208" t="str">
        <f>IF(ISTEXT('Student List'!$C$10),('Student List'!$C$10),"")</f>
        <v/>
      </c>
      <c r="H249" s="209"/>
      <c r="I249" s="210"/>
      <c r="J249" s="211"/>
      <c r="K249" s="210"/>
      <c r="L249" s="212"/>
      <c r="M249" s="213"/>
      <c r="N249" s="210"/>
      <c r="O249" s="211"/>
      <c r="P249" s="210"/>
      <c r="Q249" s="212"/>
      <c r="R249" s="213"/>
      <c r="S249" s="210"/>
      <c r="T249" s="211"/>
      <c r="U249" s="210"/>
      <c r="V249" s="212"/>
      <c r="W249" s="213"/>
      <c r="X249" s="210"/>
      <c r="Y249" s="211"/>
      <c r="Z249" s="210"/>
      <c r="AA249" s="214"/>
      <c r="AB249" s="215"/>
      <c r="AC249" s="209"/>
      <c r="AD249" s="210"/>
      <c r="AE249" s="213"/>
      <c r="AF249" s="210"/>
      <c r="AG249" s="212"/>
      <c r="AH249" s="213"/>
      <c r="AI249" s="210"/>
      <c r="AJ249" s="211"/>
      <c r="AK249" s="210"/>
      <c r="AL249" s="212"/>
      <c r="AM249" s="213"/>
      <c r="AN249" s="210"/>
      <c r="AO249" s="211"/>
      <c r="AP249" s="210"/>
      <c r="AQ249" s="212"/>
      <c r="AR249" s="213"/>
      <c r="AS249" s="210"/>
      <c r="AT249" s="211"/>
      <c r="AU249" s="210"/>
      <c r="AV249" s="212"/>
      <c r="AW249" s="213"/>
      <c r="AX249" s="210"/>
      <c r="AY249" s="211"/>
      <c r="AZ249" s="210"/>
      <c r="BA249" s="212"/>
      <c r="BB249" s="213"/>
      <c r="BC249" s="210"/>
      <c r="BD249" s="210"/>
      <c r="BE249" s="210"/>
      <c r="BF249" s="213"/>
      <c r="BG249" s="216" t="str">
        <f t="shared" si="75"/>
        <v/>
      </c>
      <c r="BH249" s="217"/>
      <c r="BI249" s="218" t="str">
        <f t="shared" si="76"/>
        <v/>
      </c>
      <c r="BJ249" s="219"/>
      <c r="BK249" s="220"/>
      <c r="BL249" s="221"/>
      <c r="BM249" s="221"/>
      <c r="BN249" s="221"/>
      <c r="BO249" s="221"/>
      <c r="BP249" s="221"/>
      <c r="BQ249" s="221"/>
      <c r="BR249" s="221"/>
      <c r="BS249" s="222"/>
      <c r="BT249" s="217"/>
      <c r="BU249" s="223" t="str">
        <f t="shared" si="77"/>
        <v/>
      </c>
      <c r="BV249" s="224"/>
      <c r="BW249" s="225"/>
      <c r="BX249" s="249"/>
      <c r="BY249" s="255"/>
      <c r="BZ249" s="226"/>
      <c r="CA249" s="249"/>
      <c r="CB249" s="255"/>
      <c r="CC249" s="226"/>
      <c r="CD249" s="249"/>
      <c r="CE249" s="255"/>
      <c r="CF249" s="226"/>
      <c r="CG249" s="249"/>
      <c r="CH249" s="255"/>
      <c r="CI249" s="226"/>
      <c r="CJ249" s="249"/>
      <c r="CK249" s="255"/>
      <c r="CL249" s="226"/>
      <c r="CM249" s="249"/>
      <c r="CN249" s="255"/>
      <c r="CO249" s="226"/>
      <c r="CP249" s="249"/>
      <c r="CQ249" s="255"/>
      <c r="CR249" s="226"/>
      <c r="CS249" s="249"/>
      <c r="CT249" s="255"/>
      <c r="CU249" s="226"/>
      <c r="CV249" s="249"/>
      <c r="CW249" s="225"/>
      <c r="CX249" s="226"/>
      <c r="CY249" s="227"/>
    </row>
    <row r="250" spans="1:103" ht="13.5" customHeight="1">
      <c r="A250" s="83" t="str">
        <f t="shared" si="70"/>
        <v/>
      </c>
      <c r="B250" s="168" t="str">
        <f t="shared" si="71"/>
        <v/>
      </c>
      <c r="C250" s="151" t="str">
        <f t="shared" si="72"/>
        <v/>
      </c>
      <c r="D250" s="82" t="str">
        <f t="shared" si="73"/>
        <v/>
      </c>
      <c r="E250" s="188" t="str">
        <f>IF(ISERROR(SUM((B250/2),(C250/2),(D250/2))),IF(ISERROR(SUM((B250/2),(C250/2))),IF(ISERROR(SUM((B250/2),(D250/2))),IF(ISERROR(SUM((C250/2),(D250/2))),IF(ISERROR(B250/2),IF(ISERROR(C250/2),A248,C250),B250),SUM((C250*'Student List'!$D$34),(D250*'Student List'!$E$34))/'Student List'!$D$40),SUM((B250*'Student List'!$C$34),(D250*'Student List'!$E$34))/'Student List'!$E$40),SUM((B250*'Student List'!$C$34),(C250*'Student List'!$D$34))/'Student List'!$C$40),SUM((B250*'Student List'!$C$34),(C250*'Student List'!$D$34),(D250*'Student List'!$E$34))/'Student List'!$C$35)</f>
        <v/>
      </c>
      <c r="F250" s="84" t="str">
        <f t="shared" si="74"/>
        <v/>
      </c>
      <c r="G250" s="173" t="str">
        <f>IF(ISTEXT('Student List'!$C$11),('Student List'!$C$11),"")</f>
        <v/>
      </c>
      <c r="H250" s="85"/>
      <c r="I250" s="86"/>
      <c r="J250" s="87"/>
      <c r="K250" s="86"/>
      <c r="L250" s="88"/>
      <c r="M250" s="89"/>
      <c r="N250" s="86"/>
      <c r="O250" s="87"/>
      <c r="P250" s="86"/>
      <c r="Q250" s="88"/>
      <c r="R250" s="89"/>
      <c r="S250" s="86"/>
      <c r="T250" s="87"/>
      <c r="U250" s="86"/>
      <c r="V250" s="88"/>
      <c r="W250" s="89"/>
      <c r="X250" s="86"/>
      <c r="Y250" s="87"/>
      <c r="Z250" s="86"/>
      <c r="AA250" s="90"/>
      <c r="AB250" s="207"/>
      <c r="AC250" s="85"/>
      <c r="AD250" s="86"/>
      <c r="AE250" s="89"/>
      <c r="AF250" s="86"/>
      <c r="AG250" s="88"/>
      <c r="AH250" s="89"/>
      <c r="AI250" s="86"/>
      <c r="AJ250" s="87"/>
      <c r="AK250" s="86"/>
      <c r="AL250" s="88"/>
      <c r="AM250" s="89"/>
      <c r="AN250" s="86"/>
      <c r="AO250" s="87"/>
      <c r="AP250" s="86"/>
      <c r="AQ250" s="88"/>
      <c r="AR250" s="89"/>
      <c r="AS250" s="86"/>
      <c r="AT250" s="87"/>
      <c r="AU250" s="86"/>
      <c r="AV250" s="88"/>
      <c r="AW250" s="89"/>
      <c r="AX250" s="86"/>
      <c r="AY250" s="87"/>
      <c r="AZ250" s="86"/>
      <c r="BA250" s="88"/>
      <c r="BB250" s="89"/>
      <c r="BC250" s="86"/>
      <c r="BD250" s="86"/>
      <c r="BE250" s="86"/>
      <c r="BF250" s="89"/>
      <c r="BG250" s="91" t="str">
        <f t="shared" si="75"/>
        <v/>
      </c>
      <c r="BI250" s="92" t="str">
        <f t="shared" si="76"/>
        <v/>
      </c>
      <c r="BJ250" s="112"/>
      <c r="BK250" s="117"/>
      <c r="BL250" s="113"/>
      <c r="BM250" s="113"/>
      <c r="BN250" s="113"/>
      <c r="BO250" s="113"/>
      <c r="BP250" s="113"/>
      <c r="BQ250" s="113"/>
      <c r="BR250" s="113"/>
      <c r="BS250" s="114"/>
      <c r="BU250" s="171" t="str">
        <f t="shared" si="77"/>
        <v/>
      </c>
      <c r="BV250" s="161"/>
      <c r="BW250" s="162"/>
      <c r="BX250" s="250"/>
      <c r="BY250" s="256"/>
      <c r="BZ250" s="163"/>
      <c r="CA250" s="250"/>
      <c r="CB250" s="256"/>
      <c r="CC250" s="163"/>
      <c r="CD250" s="250"/>
      <c r="CE250" s="256"/>
      <c r="CF250" s="163"/>
      <c r="CG250" s="250"/>
      <c r="CH250" s="256"/>
      <c r="CI250" s="163"/>
      <c r="CJ250" s="250"/>
      <c r="CK250" s="256"/>
      <c r="CL250" s="163"/>
      <c r="CM250" s="250"/>
      <c r="CN250" s="256"/>
      <c r="CO250" s="163"/>
      <c r="CP250" s="250"/>
      <c r="CQ250" s="256"/>
      <c r="CR250" s="163"/>
      <c r="CS250" s="250"/>
      <c r="CT250" s="256"/>
      <c r="CU250" s="163"/>
      <c r="CV250" s="250"/>
      <c r="CW250" s="162"/>
      <c r="CX250" s="163"/>
      <c r="CY250" s="164"/>
    </row>
    <row r="251" spans="1:103" ht="13.5" customHeight="1">
      <c r="A251" s="83" t="str">
        <f t="shared" si="70"/>
        <v/>
      </c>
      <c r="B251" s="168" t="str">
        <f t="shared" si="71"/>
        <v/>
      </c>
      <c r="C251" s="151" t="str">
        <f t="shared" si="72"/>
        <v/>
      </c>
      <c r="D251" s="82" t="str">
        <f t="shared" si="73"/>
        <v/>
      </c>
      <c r="E251" s="188" t="str">
        <f>IF(ISERROR(SUM((B251/2),(C251/2),(D251/2))),IF(ISERROR(SUM((B251/2),(C251/2))),IF(ISERROR(SUM((B251/2),(D251/2))),IF(ISERROR(SUM((C251/2),(D251/2))),IF(ISERROR(B251/2),IF(ISERROR(C251/2),A249,C251),B251),SUM((C251*'Student List'!$D$34),(D251*'Student List'!$E$34))/'Student List'!$D$40),SUM((B251*'Student List'!$C$34),(D251*'Student List'!$E$34))/'Student List'!$E$40),SUM((B251*'Student List'!$C$34),(C251*'Student List'!$D$34))/'Student List'!$C$40),SUM((B251*'Student List'!$C$34),(C251*'Student List'!$D$34),(D251*'Student List'!$E$34))/'Student List'!$C$35)</f>
        <v/>
      </c>
      <c r="F251" s="84" t="str">
        <f t="shared" si="74"/>
        <v/>
      </c>
      <c r="G251" s="208" t="str">
        <f>IF(ISTEXT('Student List'!$C$12),('Student List'!$C$12),"")</f>
        <v/>
      </c>
      <c r="H251" s="209"/>
      <c r="I251" s="210"/>
      <c r="J251" s="211"/>
      <c r="K251" s="210"/>
      <c r="L251" s="212"/>
      <c r="M251" s="213"/>
      <c r="N251" s="210"/>
      <c r="O251" s="211"/>
      <c r="P251" s="210"/>
      <c r="Q251" s="212"/>
      <c r="R251" s="213"/>
      <c r="S251" s="210"/>
      <c r="T251" s="211"/>
      <c r="U251" s="210"/>
      <c r="V251" s="212"/>
      <c r="W251" s="213"/>
      <c r="X251" s="210"/>
      <c r="Y251" s="211"/>
      <c r="Z251" s="210"/>
      <c r="AA251" s="214"/>
      <c r="AB251" s="215"/>
      <c r="AC251" s="209"/>
      <c r="AD251" s="210"/>
      <c r="AE251" s="213"/>
      <c r="AF251" s="210"/>
      <c r="AG251" s="212"/>
      <c r="AH251" s="213"/>
      <c r="AI251" s="210"/>
      <c r="AJ251" s="211"/>
      <c r="AK251" s="210"/>
      <c r="AL251" s="212"/>
      <c r="AM251" s="213"/>
      <c r="AN251" s="210"/>
      <c r="AO251" s="211"/>
      <c r="AP251" s="210"/>
      <c r="AQ251" s="212"/>
      <c r="AR251" s="213"/>
      <c r="AS251" s="210"/>
      <c r="AT251" s="211"/>
      <c r="AU251" s="210"/>
      <c r="AV251" s="212"/>
      <c r="AW251" s="213"/>
      <c r="AX251" s="210"/>
      <c r="AY251" s="211"/>
      <c r="AZ251" s="210"/>
      <c r="BA251" s="212"/>
      <c r="BB251" s="213"/>
      <c r="BC251" s="210"/>
      <c r="BD251" s="210"/>
      <c r="BE251" s="210"/>
      <c r="BF251" s="213"/>
      <c r="BG251" s="216" t="str">
        <f t="shared" si="75"/>
        <v/>
      </c>
      <c r="BH251" s="217"/>
      <c r="BI251" s="218" t="str">
        <f t="shared" si="76"/>
        <v/>
      </c>
      <c r="BJ251" s="219"/>
      <c r="BK251" s="220"/>
      <c r="BL251" s="221"/>
      <c r="BM251" s="221"/>
      <c r="BN251" s="221"/>
      <c r="BO251" s="221"/>
      <c r="BP251" s="221"/>
      <c r="BQ251" s="221"/>
      <c r="BR251" s="221"/>
      <c r="BS251" s="222"/>
      <c r="BT251" s="217"/>
      <c r="BU251" s="223" t="str">
        <f t="shared" si="77"/>
        <v/>
      </c>
      <c r="BV251" s="224"/>
      <c r="BW251" s="225"/>
      <c r="BX251" s="249"/>
      <c r="BY251" s="255"/>
      <c r="BZ251" s="226"/>
      <c r="CA251" s="249"/>
      <c r="CB251" s="255"/>
      <c r="CC251" s="226"/>
      <c r="CD251" s="249"/>
      <c r="CE251" s="255"/>
      <c r="CF251" s="226"/>
      <c r="CG251" s="249"/>
      <c r="CH251" s="255"/>
      <c r="CI251" s="226"/>
      <c r="CJ251" s="249"/>
      <c r="CK251" s="255"/>
      <c r="CL251" s="226"/>
      <c r="CM251" s="249"/>
      <c r="CN251" s="255"/>
      <c r="CO251" s="226"/>
      <c r="CP251" s="249"/>
      <c r="CQ251" s="255"/>
      <c r="CR251" s="226"/>
      <c r="CS251" s="249"/>
      <c r="CT251" s="255"/>
      <c r="CU251" s="226"/>
      <c r="CV251" s="249"/>
      <c r="CW251" s="225"/>
      <c r="CX251" s="226"/>
      <c r="CY251" s="227"/>
    </row>
    <row r="252" spans="1:103" ht="13.5" customHeight="1">
      <c r="A252" s="83" t="str">
        <f t="shared" si="70"/>
        <v/>
      </c>
      <c r="B252" s="168" t="str">
        <f t="shared" si="71"/>
        <v/>
      </c>
      <c r="C252" s="151" t="str">
        <f t="shared" si="72"/>
        <v/>
      </c>
      <c r="D252" s="82" t="str">
        <f t="shared" si="73"/>
        <v/>
      </c>
      <c r="E252" s="188" t="str">
        <f>IF(ISERROR(SUM((B252/2),(C252/2),(D252/2))),IF(ISERROR(SUM((B252/2),(C252/2))),IF(ISERROR(SUM((B252/2),(D252/2))),IF(ISERROR(SUM((C252/2),(D252/2))),IF(ISERROR(B252/2),IF(ISERROR(C252/2),A250,C252),B252),SUM((C252*'Student List'!$D$34),(D252*'Student List'!$E$34))/'Student List'!$D$40),SUM((B252*'Student List'!$C$34),(D252*'Student List'!$E$34))/'Student List'!$E$40),SUM((B252*'Student List'!$C$34),(C252*'Student List'!$D$34))/'Student List'!$C$40),SUM((B252*'Student List'!$C$34),(C252*'Student List'!$D$34),(D252*'Student List'!$E$34))/'Student List'!$C$35)</f>
        <v/>
      </c>
      <c r="F252" s="84" t="str">
        <f t="shared" si="74"/>
        <v/>
      </c>
      <c r="G252" s="173" t="str">
        <f>IF(ISTEXT('Student List'!$C$13),('Student List'!$C$13),"")</f>
        <v/>
      </c>
      <c r="H252" s="85"/>
      <c r="I252" s="86"/>
      <c r="J252" s="87"/>
      <c r="K252" s="86"/>
      <c r="L252" s="88"/>
      <c r="M252" s="89"/>
      <c r="N252" s="86"/>
      <c r="O252" s="87"/>
      <c r="P252" s="86"/>
      <c r="Q252" s="88"/>
      <c r="R252" s="89"/>
      <c r="S252" s="86"/>
      <c r="T252" s="87"/>
      <c r="U252" s="86"/>
      <c r="V252" s="88"/>
      <c r="W252" s="89"/>
      <c r="X252" s="86"/>
      <c r="Y252" s="87"/>
      <c r="Z252" s="86"/>
      <c r="AA252" s="90"/>
      <c r="AB252" s="207"/>
      <c r="AC252" s="85"/>
      <c r="AD252" s="86"/>
      <c r="AE252" s="89"/>
      <c r="AF252" s="86"/>
      <c r="AG252" s="88"/>
      <c r="AH252" s="89"/>
      <c r="AI252" s="86"/>
      <c r="AJ252" s="87"/>
      <c r="AK252" s="86"/>
      <c r="AL252" s="88"/>
      <c r="AM252" s="89"/>
      <c r="AN252" s="86"/>
      <c r="AO252" s="87"/>
      <c r="AP252" s="86"/>
      <c r="AQ252" s="88"/>
      <c r="AR252" s="89"/>
      <c r="AS252" s="86"/>
      <c r="AT252" s="87"/>
      <c r="AU252" s="86"/>
      <c r="AV252" s="88"/>
      <c r="AW252" s="89"/>
      <c r="AX252" s="86"/>
      <c r="AY252" s="87"/>
      <c r="AZ252" s="86"/>
      <c r="BA252" s="88"/>
      <c r="BB252" s="89"/>
      <c r="BC252" s="86"/>
      <c r="BD252" s="86"/>
      <c r="BE252" s="86"/>
      <c r="BF252" s="89"/>
      <c r="BG252" s="91" t="str">
        <f t="shared" si="75"/>
        <v/>
      </c>
      <c r="BI252" s="92" t="str">
        <f t="shared" si="76"/>
        <v/>
      </c>
      <c r="BJ252" s="112"/>
      <c r="BK252" s="117"/>
      <c r="BL252" s="113"/>
      <c r="BM252" s="113"/>
      <c r="BN252" s="113"/>
      <c r="BO252" s="113"/>
      <c r="BP252" s="113"/>
      <c r="BQ252" s="113"/>
      <c r="BR252" s="113"/>
      <c r="BS252" s="114"/>
      <c r="BU252" s="171" t="str">
        <f t="shared" si="77"/>
        <v/>
      </c>
      <c r="BV252" s="161"/>
      <c r="BW252" s="162"/>
      <c r="BX252" s="250"/>
      <c r="BY252" s="256"/>
      <c r="BZ252" s="163"/>
      <c r="CA252" s="250"/>
      <c r="CB252" s="256"/>
      <c r="CC252" s="163"/>
      <c r="CD252" s="250"/>
      <c r="CE252" s="256"/>
      <c r="CF252" s="163"/>
      <c r="CG252" s="250"/>
      <c r="CH252" s="256"/>
      <c r="CI252" s="163"/>
      <c r="CJ252" s="250"/>
      <c r="CK252" s="256"/>
      <c r="CL252" s="163"/>
      <c r="CM252" s="250"/>
      <c r="CN252" s="256"/>
      <c r="CO252" s="163"/>
      <c r="CP252" s="250"/>
      <c r="CQ252" s="256"/>
      <c r="CR252" s="163"/>
      <c r="CS252" s="250"/>
      <c r="CT252" s="256"/>
      <c r="CU252" s="163"/>
      <c r="CV252" s="250"/>
      <c r="CW252" s="162"/>
      <c r="CX252" s="163"/>
      <c r="CY252" s="164"/>
    </row>
    <row r="253" spans="1:103" ht="13.5" customHeight="1">
      <c r="A253" s="83" t="str">
        <f t="shared" si="70"/>
        <v/>
      </c>
      <c r="B253" s="168" t="str">
        <f t="shared" si="71"/>
        <v/>
      </c>
      <c r="C253" s="151" t="str">
        <f t="shared" si="72"/>
        <v/>
      </c>
      <c r="D253" s="82" t="str">
        <f t="shared" si="73"/>
        <v/>
      </c>
      <c r="E253" s="188" t="str">
        <f>IF(ISERROR(SUM((B253/2),(C253/2),(D253/2))),IF(ISERROR(SUM((B253/2),(C253/2))),IF(ISERROR(SUM((B253/2),(D253/2))),IF(ISERROR(SUM((C253/2),(D253/2))),IF(ISERROR(B253/2),IF(ISERROR(C253/2),A251,C253),B253),SUM((C253*'Student List'!$D$34),(D253*'Student List'!$E$34))/'Student List'!$D$40),SUM((B253*'Student List'!$C$34),(D253*'Student List'!$E$34))/'Student List'!$E$40),SUM((B253*'Student List'!$C$34),(C253*'Student List'!$D$34))/'Student List'!$C$40),SUM((B253*'Student List'!$C$34),(C253*'Student List'!$D$34),(D253*'Student List'!$E$34))/'Student List'!$C$35)</f>
        <v/>
      </c>
      <c r="F253" s="84" t="str">
        <f t="shared" si="74"/>
        <v/>
      </c>
      <c r="G253" s="208" t="str">
        <f>IF(ISTEXT('Student List'!$C$14),('Student List'!$C$14),"")</f>
        <v/>
      </c>
      <c r="H253" s="209"/>
      <c r="I253" s="210"/>
      <c r="J253" s="211"/>
      <c r="K253" s="210"/>
      <c r="L253" s="212"/>
      <c r="M253" s="213"/>
      <c r="N253" s="210"/>
      <c r="O253" s="211"/>
      <c r="P253" s="210"/>
      <c r="Q253" s="212"/>
      <c r="R253" s="213"/>
      <c r="S253" s="210"/>
      <c r="T253" s="211"/>
      <c r="U253" s="210"/>
      <c r="V253" s="212"/>
      <c r="W253" s="213"/>
      <c r="X253" s="210"/>
      <c r="Y253" s="211"/>
      <c r="Z253" s="210"/>
      <c r="AA253" s="214"/>
      <c r="AB253" s="215"/>
      <c r="AC253" s="209"/>
      <c r="AD253" s="210"/>
      <c r="AE253" s="213"/>
      <c r="AF253" s="210"/>
      <c r="AG253" s="212"/>
      <c r="AH253" s="213"/>
      <c r="AI253" s="210"/>
      <c r="AJ253" s="211"/>
      <c r="AK253" s="210"/>
      <c r="AL253" s="212"/>
      <c r="AM253" s="213"/>
      <c r="AN253" s="210"/>
      <c r="AO253" s="211"/>
      <c r="AP253" s="210"/>
      <c r="AQ253" s="212"/>
      <c r="AR253" s="213"/>
      <c r="AS253" s="210"/>
      <c r="AT253" s="211"/>
      <c r="AU253" s="210"/>
      <c r="AV253" s="212"/>
      <c r="AW253" s="213"/>
      <c r="AX253" s="210"/>
      <c r="AY253" s="211"/>
      <c r="AZ253" s="210"/>
      <c r="BA253" s="212"/>
      <c r="BB253" s="213"/>
      <c r="BC253" s="210"/>
      <c r="BD253" s="210"/>
      <c r="BE253" s="210"/>
      <c r="BF253" s="213"/>
      <c r="BG253" s="216" t="str">
        <f t="shared" si="75"/>
        <v/>
      </c>
      <c r="BH253" s="217"/>
      <c r="BI253" s="218" t="str">
        <f t="shared" si="76"/>
        <v/>
      </c>
      <c r="BJ253" s="219"/>
      <c r="BK253" s="220"/>
      <c r="BL253" s="221"/>
      <c r="BM253" s="221"/>
      <c r="BN253" s="221"/>
      <c r="BO253" s="221"/>
      <c r="BP253" s="221"/>
      <c r="BQ253" s="221"/>
      <c r="BR253" s="221"/>
      <c r="BS253" s="222"/>
      <c r="BT253" s="217"/>
      <c r="BU253" s="223" t="str">
        <f t="shared" si="77"/>
        <v/>
      </c>
      <c r="BV253" s="224"/>
      <c r="BW253" s="225"/>
      <c r="BX253" s="249"/>
      <c r="BY253" s="255"/>
      <c r="BZ253" s="226"/>
      <c r="CA253" s="249"/>
      <c r="CB253" s="255"/>
      <c r="CC253" s="226"/>
      <c r="CD253" s="249"/>
      <c r="CE253" s="255"/>
      <c r="CF253" s="226"/>
      <c r="CG253" s="249"/>
      <c r="CH253" s="255"/>
      <c r="CI253" s="226"/>
      <c r="CJ253" s="249"/>
      <c r="CK253" s="255"/>
      <c r="CL253" s="226"/>
      <c r="CM253" s="249"/>
      <c r="CN253" s="255"/>
      <c r="CO253" s="226"/>
      <c r="CP253" s="249"/>
      <c r="CQ253" s="255"/>
      <c r="CR253" s="226"/>
      <c r="CS253" s="249"/>
      <c r="CT253" s="255"/>
      <c r="CU253" s="226"/>
      <c r="CV253" s="249"/>
      <c r="CW253" s="225"/>
      <c r="CX253" s="226"/>
      <c r="CY253" s="227"/>
    </row>
    <row r="254" spans="1:103" ht="13.5" customHeight="1">
      <c r="A254" s="83" t="str">
        <f t="shared" si="70"/>
        <v/>
      </c>
      <c r="B254" s="168" t="str">
        <f t="shared" si="71"/>
        <v/>
      </c>
      <c r="C254" s="151" t="str">
        <f t="shared" si="72"/>
        <v/>
      </c>
      <c r="D254" s="82" t="str">
        <f t="shared" si="73"/>
        <v/>
      </c>
      <c r="E254" s="188" t="str">
        <f>IF(ISERROR(SUM((B254/2),(C254/2),(D254/2))),IF(ISERROR(SUM((B254/2),(C254/2))),IF(ISERROR(SUM((B254/2),(D254/2))),IF(ISERROR(SUM((C254/2),(D254/2))),IF(ISERROR(B254/2),IF(ISERROR(C254/2),A252,C254),B254),SUM((C254*'Student List'!$D$34),(D254*'Student List'!$E$34))/'Student List'!$D$40),SUM((B254*'Student List'!$C$34),(D254*'Student List'!$E$34))/'Student List'!$E$40),SUM((B254*'Student List'!$C$34),(C254*'Student List'!$D$34))/'Student List'!$C$40),SUM((B254*'Student List'!$C$34),(C254*'Student List'!$D$34),(D254*'Student List'!$E$34))/'Student List'!$C$35)</f>
        <v/>
      </c>
      <c r="F254" s="84" t="str">
        <f t="shared" si="74"/>
        <v/>
      </c>
      <c r="G254" s="173" t="str">
        <f>IF(ISTEXT('Student List'!$C$15),('Student List'!$C$15),"")</f>
        <v/>
      </c>
      <c r="H254" s="85"/>
      <c r="I254" s="86"/>
      <c r="J254" s="87"/>
      <c r="K254" s="86"/>
      <c r="L254" s="88"/>
      <c r="M254" s="89"/>
      <c r="N254" s="86"/>
      <c r="O254" s="87"/>
      <c r="P254" s="86"/>
      <c r="Q254" s="88"/>
      <c r="R254" s="89"/>
      <c r="S254" s="86"/>
      <c r="T254" s="87"/>
      <c r="U254" s="86"/>
      <c r="V254" s="88"/>
      <c r="W254" s="89"/>
      <c r="X254" s="86"/>
      <c r="Y254" s="87"/>
      <c r="Z254" s="86"/>
      <c r="AA254" s="90"/>
      <c r="AB254" s="207"/>
      <c r="AC254" s="85"/>
      <c r="AD254" s="86"/>
      <c r="AE254" s="89"/>
      <c r="AF254" s="86"/>
      <c r="AG254" s="88"/>
      <c r="AH254" s="89"/>
      <c r="AI254" s="86"/>
      <c r="AJ254" s="87"/>
      <c r="AK254" s="86"/>
      <c r="AL254" s="88"/>
      <c r="AM254" s="89"/>
      <c r="AN254" s="86"/>
      <c r="AO254" s="87"/>
      <c r="AP254" s="86"/>
      <c r="AQ254" s="88"/>
      <c r="AR254" s="89"/>
      <c r="AS254" s="86"/>
      <c r="AT254" s="87"/>
      <c r="AU254" s="86"/>
      <c r="AV254" s="88"/>
      <c r="AW254" s="89"/>
      <c r="AX254" s="86"/>
      <c r="AY254" s="87"/>
      <c r="AZ254" s="86"/>
      <c r="BA254" s="88"/>
      <c r="BB254" s="89"/>
      <c r="BC254" s="86"/>
      <c r="BD254" s="86"/>
      <c r="BE254" s="86"/>
      <c r="BF254" s="89"/>
      <c r="BG254" s="91" t="str">
        <f t="shared" si="75"/>
        <v/>
      </c>
      <c r="BI254" s="92" t="str">
        <f t="shared" si="76"/>
        <v/>
      </c>
      <c r="BJ254" s="112"/>
      <c r="BK254" s="117"/>
      <c r="BL254" s="113"/>
      <c r="BM254" s="113"/>
      <c r="BN254" s="113"/>
      <c r="BO254" s="113"/>
      <c r="BP254" s="113"/>
      <c r="BQ254" s="113"/>
      <c r="BR254" s="113"/>
      <c r="BS254" s="114"/>
      <c r="BU254" s="171" t="str">
        <f t="shared" si="77"/>
        <v/>
      </c>
      <c r="BV254" s="161"/>
      <c r="BW254" s="162"/>
      <c r="BX254" s="250"/>
      <c r="BY254" s="256"/>
      <c r="BZ254" s="163"/>
      <c r="CA254" s="250"/>
      <c r="CB254" s="256"/>
      <c r="CC254" s="163"/>
      <c r="CD254" s="250"/>
      <c r="CE254" s="256"/>
      <c r="CF254" s="163"/>
      <c r="CG254" s="250"/>
      <c r="CH254" s="256"/>
      <c r="CI254" s="163"/>
      <c r="CJ254" s="250"/>
      <c r="CK254" s="256"/>
      <c r="CL254" s="163"/>
      <c r="CM254" s="250"/>
      <c r="CN254" s="256"/>
      <c r="CO254" s="163"/>
      <c r="CP254" s="250"/>
      <c r="CQ254" s="256"/>
      <c r="CR254" s="163"/>
      <c r="CS254" s="250"/>
      <c r="CT254" s="256"/>
      <c r="CU254" s="163"/>
      <c r="CV254" s="250"/>
      <c r="CW254" s="162"/>
      <c r="CX254" s="163"/>
      <c r="CY254" s="164"/>
    </row>
    <row r="255" spans="1:103" ht="13.5" customHeight="1">
      <c r="A255" s="83" t="str">
        <f t="shared" si="70"/>
        <v/>
      </c>
      <c r="B255" s="168" t="str">
        <f t="shared" si="71"/>
        <v/>
      </c>
      <c r="C255" s="151" t="str">
        <f t="shared" si="72"/>
        <v/>
      </c>
      <c r="D255" s="82" t="str">
        <f t="shared" si="73"/>
        <v/>
      </c>
      <c r="E255" s="188" t="str">
        <f>IF(ISERROR(SUM((B255/2),(C255/2),(D255/2))),IF(ISERROR(SUM((B255/2),(C255/2))),IF(ISERROR(SUM((B255/2),(D255/2))),IF(ISERROR(SUM((C255/2),(D255/2))),IF(ISERROR(B255/2),IF(ISERROR(C255/2),A253,C255),B255),SUM((C255*'Student List'!$D$34),(D255*'Student List'!$E$34))/'Student List'!$D$40),SUM((B255*'Student List'!$C$34),(D255*'Student List'!$E$34))/'Student List'!$E$40),SUM((B255*'Student List'!$C$34),(C255*'Student List'!$D$34))/'Student List'!$C$40),SUM((B255*'Student List'!$C$34),(C255*'Student List'!$D$34),(D255*'Student List'!$E$34))/'Student List'!$C$35)</f>
        <v/>
      </c>
      <c r="F255" s="84" t="str">
        <f t="shared" si="74"/>
        <v/>
      </c>
      <c r="G255" s="208" t="str">
        <f>IF(ISTEXT('Student List'!$C$16),('Student List'!$C$16),"")</f>
        <v/>
      </c>
      <c r="H255" s="209"/>
      <c r="I255" s="210"/>
      <c r="J255" s="211"/>
      <c r="K255" s="210"/>
      <c r="L255" s="212"/>
      <c r="M255" s="213"/>
      <c r="N255" s="210"/>
      <c r="O255" s="211"/>
      <c r="P255" s="210"/>
      <c r="Q255" s="212"/>
      <c r="R255" s="213"/>
      <c r="S255" s="210"/>
      <c r="T255" s="211"/>
      <c r="U255" s="210"/>
      <c r="V255" s="212"/>
      <c r="W255" s="213"/>
      <c r="X255" s="210"/>
      <c r="Y255" s="211"/>
      <c r="Z255" s="210"/>
      <c r="AA255" s="214"/>
      <c r="AB255" s="215"/>
      <c r="AC255" s="209"/>
      <c r="AD255" s="210"/>
      <c r="AE255" s="213"/>
      <c r="AF255" s="210"/>
      <c r="AG255" s="212"/>
      <c r="AH255" s="213"/>
      <c r="AI255" s="210"/>
      <c r="AJ255" s="211"/>
      <c r="AK255" s="210"/>
      <c r="AL255" s="212"/>
      <c r="AM255" s="213"/>
      <c r="AN255" s="210"/>
      <c r="AO255" s="211"/>
      <c r="AP255" s="210"/>
      <c r="AQ255" s="212"/>
      <c r="AR255" s="213"/>
      <c r="AS255" s="210"/>
      <c r="AT255" s="211"/>
      <c r="AU255" s="210"/>
      <c r="AV255" s="212"/>
      <c r="AW255" s="213"/>
      <c r="AX255" s="210"/>
      <c r="AY255" s="211"/>
      <c r="AZ255" s="210"/>
      <c r="BA255" s="212"/>
      <c r="BB255" s="213"/>
      <c r="BC255" s="210"/>
      <c r="BD255" s="210"/>
      <c r="BE255" s="210"/>
      <c r="BF255" s="213"/>
      <c r="BG255" s="216" t="str">
        <f t="shared" si="75"/>
        <v/>
      </c>
      <c r="BH255" s="217"/>
      <c r="BI255" s="218" t="str">
        <f t="shared" si="76"/>
        <v/>
      </c>
      <c r="BJ255" s="219"/>
      <c r="BK255" s="220"/>
      <c r="BL255" s="221"/>
      <c r="BM255" s="221"/>
      <c r="BN255" s="221"/>
      <c r="BO255" s="221"/>
      <c r="BP255" s="221"/>
      <c r="BQ255" s="221"/>
      <c r="BR255" s="221"/>
      <c r="BS255" s="222"/>
      <c r="BT255" s="217"/>
      <c r="BU255" s="223" t="str">
        <f t="shared" si="77"/>
        <v/>
      </c>
      <c r="BV255" s="224"/>
      <c r="BW255" s="225"/>
      <c r="BX255" s="249"/>
      <c r="BY255" s="255"/>
      <c r="BZ255" s="226"/>
      <c r="CA255" s="249"/>
      <c r="CB255" s="255"/>
      <c r="CC255" s="226"/>
      <c r="CD255" s="249"/>
      <c r="CE255" s="255"/>
      <c r="CF255" s="226"/>
      <c r="CG255" s="249"/>
      <c r="CH255" s="255"/>
      <c r="CI255" s="226"/>
      <c r="CJ255" s="249"/>
      <c r="CK255" s="255"/>
      <c r="CL255" s="226"/>
      <c r="CM255" s="249"/>
      <c r="CN255" s="255"/>
      <c r="CO255" s="226"/>
      <c r="CP255" s="249"/>
      <c r="CQ255" s="255"/>
      <c r="CR255" s="226"/>
      <c r="CS255" s="249"/>
      <c r="CT255" s="255"/>
      <c r="CU255" s="226"/>
      <c r="CV255" s="249"/>
      <c r="CW255" s="225"/>
      <c r="CX255" s="226"/>
      <c r="CY255" s="227"/>
    </row>
    <row r="256" spans="1:103" ht="13.5" customHeight="1">
      <c r="A256" s="83" t="str">
        <f t="shared" si="70"/>
        <v/>
      </c>
      <c r="B256" s="168" t="str">
        <f t="shared" si="71"/>
        <v/>
      </c>
      <c r="C256" s="151" t="str">
        <f t="shared" si="72"/>
        <v/>
      </c>
      <c r="D256" s="82" t="str">
        <f t="shared" si="73"/>
        <v/>
      </c>
      <c r="E256" s="188" t="str">
        <f>IF(ISERROR(SUM((B256/2),(C256/2),(D256/2))),IF(ISERROR(SUM((B256/2),(C256/2))),IF(ISERROR(SUM((B256/2),(D256/2))),IF(ISERROR(SUM((C256/2),(D256/2))),IF(ISERROR(B256/2),IF(ISERROR(C256/2),A254,C256),B256),SUM((C256*'Student List'!$D$34),(D256*'Student List'!$E$34))/'Student List'!$D$40),SUM((B256*'Student List'!$C$34),(D256*'Student List'!$E$34))/'Student List'!$E$40),SUM((B256*'Student List'!$C$34),(C256*'Student List'!$D$34))/'Student List'!$C$40),SUM((B256*'Student List'!$C$34),(C256*'Student List'!$D$34),(D256*'Student List'!$E$34))/'Student List'!$C$35)</f>
        <v/>
      </c>
      <c r="F256" s="84" t="str">
        <f t="shared" si="74"/>
        <v/>
      </c>
      <c r="G256" s="173" t="str">
        <f>IF(ISTEXT('Student List'!$C$17),('Student List'!$C$17),"")</f>
        <v/>
      </c>
      <c r="H256" s="85"/>
      <c r="I256" s="86"/>
      <c r="J256" s="87"/>
      <c r="K256" s="86"/>
      <c r="L256" s="88"/>
      <c r="M256" s="89"/>
      <c r="N256" s="86"/>
      <c r="O256" s="87"/>
      <c r="P256" s="86"/>
      <c r="Q256" s="88"/>
      <c r="R256" s="89"/>
      <c r="S256" s="86"/>
      <c r="T256" s="87"/>
      <c r="U256" s="86"/>
      <c r="V256" s="88"/>
      <c r="W256" s="89"/>
      <c r="X256" s="86"/>
      <c r="Y256" s="87"/>
      <c r="Z256" s="86"/>
      <c r="AA256" s="90"/>
      <c r="AB256" s="207"/>
      <c r="AC256" s="85"/>
      <c r="AD256" s="86"/>
      <c r="AE256" s="89"/>
      <c r="AF256" s="86"/>
      <c r="AG256" s="88"/>
      <c r="AH256" s="89"/>
      <c r="AI256" s="86"/>
      <c r="AJ256" s="87"/>
      <c r="AK256" s="86"/>
      <c r="AL256" s="88"/>
      <c r="AM256" s="89"/>
      <c r="AN256" s="86"/>
      <c r="AO256" s="87"/>
      <c r="AP256" s="86"/>
      <c r="AQ256" s="88"/>
      <c r="AR256" s="89"/>
      <c r="AS256" s="86"/>
      <c r="AT256" s="87"/>
      <c r="AU256" s="86"/>
      <c r="AV256" s="88"/>
      <c r="AW256" s="89"/>
      <c r="AX256" s="86"/>
      <c r="AY256" s="87"/>
      <c r="AZ256" s="86"/>
      <c r="BA256" s="88"/>
      <c r="BB256" s="89"/>
      <c r="BC256" s="86"/>
      <c r="BD256" s="86"/>
      <c r="BE256" s="86"/>
      <c r="BF256" s="89"/>
      <c r="BG256" s="91" t="str">
        <f t="shared" si="75"/>
        <v/>
      </c>
      <c r="BI256" s="92" t="str">
        <f t="shared" si="76"/>
        <v/>
      </c>
      <c r="BJ256" s="112"/>
      <c r="BK256" s="117"/>
      <c r="BL256" s="113"/>
      <c r="BM256" s="113"/>
      <c r="BN256" s="113"/>
      <c r="BO256" s="113"/>
      <c r="BP256" s="113"/>
      <c r="BQ256" s="113"/>
      <c r="BR256" s="113"/>
      <c r="BS256" s="114"/>
      <c r="BU256" s="171" t="str">
        <f t="shared" si="77"/>
        <v/>
      </c>
      <c r="BV256" s="161"/>
      <c r="BW256" s="162"/>
      <c r="BX256" s="250"/>
      <c r="BY256" s="256"/>
      <c r="BZ256" s="163"/>
      <c r="CA256" s="250"/>
      <c r="CB256" s="256"/>
      <c r="CC256" s="163"/>
      <c r="CD256" s="250"/>
      <c r="CE256" s="256"/>
      <c r="CF256" s="163"/>
      <c r="CG256" s="250"/>
      <c r="CH256" s="256"/>
      <c r="CI256" s="163"/>
      <c r="CJ256" s="250"/>
      <c r="CK256" s="256"/>
      <c r="CL256" s="163"/>
      <c r="CM256" s="250"/>
      <c r="CN256" s="256"/>
      <c r="CO256" s="163"/>
      <c r="CP256" s="250"/>
      <c r="CQ256" s="256"/>
      <c r="CR256" s="163"/>
      <c r="CS256" s="250"/>
      <c r="CT256" s="256"/>
      <c r="CU256" s="163"/>
      <c r="CV256" s="250"/>
      <c r="CW256" s="162"/>
      <c r="CX256" s="163"/>
      <c r="CY256" s="164"/>
    </row>
    <row r="257" spans="1:103" ht="13.5" customHeight="1">
      <c r="A257" s="83" t="str">
        <f t="shared" si="70"/>
        <v/>
      </c>
      <c r="B257" s="168" t="str">
        <f t="shared" si="71"/>
        <v/>
      </c>
      <c r="C257" s="151" t="str">
        <f t="shared" si="72"/>
        <v/>
      </c>
      <c r="D257" s="82" t="str">
        <f t="shared" si="73"/>
        <v/>
      </c>
      <c r="E257" s="188" t="str">
        <f>IF(ISERROR(SUM((B257/2),(C257/2),(D257/2))),IF(ISERROR(SUM((B257/2),(C257/2))),IF(ISERROR(SUM((B257/2),(D257/2))),IF(ISERROR(SUM((C257/2),(D257/2))),IF(ISERROR(B257/2),IF(ISERROR(C257/2),A255,C257),B257),SUM((C257*'Student List'!$D$34),(D257*'Student List'!$E$34))/'Student List'!$D$40),SUM((B257*'Student List'!$C$34),(D257*'Student List'!$E$34))/'Student List'!$E$40),SUM((B257*'Student List'!$C$34),(C257*'Student List'!$D$34))/'Student List'!$C$40),SUM((B257*'Student List'!$C$34),(C257*'Student List'!$D$34),(D257*'Student List'!$E$34))/'Student List'!$C$35)</f>
        <v/>
      </c>
      <c r="F257" s="84" t="str">
        <f t="shared" si="74"/>
        <v/>
      </c>
      <c r="G257" s="208" t="str">
        <f>IF(ISTEXT('Student List'!$C$18),('Student List'!$C$18),"")</f>
        <v/>
      </c>
      <c r="H257" s="209"/>
      <c r="I257" s="210"/>
      <c r="J257" s="211"/>
      <c r="K257" s="210"/>
      <c r="L257" s="212"/>
      <c r="M257" s="213"/>
      <c r="N257" s="210"/>
      <c r="O257" s="211"/>
      <c r="P257" s="210"/>
      <c r="Q257" s="212"/>
      <c r="R257" s="213"/>
      <c r="S257" s="210"/>
      <c r="T257" s="211"/>
      <c r="U257" s="210"/>
      <c r="V257" s="212"/>
      <c r="W257" s="213"/>
      <c r="X257" s="210"/>
      <c r="Y257" s="211"/>
      <c r="Z257" s="210"/>
      <c r="AA257" s="214"/>
      <c r="AB257" s="215"/>
      <c r="AC257" s="209"/>
      <c r="AD257" s="210"/>
      <c r="AE257" s="213"/>
      <c r="AF257" s="210"/>
      <c r="AG257" s="212"/>
      <c r="AH257" s="213"/>
      <c r="AI257" s="210"/>
      <c r="AJ257" s="211"/>
      <c r="AK257" s="210"/>
      <c r="AL257" s="212"/>
      <c r="AM257" s="213"/>
      <c r="AN257" s="210"/>
      <c r="AO257" s="211"/>
      <c r="AP257" s="210"/>
      <c r="AQ257" s="212"/>
      <c r="AR257" s="213"/>
      <c r="AS257" s="210"/>
      <c r="AT257" s="211"/>
      <c r="AU257" s="210"/>
      <c r="AV257" s="212"/>
      <c r="AW257" s="213"/>
      <c r="AX257" s="210"/>
      <c r="AY257" s="211"/>
      <c r="AZ257" s="210"/>
      <c r="BA257" s="212"/>
      <c r="BB257" s="213"/>
      <c r="BC257" s="210"/>
      <c r="BD257" s="210"/>
      <c r="BE257" s="210"/>
      <c r="BF257" s="213"/>
      <c r="BG257" s="216" t="str">
        <f t="shared" si="75"/>
        <v/>
      </c>
      <c r="BH257" s="217"/>
      <c r="BI257" s="218" t="str">
        <f t="shared" si="76"/>
        <v/>
      </c>
      <c r="BJ257" s="219"/>
      <c r="BK257" s="220"/>
      <c r="BL257" s="221"/>
      <c r="BM257" s="221"/>
      <c r="BN257" s="221"/>
      <c r="BO257" s="221"/>
      <c r="BP257" s="221"/>
      <c r="BQ257" s="221"/>
      <c r="BR257" s="221"/>
      <c r="BS257" s="222"/>
      <c r="BT257" s="217"/>
      <c r="BU257" s="223" t="str">
        <f t="shared" si="77"/>
        <v/>
      </c>
      <c r="BV257" s="224"/>
      <c r="BW257" s="225"/>
      <c r="BX257" s="249"/>
      <c r="BY257" s="255"/>
      <c r="BZ257" s="226"/>
      <c r="CA257" s="249"/>
      <c r="CB257" s="255"/>
      <c r="CC257" s="226"/>
      <c r="CD257" s="249"/>
      <c r="CE257" s="255"/>
      <c r="CF257" s="226"/>
      <c r="CG257" s="249"/>
      <c r="CH257" s="255"/>
      <c r="CI257" s="226"/>
      <c r="CJ257" s="249"/>
      <c r="CK257" s="255"/>
      <c r="CL257" s="226"/>
      <c r="CM257" s="249"/>
      <c r="CN257" s="255"/>
      <c r="CO257" s="226"/>
      <c r="CP257" s="249"/>
      <c r="CQ257" s="255"/>
      <c r="CR257" s="226"/>
      <c r="CS257" s="249"/>
      <c r="CT257" s="255"/>
      <c r="CU257" s="226"/>
      <c r="CV257" s="249"/>
      <c r="CW257" s="225"/>
      <c r="CX257" s="226"/>
      <c r="CY257" s="227"/>
    </row>
    <row r="258" spans="1:103" ht="13.5" customHeight="1">
      <c r="A258" s="83" t="str">
        <f t="shared" si="70"/>
        <v/>
      </c>
      <c r="B258" s="168" t="str">
        <f t="shared" si="71"/>
        <v/>
      </c>
      <c r="C258" s="151" t="str">
        <f t="shared" si="72"/>
        <v/>
      </c>
      <c r="D258" s="82" t="str">
        <f t="shared" si="73"/>
        <v/>
      </c>
      <c r="E258" s="188" t="str">
        <f>IF(ISERROR(SUM((B258/2),(C258/2),(D258/2))),IF(ISERROR(SUM((B258/2),(C258/2))),IF(ISERROR(SUM((B258/2),(D258/2))),IF(ISERROR(SUM((C258/2),(D258/2))),IF(ISERROR(B258/2),IF(ISERROR(C258/2),A256,C258),B258),SUM((C258*'Student List'!$D$34),(D258*'Student List'!$E$34))/'Student List'!$D$40),SUM((B258*'Student List'!$C$34),(D258*'Student List'!$E$34))/'Student List'!$E$40),SUM((B258*'Student List'!$C$34),(C258*'Student List'!$D$34))/'Student List'!$C$40),SUM((B258*'Student List'!$C$34),(C258*'Student List'!$D$34),(D258*'Student List'!$E$34))/'Student List'!$C$35)</f>
        <v/>
      </c>
      <c r="F258" s="84" t="str">
        <f t="shared" si="74"/>
        <v/>
      </c>
      <c r="G258" s="173" t="str">
        <f>IF(ISTEXT('Student List'!$C$19),('Student List'!$C$19),"")</f>
        <v/>
      </c>
      <c r="H258" s="85"/>
      <c r="I258" s="86"/>
      <c r="J258" s="87"/>
      <c r="K258" s="86"/>
      <c r="L258" s="88"/>
      <c r="M258" s="89"/>
      <c r="N258" s="86"/>
      <c r="O258" s="87"/>
      <c r="P258" s="86"/>
      <c r="Q258" s="88"/>
      <c r="R258" s="89"/>
      <c r="S258" s="86"/>
      <c r="T258" s="87"/>
      <c r="U258" s="86"/>
      <c r="V258" s="88"/>
      <c r="W258" s="89"/>
      <c r="X258" s="86"/>
      <c r="Y258" s="87"/>
      <c r="Z258" s="86"/>
      <c r="AA258" s="90"/>
      <c r="AB258" s="207"/>
      <c r="AC258" s="85"/>
      <c r="AD258" s="86"/>
      <c r="AE258" s="89"/>
      <c r="AF258" s="86"/>
      <c r="AG258" s="88"/>
      <c r="AH258" s="89"/>
      <c r="AI258" s="86"/>
      <c r="AJ258" s="87"/>
      <c r="AK258" s="86"/>
      <c r="AL258" s="88"/>
      <c r="AM258" s="89"/>
      <c r="AN258" s="86"/>
      <c r="AO258" s="87"/>
      <c r="AP258" s="86"/>
      <c r="AQ258" s="88"/>
      <c r="AR258" s="89"/>
      <c r="AS258" s="86"/>
      <c r="AT258" s="87"/>
      <c r="AU258" s="86"/>
      <c r="AV258" s="88"/>
      <c r="AW258" s="89"/>
      <c r="AX258" s="86"/>
      <c r="AY258" s="87"/>
      <c r="AZ258" s="86"/>
      <c r="BA258" s="88"/>
      <c r="BB258" s="89"/>
      <c r="BC258" s="86"/>
      <c r="BD258" s="86"/>
      <c r="BE258" s="86"/>
      <c r="BF258" s="89"/>
      <c r="BG258" s="91" t="str">
        <f t="shared" si="75"/>
        <v/>
      </c>
      <c r="BI258" s="92" t="str">
        <f t="shared" si="76"/>
        <v/>
      </c>
      <c r="BJ258" s="112"/>
      <c r="BK258" s="117"/>
      <c r="BL258" s="113"/>
      <c r="BM258" s="113"/>
      <c r="BN258" s="113"/>
      <c r="BO258" s="113"/>
      <c r="BP258" s="113"/>
      <c r="BQ258" s="113"/>
      <c r="BR258" s="113"/>
      <c r="BS258" s="114"/>
      <c r="BU258" s="171" t="str">
        <f t="shared" si="77"/>
        <v/>
      </c>
      <c r="BV258" s="161"/>
      <c r="BW258" s="162"/>
      <c r="BX258" s="250"/>
      <c r="BY258" s="256"/>
      <c r="BZ258" s="163"/>
      <c r="CA258" s="250"/>
      <c r="CB258" s="256"/>
      <c r="CC258" s="163"/>
      <c r="CD258" s="250"/>
      <c r="CE258" s="256"/>
      <c r="CF258" s="163"/>
      <c r="CG258" s="250"/>
      <c r="CH258" s="256"/>
      <c r="CI258" s="163"/>
      <c r="CJ258" s="250"/>
      <c r="CK258" s="256"/>
      <c r="CL258" s="163"/>
      <c r="CM258" s="250"/>
      <c r="CN258" s="256"/>
      <c r="CO258" s="163"/>
      <c r="CP258" s="250"/>
      <c r="CQ258" s="256"/>
      <c r="CR258" s="163"/>
      <c r="CS258" s="250"/>
      <c r="CT258" s="256"/>
      <c r="CU258" s="163"/>
      <c r="CV258" s="250"/>
      <c r="CW258" s="162"/>
      <c r="CX258" s="163"/>
      <c r="CY258" s="164"/>
    </row>
    <row r="259" spans="1:103" ht="13.5" customHeight="1">
      <c r="A259" s="83" t="str">
        <f t="shared" si="70"/>
        <v/>
      </c>
      <c r="B259" s="168" t="str">
        <f t="shared" si="71"/>
        <v/>
      </c>
      <c r="C259" s="151" t="str">
        <f t="shared" si="72"/>
        <v/>
      </c>
      <c r="D259" s="82" t="str">
        <f t="shared" si="73"/>
        <v/>
      </c>
      <c r="E259" s="188" t="str">
        <f>IF(ISERROR(SUM((B259/2),(C259/2),(D259/2))),IF(ISERROR(SUM((B259/2),(C259/2))),IF(ISERROR(SUM((B259/2),(D259/2))),IF(ISERROR(SUM((C259/2),(D259/2))),IF(ISERROR(B259/2),IF(ISERROR(C259/2),A257,C259),B259),SUM((C259*'Student List'!$D$34),(D259*'Student List'!$E$34))/'Student List'!$D$40),SUM((B259*'Student List'!$C$34),(D259*'Student List'!$E$34))/'Student List'!$E$40),SUM((B259*'Student List'!$C$34),(C259*'Student List'!$D$34))/'Student List'!$C$40),SUM((B259*'Student List'!$C$34),(C259*'Student List'!$D$34),(D259*'Student List'!$E$34))/'Student List'!$C$35)</f>
        <v/>
      </c>
      <c r="F259" s="84" t="str">
        <f t="shared" si="74"/>
        <v/>
      </c>
      <c r="G259" s="208" t="str">
        <f>IF(ISTEXT('Student List'!$C$20),('Student List'!$C$20),"")</f>
        <v/>
      </c>
      <c r="H259" s="209"/>
      <c r="I259" s="210"/>
      <c r="J259" s="211"/>
      <c r="K259" s="210"/>
      <c r="L259" s="212"/>
      <c r="M259" s="213"/>
      <c r="N259" s="210"/>
      <c r="O259" s="211"/>
      <c r="P259" s="210"/>
      <c r="Q259" s="212"/>
      <c r="R259" s="213"/>
      <c r="S259" s="210"/>
      <c r="T259" s="211"/>
      <c r="U259" s="210"/>
      <c r="V259" s="212"/>
      <c r="W259" s="213"/>
      <c r="X259" s="210"/>
      <c r="Y259" s="211"/>
      <c r="Z259" s="210"/>
      <c r="AA259" s="214"/>
      <c r="AB259" s="215"/>
      <c r="AC259" s="209"/>
      <c r="AD259" s="210"/>
      <c r="AE259" s="213"/>
      <c r="AF259" s="210"/>
      <c r="AG259" s="212"/>
      <c r="AH259" s="213"/>
      <c r="AI259" s="210"/>
      <c r="AJ259" s="211"/>
      <c r="AK259" s="210"/>
      <c r="AL259" s="212"/>
      <c r="AM259" s="213"/>
      <c r="AN259" s="210"/>
      <c r="AO259" s="211"/>
      <c r="AP259" s="210"/>
      <c r="AQ259" s="212"/>
      <c r="AR259" s="213"/>
      <c r="AS259" s="210"/>
      <c r="AT259" s="211"/>
      <c r="AU259" s="210"/>
      <c r="AV259" s="212"/>
      <c r="AW259" s="213"/>
      <c r="AX259" s="210"/>
      <c r="AY259" s="211"/>
      <c r="AZ259" s="210"/>
      <c r="BA259" s="212"/>
      <c r="BB259" s="213"/>
      <c r="BC259" s="210"/>
      <c r="BD259" s="210"/>
      <c r="BE259" s="210"/>
      <c r="BF259" s="213"/>
      <c r="BG259" s="216" t="str">
        <f t="shared" si="75"/>
        <v/>
      </c>
      <c r="BH259" s="217"/>
      <c r="BI259" s="218" t="str">
        <f t="shared" si="76"/>
        <v/>
      </c>
      <c r="BJ259" s="219"/>
      <c r="BK259" s="220"/>
      <c r="BL259" s="221"/>
      <c r="BM259" s="221"/>
      <c r="BN259" s="221"/>
      <c r="BO259" s="221"/>
      <c r="BP259" s="221"/>
      <c r="BQ259" s="221"/>
      <c r="BR259" s="221"/>
      <c r="BS259" s="222"/>
      <c r="BT259" s="217"/>
      <c r="BU259" s="223" t="str">
        <f t="shared" si="77"/>
        <v/>
      </c>
      <c r="BV259" s="224"/>
      <c r="BW259" s="225"/>
      <c r="BX259" s="249"/>
      <c r="BY259" s="255"/>
      <c r="BZ259" s="226"/>
      <c r="CA259" s="249"/>
      <c r="CB259" s="255"/>
      <c r="CC259" s="226"/>
      <c r="CD259" s="249"/>
      <c r="CE259" s="255"/>
      <c r="CF259" s="226"/>
      <c r="CG259" s="249"/>
      <c r="CH259" s="255"/>
      <c r="CI259" s="226"/>
      <c r="CJ259" s="249"/>
      <c r="CK259" s="255"/>
      <c r="CL259" s="226"/>
      <c r="CM259" s="249"/>
      <c r="CN259" s="255"/>
      <c r="CO259" s="226"/>
      <c r="CP259" s="249"/>
      <c r="CQ259" s="255"/>
      <c r="CR259" s="226"/>
      <c r="CS259" s="249"/>
      <c r="CT259" s="255"/>
      <c r="CU259" s="226"/>
      <c r="CV259" s="249"/>
      <c r="CW259" s="225"/>
      <c r="CX259" s="226"/>
      <c r="CY259" s="227"/>
    </row>
    <row r="260" spans="1:103" ht="13.5" customHeight="1">
      <c r="A260" s="83" t="str">
        <f t="shared" si="70"/>
        <v/>
      </c>
      <c r="B260" s="168" t="str">
        <f t="shared" si="71"/>
        <v/>
      </c>
      <c r="C260" s="151" t="str">
        <f t="shared" si="72"/>
        <v/>
      </c>
      <c r="D260" s="82" t="str">
        <f t="shared" si="73"/>
        <v/>
      </c>
      <c r="E260" s="188" t="str">
        <f>IF(ISERROR(SUM((B260/2),(C260/2),(D260/2))),IF(ISERROR(SUM((B260/2),(C260/2))),IF(ISERROR(SUM((B260/2),(D260/2))),IF(ISERROR(SUM((C260/2),(D260/2))),IF(ISERROR(B260/2),IF(ISERROR(C260/2),A258,C260),B260),SUM((C260*'Student List'!$D$34),(D260*'Student List'!$E$34))/'Student List'!$D$40),SUM((B260*'Student List'!$C$34),(D260*'Student List'!$E$34))/'Student List'!$E$40),SUM((B260*'Student List'!$C$34),(C260*'Student List'!$D$34))/'Student List'!$C$40),SUM((B260*'Student List'!$C$34),(C260*'Student List'!$D$34),(D260*'Student List'!$E$34))/'Student List'!$C$35)</f>
        <v/>
      </c>
      <c r="F260" s="84" t="str">
        <f t="shared" si="74"/>
        <v/>
      </c>
      <c r="G260" s="173" t="str">
        <f>IF(ISTEXT('Student List'!$C$21),('Student List'!$C$21),"")</f>
        <v/>
      </c>
      <c r="H260" s="85"/>
      <c r="I260" s="86"/>
      <c r="J260" s="87"/>
      <c r="K260" s="86"/>
      <c r="L260" s="88"/>
      <c r="M260" s="89"/>
      <c r="N260" s="86"/>
      <c r="O260" s="86"/>
      <c r="P260" s="228"/>
      <c r="Q260" s="148"/>
      <c r="R260" s="89"/>
      <c r="S260" s="86"/>
      <c r="T260" s="87"/>
      <c r="U260" s="86"/>
      <c r="V260" s="88"/>
      <c r="W260" s="89"/>
      <c r="X260" s="86"/>
      <c r="Y260" s="87"/>
      <c r="Z260" s="86"/>
      <c r="AA260" s="90"/>
      <c r="AB260" s="207"/>
      <c r="AC260" s="85"/>
      <c r="AD260" s="86"/>
      <c r="AE260" s="89"/>
      <c r="AF260" s="86"/>
      <c r="AG260" s="88"/>
      <c r="AH260" s="89"/>
      <c r="AI260" s="86"/>
      <c r="AJ260" s="87"/>
      <c r="AK260" s="86"/>
      <c r="AL260" s="88"/>
      <c r="AM260" s="89"/>
      <c r="AN260" s="86"/>
      <c r="AO260" s="87"/>
      <c r="AP260" s="86"/>
      <c r="AQ260" s="88"/>
      <c r="AR260" s="89"/>
      <c r="AS260" s="86"/>
      <c r="AT260" s="87"/>
      <c r="AU260" s="86"/>
      <c r="AV260" s="88"/>
      <c r="AW260" s="89"/>
      <c r="AX260" s="86"/>
      <c r="AY260" s="87"/>
      <c r="AZ260" s="86"/>
      <c r="BA260" s="88"/>
      <c r="BB260" s="89"/>
      <c r="BC260" s="86"/>
      <c r="BD260" s="86"/>
      <c r="BE260" s="86"/>
      <c r="BF260" s="89"/>
      <c r="BG260" s="91" t="str">
        <f t="shared" si="75"/>
        <v/>
      </c>
      <c r="BI260" s="92" t="str">
        <f t="shared" si="76"/>
        <v/>
      </c>
      <c r="BJ260" s="112"/>
      <c r="BK260" s="117"/>
      <c r="BL260" s="113"/>
      <c r="BM260" s="113"/>
      <c r="BN260" s="113"/>
      <c r="BO260" s="113"/>
      <c r="BP260" s="113"/>
      <c r="BQ260" s="113"/>
      <c r="BR260" s="113"/>
      <c r="BS260" s="114"/>
      <c r="BU260" s="171" t="str">
        <f t="shared" si="77"/>
        <v/>
      </c>
      <c r="BV260" s="161"/>
      <c r="BW260" s="162"/>
      <c r="BX260" s="250"/>
      <c r="BY260" s="256"/>
      <c r="BZ260" s="163"/>
      <c r="CA260" s="250"/>
      <c r="CB260" s="256"/>
      <c r="CC260" s="163"/>
      <c r="CD260" s="250"/>
      <c r="CE260" s="256"/>
      <c r="CF260" s="163"/>
      <c r="CG260" s="250"/>
      <c r="CH260" s="256"/>
      <c r="CI260" s="163"/>
      <c r="CJ260" s="250"/>
      <c r="CK260" s="256"/>
      <c r="CL260" s="163"/>
      <c r="CM260" s="250"/>
      <c r="CN260" s="256"/>
      <c r="CO260" s="163"/>
      <c r="CP260" s="250"/>
      <c r="CQ260" s="256"/>
      <c r="CR260" s="163"/>
      <c r="CS260" s="250"/>
      <c r="CT260" s="256"/>
      <c r="CU260" s="163"/>
      <c r="CV260" s="250"/>
      <c r="CW260" s="162"/>
      <c r="CX260" s="163"/>
      <c r="CY260" s="164"/>
    </row>
    <row r="261" spans="1:103" ht="13.5" customHeight="1">
      <c r="A261" s="83" t="str">
        <f t="shared" si="70"/>
        <v/>
      </c>
      <c r="B261" s="168" t="str">
        <f t="shared" si="71"/>
        <v/>
      </c>
      <c r="C261" s="151" t="str">
        <f t="shared" si="72"/>
        <v/>
      </c>
      <c r="D261" s="82" t="str">
        <f t="shared" si="73"/>
        <v/>
      </c>
      <c r="E261" s="188" t="str">
        <f>IF(ISERROR(SUM((B261/2),(C261/2),(D261/2))),IF(ISERROR(SUM((B261/2),(C261/2))),IF(ISERROR(SUM((B261/2),(D261/2))),IF(ISERROR(SUM((C261/2),(D261/2))),IF(ISERROR(B261/2),IF(ISERROR(C261/2),A259,C261),B261),SUM((C261*'Student List'!$D$34),(D261*'Student List'!$E$34))/'Student List'!$D$40),SUM((B261*'Student List'!$C$34),(D261*'Student List'!$E$34))/'Student List'!$E$40),SUM((B261*'Student List'!$C$34),(C261*'Student List'!$D$34))/'Student List'!$C$40),SUM((B261*'Student List'!$C$34),(C261*'Student List'!$D$34),(D261*'Student List'!$E$34))/'Student List'!$C$35)</f>
        <v/>
      </c>
      <c r="F261" s="84" t="str">
        <f t="shared" si="74"/>
        <v/>
      </c>
      <c r="G261" s="208" t="str">
        <f>IF(ISTEXT('Student List'!$C$22),('Student List'!$C$22),"")</f>
        <v/>
      </c>
      <c r="H261" s="209"/>
      <c r="I261" s="210"/>
      <c r="J261" s="211"/>
      <c r="K261" s="210"/>
      <c r="L261" s="212"/>
      <c r="M261" s="213"/>
      <c r="N261" s="210"/>
      <c r="O261" s="211"/>
      <c r="P261" s="210"/>
      <c r="Q261" s="212"/>
      <c r="R261" s="213"/>
      <c r="S261" s="210"/>
      <c r="T261" s="211"/>
      <c r="U261" s="210"/>
      <c r="V261" s="212"/>
      <c r="W261" s="213"/>
      <c r="X261" s="210"/>
      <c r="Y261" s="211"/>
      <c r="Z261" s="210"/>
      <c r="AA261" s="214"/>
      <c r="AB261" s="215"/>
      <c r="AC261" s="209"/>
      <c r="AD261" s="210"/>
      <c r="AE261" s="213"/>
      <c r="AF261" s="210"/>
      <c r="AG261" s="212"/>
      <c r="AH261" s="213"/>
      <c r="AI261" s="210"/>
      <c r="AJ261" s="211"/>
      <c r="AK261" s="210"/>
      <c r="AL261" s="212"/>
      <c r="AM261" s="213"/>
      <c r="AN261" s="210"/>
      <c r="AO261" s="211"/>
      <c r="AP261" s="210"/>
      <c r="AQ261" s="212"/>
      <c r="AR261" s="213"/>
      <c r="AS261" s="210"/>
      <c r="AT261" s="211"/>
      <c r="AU261" s="210"/>
      <c r="AV261" s="212"/>
      <c r="AW261" s="213"/>
      <c r="AX261" s="210"/>
      <c r="AY261" s="211"/>
      <c r="AZ261" s="210"/>
      <c r="BA261" s="212"/>
      <c r="BB261" s="213"/>
      <c r="BC261" s="210"/>
      <c r="BD261" s="210"/>
      <c r="BE261" s="210"/>
      <c r="BF261" s="213"/>
      <c r="BG261" s="216" t="str">
        <f t="shared" si="75"/>
        <v/>
      </c>
      <c r="BH261" s="217"/>
      <c r="BI261" s="218" t="str">
        <f t="shared" si="76"/>
        <v/>
      </c>
      <c r="BJ261" s="219"/>
      <c r="BK261" s="220"/>
      <c r="BL261" s="221"/>
      <c r="BM261" s="221"/>
      <c r="BN261" s="221"/>
      <c r="BO261" s="221"/>
      <c r="BP261" s="221"/>
      <c r="BQ261" s="221"/>
      <c r="BR261" s="221"/>
      <c r="BS261" s="222"/>
      <c r="BT261" s="217"/>
      <c r="BU261" s="223" t="str">
        <f t="shared" si="77"/>
        <v/>
      </c>
      <c r="BV261" s="224"/>
      <c r="BW261" s="225"/>
      <c r="BX261" s="249"/>
      <c r="BY261" s="255"/>
      <c r="BZ261" s="226"/>
      <c r="CA261" s="249"/>
      <c r="CB261" s="255"/>
      <c r="CC261" s="226"/>
      <c r="CD261" s="249"/>
      <c r="CE261" s="255"/>
      <c r="CF261" s="226"/>
      <c r="CG261" s="249"/>
      <c r="CH261" s="255"/>
      <c r="CI261" s="226"/>
      <c r="CJ261" s="249"/>
      <c r="CK261" s="255"/>
      <c r="CL261" s="226"/>
      <c r="CM261" s="249"/>
      <c r="CN261" s="255"/>
      <c r="CO261" s="226"/>
      <c r="CP261" s="249"/>
      <c r="CQ261" s="255"/>
      <c r="CR261" s="226"/>
      <c r="CS261" s="249"/>
      <c r="CT261" s="255"/>
      <c r="CU261" s="226"/>
      <c r="CV261" s="249"/>
      <c r="CW261" s="225"/>
      <c r="CX261" s="226"/>
      <c r="CY261" s="227"/>
    </row>
    <row r="262" spans="1:103" ht="13.5" customHeight="1">
      <c r="A262" s="83" t="str">
        <f t="shared" si="70"/>
        <v/>
      </c>
      <c r="B262" s="168" t="str">
        <f t="shared" si="71"/>
        <v/>
      </c>
      <c r="C262" s="151" t="str">
        <f t="shared" si="72"/>
        <v/>
      </c>
      <c r="D262" s="82" t="str">
        <f t="shared" si="73"/>
        <v/>
      </c>
      <c r="E262" s="188" t="str">
        <f>IF(ISERROR(SUM((B262/2),(C262/2),(D262/2))),IF(ISERROR(SUM((B262/2),(C262/2))),IF(ISERROR(SUM((B262/2),(D262/2))),IF(ISERROR(SUM((C262/2),(D262/2))),IF(ISERROR(B262/2),IF(ISERROR(C262/2),A260,C262),B262),SUM((C262*'Student List'!$D$34),(D262*'Student List'!$E$34))/'Student List'!$D$40),SUM((B262*'Student List'!$C$34),(D262*'Student List'!$E$34))/'Student List'!$E$40),SUM((B262*'Student List'!$C$34),(C262*'Student List'!$D$34))/'Student List'!$C$40),SUM((B262*'Student List'!$C$34),(C262*'Student List'!$D$34),(D262*'Student List'!$E$34))/'Student List'!$C$35)</f>
        <v/>
      </c>
      <c r="F262" s="84" t="str">
        <f t="shared" si="74"/>
        <v/>
      </c>
      <c r="G262" s="173" t="str">
        <f>IF(ISTEXT('Student List'!$C$23),('Student List'!$C$23),"")</f>
        <v/>
      </c>
      <c r="H262" s="85"/>
      <c r="I262" s="86"/>
      <c r="J262" s="87"/>
      <c r="K262" s="86"/>
      <c r="L262" s="88"/>
      <c r="M262" s="89"/>
      <c r="N262" s="86"/>
      <c r="O262" s="87"/>
      <c r="P262" s="86"/>
      <c r="Q262" s="88"/>
      <c r="R262" s="89"/>
      <c r="S262" s="86"/>
      <c r="T262" s="87"/>
      <c r="U262" s="86"/>
      <c r="V262" s="88"/>
      <c r="W262" s="89"/>
      <c r="X262" s="86"/>
      <c r="Y262" s="87"/>
      <c r="Z262" s="86"/>
      <c r="AA262" s="90"/>
      <c r="AB262" s="207"/>
      <c r="AC262" s="85"/>
      <c r="AD262" s="86"/>
      <c r="AE262" s="89"/>
      <c r="AF262" s="86"/>
      <c r="AG262" s="88"/>
      <c r="AH262" s="89"/>
      <c r="AI262" s="86"/>
      <c r="AJ262" s="87"/>
      <c r="AK262" s="86"/>
      <c r="AL262" s="88"/>
      <c r="AM262" s="89"/>
      <c r="AN262" s="86"/>
      <c r="AO262" s="87"/>
      <c r="AP262" s="86"/>
      <c r="AQ262" s="88"/>
      <c r="AR262" s="89"/>
      <c r="AS262" s="86"/>
      <c r="AT262" s="87"/>
      <c r="AU262" s="86"/>
      <c r="AV262" s="88"/>
      <c r="AW262" s="89"/>
      <c r="AX262" s="86"/>
      <c r="AY262" s="87"/>
      <c r="AZ262" s="86"/>
      <c r="BA262" s="88"/>
      <c r="BB262" s="89"/>
      <c r="BC262" s="86"/>
      <c r="BD262" s="86"/>
      <c r="BE262" s="86"/>
      <c r="BF262" s="89"/>
      <c r="BG262" s="91" t="str">
        <f t="shared" si="75"/>
        <v/>
      </c>
      <c r="BI262" s="92" t="str">
        <f t="shared" si="76"/>
        <v/>
      </c>
      <c r="BJ262" s="112"/>
      <c r="BK262" s="117"/>
      <c r="BL262" s="113"/>
      <c r="BM262" s="113"/>
      <c r="BN262" s="113"/>
      <c r="BO262" s="113"/>
      <c r="BP262" s="113"/>
      <c r="BQ262" s="113"/>
      <c r="BR262" s="113"/>
      <c r="BS262" s="114"/>
      <c r="BU262" s="171" t="str">
        <f t="shared" si="77"/>
        <v/>
      </c>
      <c r="BV262" s="161"/>
      <c r="BW262" s="162"/>
      <c r="BX262" s="250"/>
      <c r="BY262" s="256"/>
      <c r="BZ262" s="163"/>
      <c r="CA262" s="250"/>
      <c r="CB262" s="256"/>
      <c r="CC262" s="163"/>
      <c r="CD262" s="250"/>
      <c r="CE262" s="256"/>
      <c r="CF262" s="163"/>
      <c r="CG262" s="250"/>
      <c r="CH262" s="256"/>
      <c r="CI262" s="163"/>
      <c r="CJ262" s="250"/>
      <c r="CK262" s="256"/>
      <c r="CL262" s="163"/>
      <c r="CM262" s="250"/>
      <c r="CN262" s="256"/>
      <c r="CO262" s="163"/>
      <c r="CP262" s="250"/>
      <c r="CQ262" s="256"/>
      <c r="CR262" s="163"/>
      <c r="CS262" s="250"/>
      <c r="CT262" s="256"/>
      <c r="CU262" s="163"/>
      <c r="CV262" s="250"/>
      <c r="CW262" s="162"/>
      <c r="CX262" s="163"/>
      <c r="CY262" s="164"/>
    </row>
    <row r="263" spans="1:103" ht="13.5" customHeight="1">
      <c r="A263" s="83" t="str">
        <f t="shared" si="70"/>
        <v/>
      </c>
      <c r="B263" s="168" t="str">
        <f t="shared" si="71"/>
        <v/>
      </c>
      <c r="C263" s="151" t="str">
        <f t="shared" si="72"/>
        <v/>
      </c>
      <c r="D263" s="82" t="str">
        <f t="shared" si="73"/>
        <v/>
      </c>
      <c r="E263" s="188" t="str">
        <f>IF(ISERROR(SUM((B263/2),(C263/2),(D263/2))),IF(ISERROR(SUM((B263/2),(C263/2))),IF(ISERROR(SUM((B263/2),(D263/2))),IF(ISERROR(SUM((C263/2),(D263/2))),IF(ISERROR(B263/2),IF(ISERROR(C263/2),A261,C263),B263),SUM((C263*'Student List'!$D$34),(D263*'Student List'!$E$34))/'Student List'!$D$40),SUM((B263*'Student List'!$C$34),(D263*'Student List'!$E$34))/'Student List'!$E$40),SUM((B263*'Student List'!$C$34),(C263*'Student List'!$D$34))/'Student List'!$C$40),SUM((B263*'Student List'!$C$34),(C263*'Student List'!$D$34),(D263*'Student List'!$E$34))/'Student List'!$C$35)</f>
        <v/>
      </c>
      <c r="F263" s="84" t="str">
        <f t="shared" si="74"/>
        <v/>
      </c>
      <c r="G263" s="208" t="str">
        <f>IF(ISTEXT('Student List'!$C$24),('Student List'!$C$24),"")</f>
        <v/>
      </c>
      <c r="H263" s="209"/>
      <c r="I263" s="210"/>
      <c r="J263" s="211"/>
      <c r="K263" s="210"/>
      <c r="L263" s="212"/>
      <c r="M263" s="213"/>
      <c r="N263" s="210"/>
      <c r="O263" s="211"/>
      <c r="P263" s="210"/>
      <c r="Q263" s="212"/>
      <c r="R263" s="213"/>
      <c r="S263" s="210"/>
      <c r="T263" s="211"/>
      <c r="U263" s="210"/>
      <c r="V263" s="212"/>
      <c r="W263" s="213"/>
      <c r="X263" s="210"/>
      <c r="Y263" s="211"/>
      <c r="Z263" s="210"/>
      <c r="AA263" s="214"/>
      <c r="AB263" s="215"/>
      <c r="AC263" s="209"/>
      <c r="AD263" s="210"/>
      <c r="AE263" s="213"/>
      <c r="AF263" s="210"/>
      <c r="AG263" s="212"/>
      <c r="AH263" s="213"/>
      <c r="AI263" s="210"/>
      <c r="AJ263" s="211"/>
      <c r="AK263" s="210"/>
      <c r="AL263" s="212"/>
      <c r="AM263" s="213"/>
      <c r="AN263" s="210"/>
      <c r="AO263" s="211"/>
      <c r="AP263" s="210"/>
      <c r="AQ263" s="212"/>
      <c r="AR263" s="213"/>
      <c r="AS263" s="210"/>
      <c r="AT263" s="211"/>
      <c r="AU263" s="210"/>
      <c r="AV263" s="212"/>
      <c r="AW263" s="213"/>
      <c r="AX263" s="210"/>
      <c r="AY263" s="211"/>
      <c r="AZ263" s="210"/>
      <c r="BA263" s="212"/>
      <c r="BB263" s="213"/>
      <c r="BC263" s="210"/>
      <c r="BD263" s="210"/>
      <c r="BE263" s="210"/>
      <c r="BF263" s="213"/>
      <c r="BG263" s="216" t="str">
        <f t="shared" si="75"/>
        <v/>
      </c>
      <c r="BH263" s="217"/>
      <c r="BI263" s="218" t="str">
        <f t="shared" si="76"/>
        <v/>
      </c>
      <c r="BJ263" s="219"/>
      <c r="BK263" s="220"/>
      <c r="BL263" s="221"/>
      <c r="BM263" s="221"/>
      <c r="BN263" s="221"/>
      <c r="BO263" s="221"/>
      <c r="BP263" s="221"/>
      <c r="BQ263" s="221"/>
      <c r="BR263" s="221"/>
      <c r="BS263" s="222"/>
      <c r="BT263" s="217"/>
      <c r="BU263" s="223" t="str">
        <f t="shared" si="77"/>
        <v/>
      </c>
      <c r="BV263" s="224"/>
      <c r="BW263" s="225"/>
      <c r="BX263" s="249"/>
      <c r="BY263" s="255"/>
      <c r="BZ263" s="226"/>
      <c r="CA263" s="249"/>
      <c r="CB263" s="255"/>
      <c r="CC263" s="226"/>
      <c r="CD263" s="249"/>
      <c r="CE263" s="255"/>
      <c r="CF263" s="226"/>
      <c r="CG263" s="249"/>
      <c r="CH263" s="255"/>
      <c r="CI263" s="226"/>
      <c r="CJ263" s="249"/>
      <c r="CK263" s="255"/>
      <c r="CL263" s="226"/>
      <c r="CM263" s="249"/>
      <c r="CN263" s="255"/>
      <c r="CO263" s="226"/>
      <c r="CP263" s="249"/>
      <c r="CQ263" s="255"/>
      <c r="CR263" s="226"/>
      <c r="CS263" s="249"/>
      <c r="CT263" s="255"/>
      <c r="CU263" s="226"/>
      <c r="CV263" s="249"/>
      <c r="CW263" s="225"/>
      <c r="CX263" s="226"/>
      <c r="CY263" s="227"/>
    </row>
    <row r="264" spans="1:103" ht="13.5" customHeight="1">
      <c r="A264" s="83" t="str">
        <f t="shared" si="70"/>
        <v/>
      </c>
      <c r="B264" s="168" t="str">
        <f t="shared" si="71"/>
        <v/>
      </c>
      <c r="C264" s="151" t="str">
        <f t="shared" si="72"/>
        <v/>
      </c>
      <c r="D264" s="82" t="str">
        <f t="shared" si="73"/>
        <v/>
      </c>
      <c r="E264" s="188" t="str">
        <f>IF(ISERROR(SUM((B264/2),(C264/2),(D264/2))),IF(ISERROR(SUM((B264/2),(C264/2))),IF(ISERROR(SUM((B264/2),(D264/2))),IF(ISERROR(SUM((C264/2),(D264/2))),IF(ISERROR(B264/2),IF(ISERROR(C264/2),A262,C264),B264),SUM((C264*'Student List'!$D$34),(D264*'Student List'!$E$34))/'Student List'!$D$40),SUM((B264*'Student List'!$C$34),(D264*'Student List'!$E$34))/'Student List'!$E$40),SUM((B264*'Student List'!$C$34),(C264*'Student List'!$D$34))/'Student List'!$C$40),SUM((B264*'Student List'!$C$34),(C264*'Student List'!$D$34),(D264*'Student List'!$E$34))/'Student List'!$C$35)</f>
        <v/>
      </c>
      <c r="F264" s="84" t="str">
        <f t="shared" si="74"/>
        <v/>
      </c>
      <c r="G264" s="173" t="str">
        <f>IF(ISTEXT('Student List'!$C$25),('Student List'!$C$25),"")</f>
        <v/>
      </c>
      <c r="H264" s="85"/>
      <c r="I264" s="86"/>
      <c r="J264" s="87"/>
      <c r="K264" s="86"/>
      <c r="L264" s="88"/>
      <c r="M264" s="89"/>
      <c r="N264" s="86"/>
      <c r="O264" s="87"/>
      <c r="P264" s="86"/>
      <c r="Q264" s="88"/>
      <c r="R264" s="89"/>
      <c r="S264" s="86"/>
      <c r="T264" s="87"/>
      <c r="U264" s="86"/>
      <c r="V264" s="88"/>
      <c r="W264" s="89"/>
      <c r="X264" s="86"/>
      <c r="Y264" s="87"/>
      <c r="Z264" s="86"/>
      <c r="AA264" s="90"/>
      <c r="AB264" s="207"/>
      <c r="AC264" s="85"/>
      <c r="AD264" s="86"/>
      <c r="AE264" s="89"/>
      <c r="AF264" s="86"/>
      <c r="AG264" s="88"/>
      <c r="AH264" s="89"/>
      <c r="AI264" s="86"/>
      <c r="AJ264" s="87"/>
      <c r="AK264" s="86"/>
      <c r="AL264" s="88"/>
      <c r="AM264" s="89"/>
      <c r="AN264" s="86"/>
      <c r="AO264" s="87"/>
      <c r="AP264" s="86"/>
      <c r="AQ264" s="88"/>
      <c r="AR264" s="89"/>
      <c r="AS264" s="86"/>
      <c r="AT264" s="87"/>
      <c r="AU264" s="86"/>
      <c r="AV264" s="88"/>
      <c r="AW264" s="89"/>
      <c r="AX264" s="86"/>
      <c r="AY264" s="87"/>
      <c r="AZ264" s="86"/>
      <c r="BA264" s="88"/>
      <c r="BB264" s="89"/>
      <c r="BC264" s="86"/>
      <c r="BD264" s="86"/>
      <c r="BE264" s="86"/>
      <c r="BF264" s="89"/>
      <c r="BG264" s="91" t="str">
        <f t="shared" si="75"/>
        <v/>
      </c>
      <c r="BI264" s="92" t="str">
        <f t="shared" si="76"/>
        <v/>
      </c>
      <c r="BJ264" s="112"/>
      <c r="BK264" s="117"/>
      <c r="BL264" s="113"/>
      <c r="BM264" s="113"/>
      <c r="BN264" s="113"/>
      <c r="BO264" s="113"/>
      <c r="BP264" s="113"/>
      <c r="BQ264" s="113"/>
      <c r="BR264" s="113"/>
      <c r="BS264" s="114"/>
      <c r="BU264" s="171" t="str">
        <f t="shared" si="77"/>
        <v/>
      </c>
      <c r="BV264" s="161"/>
      <c r="BW264" s="162"/>
      <c r="BX264" s="250"/>
      <c r="BY264" s="256"/>
      <c r="BZ264" s="163"/>
      <c r="CA264" s="250"/>
      <c r="CB264" s="256"/>
      <c r="CC264" s="163"/>
      <c r="CD264" s="250"/>
      <c r="CE264" s="256"/>
      <c r="CF264" s="163"/>
      <c r="CG264" s="250"/>
      <c r="CH264" s="256"/>
      <c r="CI264" s="163"/>
      <c r="CJ264" s="250"/>
      <c r="CK264" s="256"/>
      <c r="CL264" s="163"/>
      <c r="CM264" s="250"/>
      <c r="CN264" s="256"/>
      <c r="CO264" s="163"/>
      <c r="CP264" s="250"/>
      <c r="CQ264" s="256"/>
      <c r="CR264" s="163"/>
      <c r="CS264" s="250"/>
      <c r="CT264" s="256"/>
      <c r="CU264" s="163"/>
      <c r="CV264" s="250"/>
      <c r="CW264" s="162"/>
      <c r="CX264" s="163"/>
      <c r="CY264" s="164"/>
    </row>
    <row r="265" spans="1:103" ht="13.5" customHeight="1">
      <c r="A265" s="83" t="str">
        <f t="shared" si="70"/>
        <v/>
      </c>
      <c r="B265" s="168" t="str">
        <f t="shared" si="71"/>
        <v/>
      </c>
      <c r="C265" s="151" t="str">
        <f t="shared" si="72"/>
        <v/>
      </c>
      <c r="D265" s="82" t="str">
        <f t="shared" si="73"/>
        <v/>
      </c>
      <c r="E265" s="188" t="str">
        <f>IF(ISERROR(SUM((B265/2),(C265/2),(D265/2))),IF(ISERROR(SUM((B265/2),(C265/2))),IF(ISERROR(SUM((B265/2),(D265/2))),IF(ISERROR(SUM((C265/2),(D265/2))),IF(ISERROR(B265/2),IF(ISERROR(C265/2),A263,C265),B265),SUM((C265*'Student List'!$D$34),(D265*'Student List'!$E$34))/'Student List'!$D$40),SUM((B265*'Student List'!$C$34),(D265*'Student List'!$E$34))/'Student List'!$E$40),SUM((B265*'Student List'!$C$34),(C265*'Student List'!$D$34))/'Student List'!$C$40),SUM((B265*'Student List'!$C$34),(C265*'Student List'!$D$34),(D265*'Student List'!$E$34))/'Student List'!$C$35)</f>
        <v/>
      </c>
      <c r="F265" s="84" t="str">
        <f t="shared" si="74"/>
        <v/>
      </c>
      <c r="G265" s="208" t="str">
        <f>IF(ISTEXT('Student List'!$C$26),('Student List'!$C$26),"")</f>
        <v/>
      </c>
      <c r="H265" s="209"/>
      <c r="I265" s="210"/>
      <c r="J265" s="211"/>
      <c r="K265" s="210"/>
      <c r="L265" s="212"/>
      <c r="M265" s="213"/>
      <c r="N265" s="210"/>
      <c r="O265" s="211"/>
      <c r="P265" s="210"/>
      <c r="Q265" s="212"/>
      <c r="R265" s="213"/>
      <c r="S265" s="210"/>
      <c r="T265" s="211"/>
      <c r="U265" s="210"/>
      <c r="V265" s="212"/>
      <c r="W265" s="213"/>
      <c r="X265" s="210"/>
      <c r="Y265" s="211"/>
      <c r="Z265" s="210"/>
      <c r="AA265" s="214"/>
      <c r="AB265" s="215"/>
      <c r="AC265" s="209"/>
      <c r="AD265" s="210"/>
      <c r="AE265" s="213"/>
      <c r="AF265" s="210"/>
      <c r="AG265" s="212"/>
      <c r="AH265" s="213"/>
      <c r="AI265" s="210"/>
      <c r="AJ265" s="211"/>
      <c r="AK265" s="210"/>
      <c r="AL265" s="212"/>
      <c r="AM265" s="213"/>
      <c r="AN265" s="210"/>
      <c r="AO265" s="211"/>
      <c r="AP265" s="210"/>
      <c r="AQ265" s="212"/>
      <c r="AR265" s="213"/>
      <c r="AS265" s="210"/>
      <c r="AT265" s="211"/>
      <c r="AU265" s="210"/>
      <c r="AV265" s="212"/>
      <c r="AW265" s="213"/>
      <c r="AX265" s="210"/>
      <c r="AY265" s="211"/>
      <c r="AZ265" s="210"/>
      <c r="BA265" s="212"/>
      <c r="BB265" s="213"/>
      <c r="BC265" s="210"/>
      <c r="BD265" s="210"/>
      <c r="BE265" s="210"/>
      <c r="BF265" s="213"/>
      <c r="BG265" s="216" t="str">
        <f t="shared" si="75"/>
        <v/>
      </c>
      <c r="BH265" s="217"/>
      <c r="BI265" s="218" t="str">
        <f t="shared" si="76"/>
        <v/>
      </c>
      <c r="BJ265" s="219"/>
      <c r="BK265" s="220"/>
      <c r="BL265" s="221"/>
      <c r="BM265" s="221"/>
      <c r="BN265" s="221"/>
      <c r="BO265" s="221"/>
      <c r="BP265" s="221"/>
      <c r="BQ265" s="221"/>
      <c r="BR265" s="221"/>
      <c r="BS265" s="222"/>
      <c r="BT265" s="217"/>
      <c r="BU265" s="223" t="str">
        <f t="shared" si="77"/>
        <v/>
      </c>
      <c r="BV265" s="224"/>
      <c r="BW265" s="225"/>
      <c r="BX265" s="249"/>
      <c r="BY265" s="255"/>
      <c r="BZ265" s="226"/>
      <c r="CA265" s="249"/>
      <c r="CB265" s="255"/>
      <c r="CC265" s="226"/>
      <c r="CD265" s="249"/>
      <c r="CE265" s="255"/>
      <c r="CF265" s="226"/>
      <c r="CG265" s="249"/>
      <c r="CH265" s="255"/>
      <c r="CI265" s="226"/>
      <c r="CJ265" s="249"/>
      <c r="CK265" s="255"/>
      <c r="CL265" s="226"/>
      <c r="CM265" s="249"/>
      <c r="CN265" s="255"/>
      <c r="CO265" s="226"/>
      <c r="CP265" s="249"/>
      <c r="CQ265" s="255"/>
      <c r="CR265" s="226"/>
      <c r="CS265" s="249"/>
      <c r="CT265" s="255"/>
      <c r="CU265" s="226"/>
      <c r="CV265" s="249"/>
      <c r="CW265" s="225"/>
      <c r="CX265" s="226"/>
      <c r="CY265" s="227"/>
    </row>
    <row r="266" spans="1:103" ht="13.5" customHeight="1">
      <c r="A266" s="83" t="str">
        <f t="shared" si="70"/>
        <v/>
      </c>
      <c r="B266" s="168" t="str">
        <f t="shared" si="71"/>
        <v/>
      </c>
      <c r="C266" s="151" t="str">
        <f t="shared" si="72"/>
        <v/>
      </c>
      <c r="D266" s="82" t="str">
        <f t="shared" si="73"/>
        <v/>
      </c>
      <c r="E266" s="188" t="str">
        <f>IF(ISERROR(SUM((B266/2),(C266/2),(D266/2))),IF(ISERROR(SUM((B266/2),(C266/2))),IF(ISERROR(SUM((B266/2),(D266/2))),IF(ISERROR(SUM((C266/2),(D266/2))),IF(ISERROR(B266/2),IF(ISERROR(C266/2),A264,C266),B266),SUM((C266*'Student List'!$D$34),(D266*'Student List'!$E$34))/'Student List'!$D$40),SUM((B266*'Student List'!$C$34),(D266*'Student List'!$E$34))/'Student List'!$E$40),SUM((B266*'Student List'!$C$34),(C266*'Student List'!$D$34))/'Student List'!$C$40),SUM((B266*'Student List'!$C$34),(C266*'Student List'!$D$34),(D266*'Student List'!$E$34))/'Student List'!$C$35)</f>
        <v/>
      </c>
      <c r="F266" s="84" t="str">
        <f t="shared" si="74"/>
        <v/>
      </c>
      <c r="G266" s="173" t="str">
        <f>IF(ISTEXT('Student List'!$C$27),('Student List'!$C$27),"")</f>
        <v/>
      </c>
      <c r="H266" s="85"/>
      <c r="I266" s="86"/>
      <c r="J266" s="87"/>
      <c r="K266" s="86"/>
      <c r="L266" s="88"/>
      <c r="M266" s="89"/>
      <c r="N266" s="86"/>
      <c r="O266" s="87"/>
      <c r="P266" s="86"/>
      <c r="Q266" s="88"/>
      <c r="R266" s="89"/>
      <c r="S266" s="86"/>
      <c r="T266" s="87"/>
      <c r="U266" s="86"/>
      <c r="V266" s="88"/>
      <c r="W266" s="89"/>
      <c r="X266" s="86"/>
      <c r="Y266" s="87"/>
      <c r="Z266" s="86"/>
      <c r="AA266" s="90"/>
      <c r="AB266" s="207"/>
      <c r="AC266" s="85"/>
      <c r="AD266" s="86"/>
      <c r="AE266" s="89"/>
      <c r="AF266" s="86"/>
      <c r="AG266" s="88"/>
      <c r="AH266" s="89"/>
      <c r="AI266" s="86"/>
      <c r="AJ266" s="87"/>
      <c r="AK266" s="86"/>
      <c r="AL266" s="88"/>
      <c r="AM266" s="89"/>
      <c r="AN266" s="86"/>
      <c r="AO266" s="87"/>
      <c r="AP266" s="86"/>
      <c r="AQ266" s="88"/>
      <c r="AR266" s="89"/>
      <c r="AS266" s="86"/>
      <c r="AT266" s="87"/>
      <c r="AU266" s="86"/>
      <c r="AV266" s="88"/>
      <c r="AW266" s="89"/>
      <c r="AX266" s="86"/>
      <c r="AY266" s="87"/>
      <c r="AZ266" s="86"/>
      <c r="BA266" s="88"/>
      <c r="BB266" s="89"/>
      <c r="BC266" s="86"/>
      <c r="BD266" s="86"/>
      <c r="BE266" s="86"/>
      <c r="BF266" s="89"/>
      <c r="BG266" s="91" t="str">
        <f t="shared" si="75"/>
        <v/>
      </c>
      <c r="BI266" s="95" t="str">
        <f t="shared" si="76"/>
        <v/>
      </c>
      <c r="BJ266" s="117"/>
      <c r="BK266" s="117"/>
      <c r="BL266" s="113"/>
      <c r="BM266" s="113"/>
      <c r="BN266" s="113"/>
      <c r="BO266" s="113"/>
      <c r="BP266" s="113"/>
      <c r="BQ266" s="113"/>
      <c r="BR266" s="113"/>
      <c r="BS266" s="114"/>
      <c r="BU266" s="171" t="str">
        <f t="shared" si="77"/>
        <v/>
      </c>
      <c r="BV266" s="161"/>
      <c r="BW266" s="162"/>
      <c r="BX266" s="250"/>
      <c r="BY266" s="256"/>
      <c r="BZ266" s="163"/>
      <c r="CA266" s="250"/>
      <c r="CB266" s="256"/>
      <c r="CC266" s="163"/>
      <c r="CD266" s="250"/>
      <c r="CE266" s="256"/>
      <c r="CF266" s="163"/>
      <c r="CG266" s="250"/>
      <c r="CH266" s="256"/>
      <c r="CI266" s="163"/>
      <c r="CJ266" s="250"/>
      <c r="CK266" s="256"/>
      <c r="CL266" s="163"/>
      <c r="CM266" s="250"/>
      <c r="CN266" s="256"/>
      <c r="CO266" s="163"/>
      <c r="CP266" s="250"/>
      <c r="CQ266" s="256"/>
      <c r="CR266" s="163"/>
      <c r="CS266" s="250"/>
      <c r="CT266" s="256"/>
      <c r="CU266" s="163"/>
      <c r="CV266" s="250"/>
      <c r="CW266" s="162"/>
      <c r="CX266" s="163"/>
      <c r="CY266" s="164"/>
    </row>
    <row r="267" spans="1:103" ht="13.5" customHeight="1">
      <c r="A267" s="83" t="str">
        <f t="shared" si="70"/>
        <v/>
      </c>
      <c r="B267" s="168" t="str">
        <f t="shared" si="71"/>
        <v/>
      </c>
      <c r="C267" s="151" t="str">
        <f t="shared" si="72"/>
        <v/>
      </c>
      <c r="D267" s="82" t="str">
        <f t="shared" si="73"/>
        <v/>
      </c>
      <c r="E267" s="188" t="str">
        <f>IF(ISERROR(SUM((B267/2),(C267/2),(D267/2))),IF(ISERROR(SUM((B267/2),(C267/2))),IF(ISERROR(SUM((B267/2),(D267/2))),IF(ISERROR(SUM((C267/2),(D267/2))),IF(ISERROR(B267/2),IF(ISERROR(C267/2),A265,C267),B267),SUM((C267*'Student List'!$D$34),(D267*'Student List'!$E$34))/'Student List'!$D$40),SUM((B267*'Student List'!$C$34),(D267*'Student List'!$E$34))/'Student List'!$E$40),SUM((B267*'Student List'!$C$34),(C267*'Student List'!$D$34))/'Student List'!$C$40),SUM((B267*'Student List'!$C$34),(C267*'Student List'!$D$34),(D267*'Student List'!$E$34))/'Student List'!$C$35)</f>
        <v/>
      </c>
      <c r="F267" s="84" t="str">
        <f t="shared" si="74"/>
        <v/>
      </c>
      <c r="G267" s="208" t="str">
        <f>IF(ISTEXT('Student List'!$C$28),('Student List'!$C$28),"")</f>
        <v/>
      </c>
      <c r="H267" s="209"/>
      <c r="I267" s="210"/>
      <c r="J267" s="211"/>
      <c r="K267" s="210"/>
      <c r="L267" s="212"/>
      <c r="M267" s="213"/>
      <c r="N267" s="210"/>
      <c r="O267" s="211"/>
      <c r="P267" s="210"/>
      <c r="Q267" s="212"/>
      <c r="R267" s="213"/>
      <c r="S267" s="210"/>
      <c r="T267" s="211"/>
      <c r="U267" s="210"/>
      <c r="V267" s="212"/>
      <c r="W267" s="213"/>
      <c r="X267" s="210"/>
      <c r="Y267" s="211"/>
      <c r="Z267" s="210"/>
      <c r="AA267" s="214"/>
      <c r="AB267" s="215"/>
      <c r="AC267" s="209"/>
      <c r="AD267" s="210"/>
      <c r="AE267" s="213"/>
      <c r="AF267" s="210"/>
      <c r="AG267" s="212"/>
      <c r="AH267" s="213"/>
      <c r="AI267" s="210"/>
      <c r="AJ267" s="211"/>
      <c r="AK267" s="210"/>
      <c r="AL267" s="212"/>
      <c r="AM267" s="213"/>
      <c r="AN267" s="210"/>
      <c r="AO267" s="211"/>
      <c r="AP267" s="210"/>
      <c r="AQ267" s="212"/>
      <c r="AR267" s="213"/>
      <c r="AS267" s="210"/>
      <c r="AT267" s="211"/>
      <c r="AU267" s="210"/>
      <c r="AV267" s="212"/>
      <c r="AW267" s="213"/>
      <c r="AX267" s="210"/>
      <c r="AY267" s="211"/>
      <c r="AZ267" s="210"/>
      <c r="BA267" s="212"/>
      <c r="BB267" s="213"/>
      <c r="BC267" s="210"/>
      <c r="BD267" s="210"/>
      <c r="BE267" s="210"/>
      <c r="BF267" s="213"/>
      <c r="BG267" s="216" t="str">
        <f t="shared" si="75"/>
        <v/>
      </c>
      <c r="BH267" s="217"/>
      <c r="BI267" s="218" t="str">
        <f t="shared" si="76"/>
        <v/>
      </c>
      <c r="BJ267" s="219"/>
      <c r="BK267" s="220"/>
      <c r="BL267" s="221"/>
      <c r="BM267" s="221"/>
      <c r="BN267" s="221"/>
      <c r="BO267" s="221"/>
      <c r="BP267" s="221"/>
      <c r="BQ267" s="221"/>
      <c r="BR267" s="221"/>
      <c r="BS267" s="222"/>
      <c r="BT267" s="217"/>
      <c r="BU267" s="223" t="str">
        <f t="shared" si="77"/>
        <v/>
      </c>
      <c r="BV267" s="224"/>
      <c r="BW267" s="225"/>
      <c r="BX267" s="249"/>
      <c r="BY267" s="255"/>
      <c r="BZ267" s="226"/>
      <c r="CA267" s="249"/>
      <c r="CB267" s="255"/>
      <c r="CC267" s="226"/>
      <c r="CD267" s="249"/>
      <c r="CE267" s="255"/>
      <c r="CF267" s="226"/>
      <c r="CG267" s="249"/>
      <c r="CH267" s="255"/>
      <c r="CI267" s="226"/>
      <c r="CJ267" s="249"/>
      <c r="CK267" s="255"/>
      <c r="CL267" s="226"/>
      <c r="CM267" s="249"/>
      <c r="CN267" s="255"/>
      <c r="CO267" s="226"/>
      <c r="CP267" s="249"/>
      <c r="CQ267" s="255"/>
      <c r="CR267" s="226"/>
      <c r="CS267" s="249"/>
      <c r="CT267" s="255"/>
      <c r="CU267" s="226"/>
      <c r="CV267" s="249"/>
      <c r="CW267" s="225"/>
      <c r="CX267" s="226"/>
      <c r="CY267" s="227"/>
    </row>
    <row r="268" spans="1:103" ht="13.5" customHeight="1">
      <c r="B268" s="168" t="str">
        <f t="shared" si="71"/>
        <v/>
      </c>
      <c r="C268" s="151" t="str">
        <f t="shared" si="72"/>
        <v/>
      </c>
      <c r="D268" s="82" t="str">
        <f t="shared" si="73"/>
        <v/>
      </c>
      <c r="E268" s="188" t="str">
        <f>IF(ISERROR(SUM((B268/2),(C268/2),(D268/2))),IF(ISERROR(SUM((B268/2),(C268/2))),IF(ISERROR(SUM((B268/2),(D268/2))),IF(ISERROR(SUM((C268/2),(D268/2))),IF(ISERROR(B268/2),IF(ISERROR(C268/2),A266,C268),B268),SUM((C268*'Student List'!$D$34),(D268*'Student List'!$E$34))/'Student List'!$D$40),SUM((B268*'Student List'!$C$34),(D268*'Student List'!$E$34))/'Student List'!$E$40),SUM((B268*'Student List'!$C$34),(C268*'Student List'!$D$34))/'Student List'!$C$40),SUM((B268*'Student List'!$C$34),(C268*'Student List'!$D$34),(D268*'Student List'!$E$34))/'Student List'!$C$35)</f>
        <v/>
      </c>
      <c r="F268" s="84" t="str">
        <f t="shared" si="74"/>
        <v/>
      </c>
      <c r="G268" s="173" t="str">
        <f>IF(ISTEXT('Student List'!$C$29),('Student List'!$C$29),"")</f>
        <v/>
      </c>
      <c r="H268" s="85"/>
      <c r="I268" s="86"/>
      <c r="J268" s="87"/>
      <c r="K268" s="86"/>
      <c r="L268" s="88"/>
      <c r="M268" s="89"/>
      <c r="N268" s="86"/>
      <c r="O268" s="87"/>
      <c r="P268" s="86"/>
      <c r="Q268" s="88"/>
      <c r="R268" s="89"/>
      <c r="S268" s="86"/>
      <c r="T268" s="87"/>
      <c r="U268" s="86"/>
      <c r="V268" s="88"/>
      <c r="W268" s="89"/>
      <c r="X268" s="86"/>
      <c r="Y268" s="87"/>
      <c r="Z268" s="86"/>
      <c r="AA268" s="90"/>
      <c r="AB268" s="207"/>
      <c r="AC268" s="85"/>
      <c r="AD268" s="86"/>
      <c r="AE268" s="89"/>
      <c r="AF268" s="86"/>
      <c r="AG268" s="88"/>
      <c r="AH268" s="89"/>
      <c r="AI268" s="86"/>
      <c r="AJ268" s="87"/>
      <c r="AK268" s="86"/>
      <c r="AL268" s="88"/>
      <c r="AM268" s="89"/>
      <c r="AN268" s="86"/>
      <c r="AO268" s="87"/>
      <c r="AP268" s="86"/>
      <c r="AQ268" s="88"/>
      <c r="AR268" s="89"/>
      <c r="AS268" s="86"/>
      <c r="AT268" s="87"/>
      <c r="AU268" s="86"/>
      <c r="AV268" s="88"/>
      <c r="AW268" s="89"/>
      <c r="AX268" s="86"/>
      <c r="AY268" s="87"/>
      <c r="AZ268" s="86"/>
      <c r="BA268" s="88"/>
      <c r="BB268" s="89"/>
      <c r="BC268" s="86"/>
      <c r="BD268" s="86"/>
      <c r="BE268" s="86"/>
      <c r="BF268" s="89"/>
      <c r="BG268" s="91" t="str">
        <f t="shared" si="75"/>
        <v/>
      </c>
      <c r="BI268" s="96" t="str">
        <f t="shared" si="76"/>
        <v/>
      </c>
      <c r="BJ268" s="115"/>
      <c r="BK268" s="113"/>
      <c r="BL268" s="113"/>
      <c r="BM268" s="113"/>
      <c r="BN268" s="113"/>
      <c r="BO268" s="113"/>
      <c r="BP268" s="113"/>
      <c r="BQ268" s="113"/>
      <c r="BR268" s="113"/>
      <c r="BS268" s="116"/>
      <c r="BU268" s="171" t="str">
        <f t="shared" si="77"/>
        <v/>
      </c>
      <c r="BV268" s="165"/>
      <c r="BW268" s="163"/>
      <c r="BX268" s="250"/>
      <c r="BY268" s="256"/>
      <c r="BZ268" s="163"/>
      <c r="CA268" s="250"/>
      <c r="CB268" s="256"/>
      <c r="CC268" s="163"/>
      <c r="CD268" s="250"/>
      <c r="CE268" s="256"/>
      <c r="CF268" s="163"/>
      <c r="CG268" s="250"/>
      <c r="CH268" s="256"/>
      <c r="CI268" s="163"/>
      <c r="CJ268" s="250"/>
      <c r="CK268" s="256"/>
      <c r="CL268" s="163"/>
      <c r="CM268" s="250"/>
      <c r="CN268" s="256"/>
      <c r="CO268" s="163"/>
      <c r="CP268" s="250"/>
      <c r="CQ268" s="256"/>
      <c r="CR268" s="163"/>
      <c r="CS268" s="250"/>
      <c r="CT268" s="256"/>
      <c r="CU268" s="163"/>
      <c r="CV268" s="250"/>
      <c r="CW268" s="162"/>
      <c r="CX268" s="163"/>
      <c r="CY268" s="166"/>
    </row>
    <row r="269" spans="1:103" ht="13.5" customHeight="1" thickBot="1">
      <c r="B269" s="169" t="str">
        <f t="shared" si="71"/>
        <v/>
      </c>
      <c r="C269" s="152" t="str">
        <f t="shared" si="72"/>
        <v/>
      </c>
      <c r="D269" s="97" t="str">
        <f t="shared" si="73"/>
        <v/>
      </c>
      <c r="E269" s="274" t="str">
        <f>IF(ISERROR(SUM((B269/2),(C269/2),(D269/2))),IF(ISERROR(SUM((B269/2),(C269/2))),IF(ISERROR(SUM((B269/2),(D269/2))),IF(ISERROR(SUM((C269/2),(D269/2))),IF(ISERROR(B269/2),IF(ISERROR(C269/2),A267,C269),B269),SUM((C269*'Student List'!$D$34),(D269*'Student List'!$E$34))/'Student List'!$D$40),SUM((B269*'Student List'!$C$34),(D269*'Student List'!$E$34))/'Student List'!$E$40),SUM((B269*'Student List'!$C$34),(C269*'Student List'!$D$34))/'Student List'!$C$40),SUM((B269*'Student List'!$C$34),(C269*'Student List'!$D$34),(D269*'Student List'!$E$34))/'Student List'!$C$35)</f>
        <v/>
      </c>
      <c r="F269" s="98" t="str">
        <f t="shared" si="74"/>
        <v/>
      </c>
      <c r="G269" s="229" t="str">
        <f>IF(ISTEXT('Student List'!$C$30),('Student List'!$C$30),"")</f>
        <v/>
      </c>
      <c r="H269" s="230"/>
      <c r="I269" s="231"/>
      <c r="J269" s="232"/>
      <c r="K269" s="231"/>
      <c r="L269" s="233"/>
      <c r="M269" s="234"/>
      <c r="N269" s="231"/>
      <c r="O269" s="232"/>
      <c r="P269" s="231"/>
      <c r="Q269" s="233"/>
      <c r="R269" s="234"/>
      <c r="S269" s="231"/>
      <c r="T269" s="232"/>
      <c r="U269" s="231"/>
      <c r="V269" s="233"/>
      <c r="W269" s="234"/>
      <c r="X269" s="231"/>
      <c r="Y269" s="232"/>
      <c r="Z269" s="231"/>
      <c r="AA269" s="235"/>
      <c r="AB269" s="215"/>
      <c r="AC269" s="230"/>
      <c r="AD269" s="231"/>
      <c r="AE269" s="234"/>
      <c r="AF269" s="231"/>
      <c r="AG269" s="233"/>
      <c r="AH269" s="234"/>
      <c r="AI269" s="231"/>
      <c r="AJ269" s="232"/>
      <c r="AK269" s="231"/>
      <c r="AL269" s="233"/>
      <c r="AM269" s="234"/>
      <c r="AN269" s="231"/>
      <c r="AO269" s="232"/>
      <c r="AP269" s="231"/>
      <c r="AQ269" s="233"/>
      <c r="AR269" s="234"/>
      <c r="AS269" s="231"/>
      <c r="AT269" s="232"/>
      <c r="AU269" s="231"/>
      <c r="AV269" s="233"/>
      <c r="AW269" s="234"/>
      <c r="AX269" s="231"/>
      <c r="AY269" s="232"/>
      <c r="AZ269" s="231"/>
      <c r="BA269" s="233"/>
      <c r="BB269" s="234"/>
      <c r="BC269" s="231"/>
      <c r="BD269" s="231"/>
      <c r="BE269" s="231"/>
      <c r="BF269" s="234"/>
      <c r="BG269" s="236" t="str">
        <f t="shared" si="75"/>
        <v/>
      </c>
      <c r="BH269" s="217"/>
      <c r="BI269" s="237" t="str">
        <f t="shared" si="76"/>
        <v/>
      </c>
      <c r="BJ269" s="238"/>
      <c r="BK269" s="239"/>
      <c r="BL269" s="240"/>
      <c r="BM269" s="240"/>
      <c r="BN269" s="240"/>
      <c r="BO269" s="240"/>
      <c r="BP269" s="240"/>
      <c r="BQ269" s="240"/>
      <c r="BR269" s="240"/>
      <c r="BS269" s="241"/>
      <c r="BT269" s="217"/>
      <c r="BU269" s="242" t="str">
        <f t="shared" si="77"/>
        <v/>
      </c>
      <c r="BV269" s="243"/>
      <c r="BW269" s="244"/>
      <c r="BX269" s="251"/>
      <c r="BY269" s="257"/>
      <c r="BZ269" s="245"/>
      <c r="CA269" s="251"/>
      <c r="CB269" s="257"/>
      <c r="CC269" s="245"/>
      <c r="CD269" s="251"/>
      <c r="CE269" s="257"/>
      <c r="CF269" s="245"/>
      <c r="CG269" s="251"/>
      <c r="CH269" s="257"/>
      <c r="CI269" s="245"/>
      <c r="CJ269" s="251"/>
      <c r="CK269" s="257"/>
      <c r="CL269" s="245"/>
      <c r="CM269" s="251"/>
      <c r="CN269" s="257"/>
      <c r="CO269" s="245"/>
      <c r="CP269" s="251"/>
      <c r="CQ269" s="257"/>
      <c r="CR269" s="245"/>
      <c r="CS269" s="251"/>
      <c r="CT269" s="257"/>
      <c r="CU269" s="245"/>
      <c r="CV269" s="251"/>
      <c r="CW269" s="244"/>
      <c r="CX269" s="245"/>
      <c r="CY269" s="246"/>
    </row>
    <row r="270" spans="1:103" ht="13.5" customHeight="1" thickBot="1"/>
    <row r="271" spans="1:103" ht="28.5" customHeight="1" thickTop="1" thickBot="1">
      <c r="B271" s="364" t="str">
        <f>IF(ISTEXT('Student List'!I18),'Student List'!I18,"")</f>
        <v>Extra 2</v>
      </c>
      <c r="C271" s="365"/>
      <c r="D271" s="365"/>
      <c r="E271" s="366"/>
      <c r="F271" s="367" t="str">
        <f>$F$28</f>
        <v>School Name Here</v>
      </c>
      <c r="G271" s="368"/>
      <c r="H271" s="368"/>
      <c r="I271" s="368"/>
      <c r="J271" s="369"/>
      <c r="K271" s="17" t="s">
        <v>115</v>
      </c>
      <c r="L271" s="18"/>
      <c r="M271" s="19"/>
      <c r="N271" s="19"/>
      <c r="O271" s="19"/>
      <c r="P271" s="20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2"/>
      <c r="AC271" s="24"/>
      <c r="AD271" s="25"/>
      <c r="AE271" s="25"/>
      <c r="AF271" s="26" t="str">
        <f>B271</f>
        <v>Extra 2</v>
      </c>
      <c r="AG271" s="25" t="s">
        <v>6</v>
      </c>
      <c r="AH271" s="27"/>
      <c r="AI271" s="27"/>
      <c r="AJ271" s="27"/>
      <c r="AK271" s="27"/>
      <c r="AL271" s="28"/>
      <c r="AM271" s="17" t="str">
        <f>K271</f>
        <v>2nd NINE WEEKS</v>
      </c>
      <c r="AN271" s="19"/>
      <c r="AO271" s="19"/>
      <c r="AP271" s="19"/>
      <c r="AQ271" s="19"/>
      <c r="AR271" s="20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9"/>
      <c r="BI271" s="30" t="str">
        <f>B271</f>
        <v>Extra 2</v>
      </c>
      <c r="BJ271" s="31"/>
      <c r="BK271" s="32"/>
      <c r="BL271" s="33" t="str">
        <f>K271</f>
        <v>2nd NINE WEEKS</v>
      </c>
      <c r="BM271" s="34"/>
      <c r="BN271" s="34"/>
      <c r="BO271" s="34"/>
      <c r="BP271" s="34"/>
      <c r="BQ271" s="35"/>
      <c r="BR271" s="35"/>
      <c r="BS271" s="36"/>
      <c r="BU271" s="30" t="str">
        <f>B271</f>
        <v>Extra 2</v>
      </c>
      <c r="BV271" s="31"/>
      <c r="BW271" s="32"/>
      <c r="BX271" s="33" t="str">
        <f>K271</f>
        <v>2nd NINE WEEKS</v>
      </c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  <c r="CM271" s="34"/>
      <c r="CN271" s="34"/>
      <c r="CO271" s="34"/>
      <c r="CP271" s="34"/>
      <c r="CQ271" s="34"/>
      <c r="CR271" s="34"/>
      <c r="CS271" s="34"/>
      <c r="CT271" s="34"/>
      <c r="CU271" s="34"/>
      <c r="CV271" s="34"/>
      <c r="CW271" s="34"/>
      <c r="CX271" s="35"/>
      <c r="CY271" s="36"/>
    </row>
    <row r="272" spans="1:103" ht="13.5" customHeight="1" thickTop="1" thickBot="1">
      <c r="B272" s="37"/>
      <c r="C272" s="37"/>
      <c r="D272" s="38"/>
      <c r="E272" s="38"/>
      <c r="F272" s="38"/>
      <c r="G272" s="38"/>
      <c r="H272" s="39" t="s">
        <v>7</v>
      </c>
      <c r="I272" s="40"/>
      <c r="J272" s="40"/>
      <c r="K272" s="40"/>
      <c r="L272" s="41"/>
      <c r="M272" s="40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3"/>
      <c r="AC272" s="39" t="s">
        <v>7</v>
      </c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4"/>
      <c r="BI272" s="45"/>
      <c r="BJ272" s="46" t="s">
        <v>8</v>
      </c>
      <c r="BK272" s="40"/>
      <c r="BL272" s="40"/>
      <c r="BM272" s="40"/>
      <c r="BN272" s="40"/>
      <c r="BO272" s="40"/>
      <c r="BP272" s="40"/>
      <c r="BQ272" s="40"/>
      <c r="BR272" s="40"/>
      <c r="BS272" s="47"/>
      <c r="BU272" s="45"/>
      <c r="BV272" s="155" t="s">
        <v>59</v>
      </c>
      <c r="BW272" s="156"/>
      <c r="BX272" s="156"/>
      <c r="BY272" s="156"/>
      <c r="BZ272" s="156"/>
      <c r="CA272" s="156"/>
      <c r="CB272" s="156"/>
      <c r="CC272" s="156"/>
      <c r="CD272" s="156"/>
      <c r="CE272" s="156"/>
      <c r="CF272" s="156"/>
      <c r="CG272" s="156"/>
      <c r="CH272" s="156"/>
      <c r="CI272" s="156"/>
      <c r="CJ272" s="156"/>
      <c r="CK272" s="156"/>
      <c r="CL272" s="156"/>
      <c r="CM272" s="156"/>
      <c r="CN272" s="156"/>
      <c r="CO272" s="156"/>
      <c r="CP272" s="156"/>
      <c r="CQ272" s="156"/>
      <c r="CR272" s="156"/>
      <c r="CS272" s="156"/>
      <c r="CT272" s="156"/>
      <c r="CU272" s="156"/>
      <c r="CV272" s="156"/>
      <c r="CW272" s="156"/>
      <c r="CX272" s="156"/>
      <c r="CY272" s="157"/>
    </row>
    <row r="273" spans="1:103" ht="13.5" customHeight="1">
      <c r="A273" s="83" t="str">
        <f t="shared" ref="A273:A294" si="78">IF(ISERROR(D275/2),"",D275)</f>
        <v/>
      </c>
      <c r="B273" s="153" t="s">
        <v>58</v>
      </c>
      <c r="C273" s="149" t="s">
        <v>9</v>
      </c>
      <c r="D273" s="48" t="s">
        <v>10</v>
      </c>
      <c r="E273" s="49" t="s">
        <v>60</v>
      </c>
      <c r="F273" s="50"/>
      <c r="G273" s="51"/>
      <c r="H273" s="362" t="s">
        <v>11</v>
      </c>
      <c r="I273" s="355"/>
      <c r="J273" s="355"/>
      <c r="K273" s="355"/>
      <c r="L273" s="360"/>
      <c r="M273" s="354" t="s">
        <v>12</v>
      </c>
      <c r="N273" s="355"/>
      <c r="O273" s="355"/>
      <c r="P273" s="355"/>
      <c r="Q273" s="360"/>
      <c r="R273" s="354" t="s">
        <v>13</v>
      </c>
      <c r="S273" s="355"/>
      <c r="T273" s="355"/>
      <c r="U273" s="355"/>
      <c r="V273" s="360"/>
      <c r="W273" s="354" t="s">
        <v>14</v>
      </c>
      <c r="X273" s="355"/>
      <c r="Y273" s="355"/>
      <c r="Z273" s="355"/>
      <c r="AA273" s="356"/>
      <c r="AC273" s="362" t="s">
        <v>15</v>
      </c>
      <c r="AD273" s="355"/>
      <c r="AE273" s="355"/>
      <c r="AF273" s="355"/>
      <c r="AG273" s="360"/>
      <c r="AH273" s="354" t="s">
        <v>16</v>
      </c>
      <c r="AI273" s="355"/>
      <c r="AJ273" s="355"/>
      <c r="AK273" s="355"/>
      <c r="AL273" s="360"/>
      <c r="AM273" s="354" t="s">
        <v>17</v>
      </c>
      <c r="AN273" s="355"/>
      <c r="AO273" s="355"/>
      <c r="AP273" s="355"/>
      <c r="AQ273" s="360"/>
      <c r="AR273" s="354" t="s">
        <v>18</v>
      </c>
      <c r="AS273" s="355"/>
      <c r="AT273" s="355"/>
      <c r="AU273" s="355"/>
      <c r="AV273" s="360"/>
      <c r="AW273" s="354" t="s">
        <v>19</v>
      </c>
      <c r="AX273" s="355"/>
      <c r="AY273" s="355"/>
      <c r="AZ273" s="355"/>
      <c r="BA273" s="356"/>
      <c r="BB273" s="354" t="s">
        <v>120</v>
      </c>
      <c r="BC273" s="355"/>
      <c r="BD273" s="355"/>
      <c r="BE273" s="355"/>
      <c r="BF273" s="356"/>
      <c r="BG273" s="52"/>
      <c r="BI273" s="53"/>
      <c r="BJ273" s="54"/>
      <c r="BK273" s="54"/>
      <c r="BL273" s="54"/>
      <c r="BM273" s="54"/>
      <c r="BN273" s="54"/>
      <c r="BO273" s="54"/>
      <c r="BP273" s="54"/>
      <c r="BQ273" s="54"/>
      <c r="BR273" s="54"/>
      <c r="BS273" s="55"/>
      <c r="BU273" s="53"/>
      <c r="BV273" s="344" t="s">
        <v>11</v>
      </c>
      <c r="BW273" s="345"/>
      <c r="BX273" s="346"/>
      <c r="BY273" s="344" t="s">
        <v>12</v>
      </c>
      <c r="BZ273" s="345"/>
      <c r="CA273" s="346"/>
      <c r="CB273" s="344" t="s">
        <v>13</v>
      </c>
      <c r="CC273" s="345"/>
      <c r="CD273" s="346"/>
      <c r="CE273" s="344" t="s">
        <v>14</v>
      </c>
      <c r="CF273" s="345"/>
      <c r="CG273" s="346"/>
      <c r="CH273" s="344" t="s">
        <v>15</v>
      </c>
      <c r="CI273" s="345"/>
      <c r="CJ273" s="346"/>
      <c r="CK273" s="344" t="s">
        <v>16</v>
      </c>
      <c r="CL273" s="345"/>
      <c r="CM273" s="346"/>
      <c r="CN273" s="344" t="s">
        <v>17</v>
      </c>
      <c r="CO273" s="345"/>
      <c r="CP273" s="346"/>
      <c r="CQ273" s="344" t="s">
        <v>18</v>
      </c>
      <c r="CR273" s="345"/>
      <c r="CS273" s="346"/>
      <c r="CT273" s="344" t="s">
        <v>19</v>
      </c>
      <c r="CU273" s="345"/>
      <c r="CV273" s="346"/>
      <c r="CW273" s="350" t="s">
        <v>120</v>
      </c>
      <c r="CX273" s="345"/>
      <c r="CY273" s="351"/>
    </row>
    <row r="274" spans="1:103" ht="13.5" customHeight="1" thickBot="1">
      <c r="A274" s="83" t="str">
        <f t="shared" si="78"/>
        <v/>
      </c>
      <c r="B274" s="154" t="s">
        <v>24</v>
      </c>
      <c r="C274" s="283" t="s">
        <v>24</v>
      </c>
      <c r="D274" s="59" t="s">
        <v>24</v>
      </c>
      <c r="E274" s="60" t="s">
        <v>24</v>
      </c>
      <c r="F274" s="61" t="s">
        <v>25</v>
      </c>
      <c r="G274" s="62" t="s">
        <v>26</v>
      </c>
      <c r="H274" s="363"/>
      <c r="I274" s="358"/>
      <c r="J274" s="358"/>
      <c r="K274" s="358"/>
      <c r="L274" s="361"/>
      <c r="M274" s="357"/>
      <c r="N274" s="358"/>
      <c r="O274" s="358"/>
      <c r="P274" s="358"/>
      <c r="Q274" s="361"/>
      <c r="R274" s="357"/>
      <c r="S274" s="358"/>
      <c r="T274" s="358"/>
      <c r="U274" s="358"/>
      <c r="V274" s="361"/>
      <c r="W274" s="357"/>
      <c r="X274" s="358"/>
      <c r="Y274" s="358"/>
      <c r="Z274" s="358"/>
      <c r="AA274" s="359"/>
      <c r="AC274" s="363"/>
      <c r="AD274" s="358"/>
      <c r="AE274" s="358"/>
      <c r="AF274" s="358"/>
      <c r="AG274" s="361"/>
      <c r="AH274" s="357"/>
      <c r="AI274" s="358"/>
      <c r="AJ274" s="358"/>
      <c r="AK274" s="358"/>
      <c r="AL274" s="361"/>
      <c r="AM274" s="357"/>
      <c r="AN274" s="358"/>
      <c r="AO274" s="358"/>
      <c r="AP274" s="358"/>
      <c r="AQ274" s="361"/>
      <c r="AR274" s="357"/>
      <c r="AS274" s="358"/>
      <c r="AT274" s="358"/>
      <c r="AU274" s="358"/>
      <c r="AV274" s="361"/>
      <c r="AW274" s="357"/>
      <c r="AX274" s="358"/>
      <c r="AY274" s="358"/>
      <c r="AZ274" s="358"/>
      <c r="BA274" s="359"/>
      <c r="BB274" s="357"/>
      <c r="BC274" s="358"/>
      <c r="BD274" s="358"/>
      <c r="BE274" s="358"/>
      <c r="BF274" s="359"/>
      <c r="BG274" s="63" t="s">
        <v>26</v>
      </c>
      <c r="BI274" s="64" t="s">
        <v>26</v>
      </c>
      <c r="BJ274" s="65">
        <v>1</v>
      </c>
      <c r="BK274" s="66">
        <v>2</v>
      </c>
      <c r="BL274" s="65">
        <v>3</v>
      </c>
      <c r="BM274" s="66">
        <v>4</v>
      </c>
      <c r="BN274" s="65">
        <v>5</v>
      </c>
      <c r="BO274" s="66">
        <v>6</v>
      </c>
      <c r="BP274" s="65">
        <v>7</v>
      </c>
      <c r="BQ274" s="66">
        <v>8</v>
      </c>
      <c r="BR274" s="66">
        <v>9</v>
      </c>
      <c r="BS274" s="67">
        <v>10</v>
      </c>
      <c r="BU274" s="64" t="s">
        <v>26</v>
      </c>
      <c r="BV274" s="347"/>
      <c r="BW274" s="348"/>
      <c r="BX274" s="349"/>
      <c r="BY274" s="347"/>
      <c r="BZ274" s="348"/>
      <c r="CA274" s="349"/>
      <c r="CB274" s="347"/>
      <c r="CC274" s="348"/>
      <c r="CD274" s="349"/>
      <c r="CE274" s="347"/>
      <c r="CF274" s="348"/>
      <c r="CG274" s="349"/>
      <c r="CH274" s="347"/>
      <c r="CI274" s="348"/>
      <c r="CJ274" s="349"/>
      <c r="CK274" s="347"/>
      <c r="CL274" s="348"/>
      <c r="CM274" s="349"/>
      <c r="CN274" s="347"/>
      <c r="CO274" s="348"/>
      <c r="CP274" s="349"/>
      <c r="CQ274" s="347"/>
      <c r="CR274" s="348"/>
      <c r="CS274" s="349"/>
      <c r="CT274" s="347"/>
      <c r="CU274" s="348"/>
      <c r="CV274" s="349"/>
      <c r="CW274" s="352"/>
      <c r="CX274" s="348"/>
      <c r="CY274" s="353"/>
    </row>
    <row r="275" spans="1:103" ht="13.5" customHeight="1">
      <c r="A275" s="83" t="str">
        <f t="shared" si="78"/>
        <v/>
      </c>
      <c r="B275" s="167" t="str">
        <f t="shared" ref="B275:B296" si="79">IF(SUM(BV275:CY275),AVERAGE(BV275:CY275),"")</f>
        <v/>
      </c>
      <c r="C275" s="150" t="str">
        <f t="shared" ref="C275:C296" si="80">IF(SUM(H275:BF275),AVERAGE(H275:BF275),"")</f>
        <v/>
      </c>
      <c r="D275" s="70" t="str">
        <f t="shared" ref="D275:D296" si="81">IF(SUM(BJ275:BS275),AVERAGE(BJ275:BS275),"")</f>
        <v/>
      </c>
      <c r="E275" s="187" t="str">
        <f>IF(ISERROR(SUM((B275/2),(C275/2),(D275/2))),IF(ISERROR(SUM((B275/2),(C275/2))),IF(ISERROR(SUM((B275/2),(D275/2))),IF(ISERROR(SUM((C275/2),(D275/2))),IF(ISERROR(B275/2),IF(ISERROR(C275/2),A273,C275),B275),SUM((C275*'Student List'!$D$34),(D275*'Student List'!$E$34))/'Student List'!$D$40),SUM((B275*'Student List'!$C$34),(D275*'Student List'!$E$34))/'Student List'!$E$40),SUM((B275*'Student List'!$C$34),(C275*'Student List'!$D$34))/'Student List'!$C$40),SUM((B275*'Student List'!$C$34),(C275*'Student List'!$D$34),(D275*'Student List'!$E$34))/'Student List'!$C$35)</f>
        <v/>
      </c>
      <c r="F275" s="84" t="str">
        <f t="shared" ref="F275:F296" si="82">IF(ISERROR(IF(E275,HLOOKUP(E275,$B$354:$N$355,2),"")),"",(IF(E275,HLOOKUP(E275,$B$354:$N$355,2),"")))</f>
        <v/>
      </c>
      <c r="G275" s="172" t="str">
        <f>IF(ISTEXT('Student List'!$C$9),('Student List'!$C$9),"")</f>
        <v/>
      </c>
      <c r="H275" s="71"/>
      <c r="I275" s="72"/>
      <c r="J275" s="73"/>
      <c r="K275" s="72"/>
      <c r="L275" s="74"/>
      <c r="M275" s="75"/>
      <c r="N275" s="72"/>
      <c r="O275" s="73"/>
      <c r="P275" s="72"/>
      <c r="Q275" s="74"/>
      <c r="R275" s="75"/>
      <c r="S275" s="72"/>
      <c r="T275" s="73"/>
      <c r="U275" s="72"/>
      <c r="V275" s="74"/>
      <c r="W275" s="75"/>
      <c r="X275" s="72"/>
      <c r="Y275" s="73"/>
      <c r="Z275" s="72"/>
      <c r="AA275" s="76"/>
      <c r="AB275" s="207"/>
      <c r="AC275" s="71"/>
      <c r="AD275" s="72"/>
      <c r="AE275" s="75"/>
      <c r="AF275" s="72"/>
      <c r="AG275" s="74"/>
      <c r="AH275" s="75"/>
      <c r="AI275" s="72"/>
      <c r="AJ275" s="73"/>
      <c r="AK275" s="72"/>
      <c r="AL275" s="74"/>
      <c r="AM275" s="75"/>
      <c r="AN275" s="72"/>
      <c r="AO275" s="73"/>
      <c r="AP275" s="72"/>
      <c r="AQ275" s="77"/>
      <c r="AR275" s="75"/>
      <c r="AS275" s="72"/>
      <c r="AT275" s="73"/>
      <c r="AU275" s="72"/>
      <c r="AV275" s="74"/>
      <c r="AW275" s="75"/>
      <c r="AX275" s="72"/>
      <c r="AY275" s="73"/>
      <c r="AZ275" s="72"/>
      <c r="BA275" s="74"/>
      <c r="BB275" s="75"/>
      <c r="BC275" s="72"/>
      <c r="BD275" s="72"/>
      <c r="BE275" s="72"/>
      <c r="BF275" s="75"/>
      <c r="BG275" s="78" t="str">
        <f t="shared" ref="BG275:BG296" si="83">G275</f>
        <v/>
      </c>
      <c r="BI275" s="79" t="str">
        <f t="shared" ref="BI275:BI296" si="84">G275</f>
        <v/>
      </c>
      <c r="BJ275" s="109"/>
      <c r="BK275" s="110"/>
      <c r="BL275" s="110"/>
      <c r="BM275" s="110"/>
      <c r="BN275" s="110"/>
      <c r="BO275" s="110"/>
      <c r="BP275" s="110"/>
      <c r="BQ275" s="110"/>
      <c r="BR275" s="110"/>
      <c r="BS275" s="111"/>
      <c r="BU275" s="170" t="str">
        <f t="shared" ref="BU275:BU296" si="85">G275</f>
        <v/>
      </c>
      <c r="BV275" s="158"/>
      <c r="BW275" s="159"/>
      <c r="BX275" s="248"/>
      <c r="BY275" s="252"/>
      <c r="BZ275" s="253"/>
      <c r="CA275" s="254"/>
      <c r="CB275" s="252"/>
      <c r="CC275" s="253"/>
      <c r="CD275" s="254"/>
      <c r="CE275" s="252"/>
      <c r="CF275" s="253"/>
      <c r="CG275" s="254"/>
      <c r="CH275" s="252"/>
      <c r="CI275" s="253"/>
      <c r="CJ275" s="254"/>
      <c r="CK275" s="252"/>
      <c r="CL275" s="253"/>
      <c r="CM275" s="254"/>
      <c r="CN275" s="252"/>
      <c r="CO275" s="253"/>
      <c r="CP275" s="254"/>
      <c r="CQ275" s="252"/>
      <c r="CR275" s="253"/>
      <c r="CS275" s="254"/>
      <c r="CT275" s="252"/>
      <c r="CU275" s="253"/>
      <c r="CV275" s="254"/>
      <c r="CW275" s="247"/>
      <c r="CX275" s="159"/>
      <c r="CY275" s="160"/>
    </row>
    <row r="276" spans="1:103" ht="13.5" customHeight="1">
      <c r="A276" s="83" t="str">
        <f t="shared" si="78"/>
        <v/>
      </c>
      <c r="B276" s="168" t="str">
        <f t="shared" si="79"/>
        <v/>
      </c>
      <c r="C276" s="151" t="str">
        <f t="shared" si="80"/>
        <v/>
      </c>
      <c r="D276" s="82" t="str">
        <f t="shared" si="81"/>
        <v/>
      </c>
      <c r="E276" s="188" t="str">
        <f>IF(ISERROR(SUM((B276/2),(C276/2),(D276/2))),IF(ISERROR(SUM((B276/2),(C276/2))),IF(ISERROR(SUM((B276/2),(D276/2))),IF(ISERROR(SUM((C276/2),(D276/2))),IF(ISERROR(B276/2),IF(ISERROR(C276/2),A274,C276),B276),SUM((C276*'Student List'!$D$34),(D276*'Student List'!$E$34))/'Student List'!$D$40),SUM((B276*'Student List'!$C$34),(D276*'Student List'!$E$34))/'Student List'!$E$40),SUM((B276*'Student List'!$C$34),(C276*'Student List'!$D$34))/'Student List'!$C$40),SUM((B276*'Student List'!$C$34),(C276*'Student List'!$D$34),(D276*'Student List'!$E$34))/'Student List'!$C$35)</f>
        <v/>
      </c>
      <c r="F276" s="84" t="str">
        <f t="shared" si="82"/>
        <v/>
      </c>
      <c r="G276" s="208" t="str">
        <f>IF(ISTEXT('Student List'!$C$10),('Student List'!$C$10),"")</f>
        <v/>
      </c>
      <c r="H276" s="209"/>
      <c r="I276" s="210"/>
      <c r="J276" s="211"/>
      <c r="K276" s="210"/>
      <c r="L276" s="212"/>
      <c r="M276" s="213"/>
      <c r="N276" s="210"/>
      <c r="O276" s="211"/>
      <c r="P276" s="210"/>
      <c r="Q276" s="212"/>
      <c r="R276" s="213"/>
      <c r="S276" s="210"/>
      <c r="T276" s="211"/>
      <c r="U276" s="210"/>
      <c r="V276" s="212"/>
      <c r="W276" s="213"/>
      <c r="X276" s="210"/>
      <c r="Y276" s="211"/>
      <c r="Z276" s="210"/>
      <c r="AA276" s="214"/>
      <c r="AB276" s="215"/>
      <c r="AC276" s="209"/>
      <c r="AD276" s="210"/>
      <c r="AE276" s="213"/>
      <c r="AF276" s="210"/>
      <c r="AG276" s="212"/>
      <c r="AH276" s="213"/>
      <c r="AI276" s="210"/>
      <c r="AJ276" s="211"/>
      <c r="AK276" s="210"/>
      <c r="AL276" s="212"/>
      <c r="AM276" s="213"/>
      <c r="AN276" s="210"/>
      <c r="AO276" s="211"/>
      <c r="AP276" s="210"/>
      <c r="AQ276" s="212"/>
      <c r="AR276" s="213"/>
      <c r="AS276" s="210"/>
      <c r="AT276" s="211"/>
      <c r="AU276" s="210"/>
      <c r="AV276" s="212"/>
      <c r="AW276" s="213"/>
      <c r="AX276" s="210"/>
      <c r="AY276" s="211"/>
      <c r="AZ276" s="210"/>
      <c r="BA276" s="212"/>
      <c r="BB276" s="213"/>
      <c r="BC276" s="210"/>
      <c r="BD276" s="210"/>
      <c r="BE276" s="210"/>
      <c r="BF276" s="213"/>
      <c r="BG276" s="216" t="str">
        <f t="shared" si="83"/>
        <v/>
      </c>
      <c r="BH276" s="217"/>
      <c r="BI276" s="218" t="str">
        <f t="shared" si="84"/>
        <v/>
      </c>
      <c r="BJ276" s="219"/>
      <c r="BK276" s="220"/>
      <c r="BL276" s="221"/>
      <c r="BM276" s="221"/>
      <c r="BN276" s="221"/>
      <c r="BO276" s="221"/>
      <c r="BP276" s="221"/>
      <c r="BQ276" s="221"/>
      <c r="BR276" s="221"/>
      <c r="BS276" s="222"/>
      <c r="BT276" s="217"/>
      <c r="BU276" s="223" t="str">
        <f t="shared" si="85"/>
        <v/>
      </c>
      <c r="BV276" s="224"/>
      <c r="BW276" s="225"/>
      <c r="BX276" s="249"/>
      <c r="BY276" s="255"/>
      <c r="BZ276" s="226"/>
      <c r="CA276" s="249"/>
      <c r="CB276" s="255"/>
      <c r="CC276" s="226"/>
      <c r="CD276" s="249"/>
      <c r="CE276" s="255"/>
      <c r="CF276" s="226"/>
      <c r="CG276" s="249"/>
      <c r="CH276" s="255"/>
      <c r="CI276" s="226"/>
      <c r="CJ276" s="249"/>
      <c r="CK276" s="255"/>
      <c r="CL276" s="226"/>
      <c r="CM276" s="249"/>
      <c r="CN276" s="255"/>
      <c r="CO276" s="226"/>
      <c r="CP276" s="249"/>
      <c r="CQ276" s="255"/>
      <c r="CR276" s="226"/>
      <c r="CS276" s="249"/>
      <c r="CT276" s="255"/>
      <c r="CU276" s="226"/>
      <c r="CV276" s="249"/>
      <c r="CW276" s="225"/>
      <c r="CX276" s="226"/>
      <c r="CY276" s="227"/>
    </row>
    <row r="277" spans="1:103" ht="13.5" customHeight="1">
      <c r="A277" s="83" t="str">
        <f t="shared" si="78"/>
        <v/>
      </c>
      <c r="B277" s="168" t="str">
        <f t="shared" si="79"/>
        <v/>
      </c>
      <c r="C277" s="151" t="str">
        <f t="shared" si="80"/>
        <v/>
      </c>
      <c r="D277" s="82" t="str">
        <f t="shared" si="81"/>
        <v/>
      </c>
      <c r="E277" s="188" t="str">
        <f>IF(ISERROR(SUM((B277/2),(C277/2),(D277/2))),IF(ISERROR(SUM((B277/2),(C277/2))),IF(ISERROR(SUM((B277/2),(D277/2))),IF(ISERROR(SUM((C277/2),(D277/2))),IF(ISERROR(B277/2),IF(ISERROR(C277/2),A275,C277),B277),SUM((C277*'Student List'!$D$34),(D277*'Student List'!$E$34))/'Student List'!$D$40),SUM((B277*'Student List'!$C$34),(D277*'Student List'!$E$34))/'Student List'!$E$40),SUM((B277*'Student List'!$C$34),(C277*'Student List'!$D$34))/'Student List'!$C$40),SUM((B277*'Student List'!$C$34),(C277*'Student List'!$D$34),(D277*'Student List'!$E$34))/'Student List'!$C$35)</f>
        <v/>
      </c>
      <c r="F277" s="84" t="str">
        <f t="shared" si="82"/>
        <v/>
      </c>
      <c r="G277" s="173" t="str">
        <f>IF(ISTEXT('Student List'!$C$11),('Student List'!$C$11),"")</f>
        <v/>
      </c>
      <c r="H277" s="85"/>
      <c r="I277" s="86"/>
      <c r="J277" s="87"/>
      <c r="K277" s="86"/>
      <c r="L277" s="88"/>
      <c r="M277" s="89"/>
      <c r="N277" s="86"/>
      <c r="O277" s="87"/>
      <c r="P277" s="86"/>
      <c r="Q277" s="88"/>
      <c r="R277" s="89"/>
      <c r="S277" s="86"/>
      <c r="T277" s="87"/>
      <c r="U277" s="86"/>
      <c r="V277" s="88"/>
      <c r="W277" s="89"/>
      <c r="X277" s="86"/>
      <c r="Y277" s="87"/>
      <c r="Z277" s="86"/>
      <c r="AA277" s="90"/>
      <c r="AB277" s="207"/>
      <c r="AC277" s="85"/>
      <c r="AD277" s="86"/>
      <c r="AE277" s="89"/>
      <c r="AF277" s="86"/>
      <c r="AG277" s="88"/>
      <c r="AH277" s="89"/>
      <c r="AI277" s="86"/>
      <c r="AJ277" s="87"/>
      <c r="AK277" s="86"/>
      <c r="AL277" s="88"/>
      <c r="AM277" s="89"/>
      <c r="AN277" s="86"/>
      <c r="AO277" s="87"/>
      <c r="AP277" s="86"/>
      <c r="AQ277" s="88"/>
      <c r="AR277" s="89"/>
      <c r="AS277" s="86"/>
      <c r="AT277" s="87"/>
      <c r="AU277" s="86"/>
      <c r="AV277" s="88"/>
      <c r="AW277" s="89"/>
      <c r="AX277" s="86"/>
      <c r="AY277" s="87"/>
      <c r="AZ277" s="86"/>
      <c r="BA277" s="88"/>
      <c r="BB277" s="89"/>
      <c r="BC277" s="86"/>
      <c r="BD277" s="86"/>
      <c r="BE277" s="86"/>
      <c r="BF277" s="89"/>
      <c r="BG277" s="91" t="str">
        <f t="shared" si="83"/>
        <v/>
      </c>
      <c r="BI277" s="92" t="str">
        <f t="shared" si="84"/>
        <v/>
      </c>
      <c r="BJ277" s="112"/>
      <c r="BK277" s="117"/>
      <c r="BL277" s="113"/>
      <c r="BM277" s="113"/>
      <c r="BN277" s="113"/>
      <c r="BO277" s="113"/>
      <c r="BP277" s="113"/>
      <c r="BQ277" s="113"/>
      <c r="BR277" s="113"/>
      <c r="BS277" s="114"/>
      <c r="BU277" s="171" t="str">
        <f t="shared" si="85"/>
        <v/>
      </c>
      <c r="BV277" s="161"/>
      <c r="BW277" s="162"/>
      <c r="BX277" s="250"/>
      <c r="BY277" s="256"/>
      <c r="BZ277" s="163"/>
      <c r="CA277" s="250"/>
      <c r="CB277" s="256"/>
      <c r="CC277" s="163"/>
      <c r="CD277" s="250"/>
      <c r="CE277" s="256"/>
      <c r="CF277" s="163"/>
      <c r="CG277" s="250"/>
      <c r="CH277" s="256"/>
      <c r="CI277" s="163"/>
      <c r="CJ277" s="250"/>
      <c r="CK277" s="256"/>
      <c r="CL277" s="163"/>
      <c r="CM277" s="250"/>
      <c r="CN277" s="256"/>
      <c r="CO277" s="163"/>
      <c r="CP277" s="250"/>
      <c r="CQ277" s="256"/>
      <c r="CR277" s="163"/>
      <c r="CS277" s="250"/>
      <c r="CT277" s="256"/>
      <c r="CU277" s="163"/>
      <c r="CV277" s="250"/>
      <c r="CW277" s="162"/>
      <c r="CX277" s="163"/>
      <c r="CY277" s="164"/>
    </row>
    <row r="278" spans="1:103" ht="13.5" customHeight="1">
      <c r="A278" s="83" t="str">
        <f t="shared" si="78"/>
        <v/>
      </c>
      <c r="B278" s="168" t="str">
        <f t="shared" si="79"/>
        <v/>
      </c>
      <c r="C278" s="151" t="str">
        <f t="shared" si="80"/>
        <v/>
      </c>
      <c r="D278" s="82" t="str">
        <f t="shared" si="81"/>
        <v/>
      </c>
      <c r="E278" s="188" t="str">
        <f>IF(ISERROR(SUM((B278/2),(C278/2),(D278/2))),IF(ISERROR(SUM((B278/2),(C278/2))),IF(ISERROR(SUM((B278/2),(D278/2))),IF(ISERROR(SUM((C278/2),(D278/2))),IF(ISERROR(B278/2),IF(ISERROR(C278/2),A276,C278),B278),SUM((C278*'Student List'!$D$34),(D278*'Student List'!$E$34))/'Student List'!$D$40),SUM((B278*'Student List'!$C$34),(D278*'Student List'!$E$34))/'Student List'!$E$40),SUM((B278*'Student List'!$C$34),(C278*'Student List'!$D$34))/'Student List'!$C$40),SUM((B278*'Student List'!$C$34),(C278*'Student List'!$D$34),(D278*'Student List'!$E$34))/'Student List'!$C$35)</f>
        <v/>
      </c>
      <c r="F278" s="84" t="str">
        <f t="shared" si="82"/>
        <v/>
      </c>
      <c r="G278" s="208" t="str">
        <f>IF(ISTEXT('Student List'!$C$12),('Student List'!$C$12),"")</f>
        <v/>
      </c>
      <c r="H278" s="209"/>
      <c r="I278" s="210"/>
      <c r="J278" s="211"/>
      <c r="K278" s="210"/>
      <c r="L278" s="212"/>
      <c r="M278" s="213"/>
      <c r="N278" s="210"/>
      <c r="O278" s="211"/>
      <c r="P278" s="210"/>
      <c r="Q278" s="212"/>
      <c r="R278" s="213"/>
      <c r="S278" s="210"/>
      <c r="T278" s="211"/>
      <c r="U278" s="210"/>
      <c r="V278" s="212"/>
      <c r="W278" s="213"/>
      <c r="X278" s="210"/>
      <c r="Y278" s="211"/>
      <c r="Z278" s="210"/>
      <c r="AA278" s="214"/>
      <c r="AB278" s="215"/>
      <c r="AC278" s="209"/>
      <c r="AD278" s="210"/>
      <c r="AE278" s="213"/>
      <c r="AF278" s="210"/>
      <c r="AG278" s="212"/>
      <c r="AH278" s="213"/>
      <c r="AI278" s="210"/>
      <c r="AJ278" s="211"/>
      <c r="AK278" s="210"/>
      <c r="AL278" s="212"/>
      <c r="AM278" s="213"/>
      <c r="AN278" s="210"/>
      <c r="AO278" s="211"/>
      <c r="AP278" s="210"/>
      <c r="AQ278" s="212"/>
      <c r="AR278" s="213"/>
      <c r="AS278" s="210"/>
      <c r="AT278" s="211"/>
      <c r="AU278" s="210"/>
      <c r="AV278" s="212"/>
      <c r="AW278" s="213"/>
      <c r="AX278" s="210"/>
      <c r="AY278" s="211"/>
      <c r="AZ278" s="210"/>
      <c r="BA278" s="212"/>
      <c r="BB278" s="213"/>
      <c r="BC278" s="210"/>
      <c r="BD278" s="210"/>
      <c r="BE278" s="210"/>
      <c r="BF278" s="213"/>
      <c r="BG278" s="216" t="str">
        <f t="shared" si="83"/>
        <v/>
      </c>
      <c r="BH278" s="217"/>
      <c r="BI278" s="218" t="str">
        <f t="shared" si="84"/>
        <v/>
      </c>
      <c r="BJ278" s="219"/>
      <c r="BK278" s="220"/>
      <c r="BL278" s="221"/>
      <c r="BM278" s="221"/>
      <c r="BN278" s="221"/>
      <c r="BO278" s="221"/>
      <c r="BP278" s="221"/>
      <c r="BQ278" s="221"/>
      <c r="BR278" s="221"/>
      <c r="BS278" s="222"/>
      <c r="BT278" s="217"/>
      <c r="BU278" s="223" t="str">
        <f t="shared" si="85"/>
        <v/>
      </c>
      <c r="BV278" s="224"/>
      <c r="BW278" s="225"/>
      <c r="BX278" s="249"/>
      <c r="BY278" s="255"/>
      <c r="BZ278" s="226"/>
      <c r="CA278" s="249"/>
      <c r="CB278" s="255"/>
      <c r="CC278" s="226"/>
      <c r="CD278" s="249"/>
      <c r="CE278" s="255"/>
      <c r="CF278" s="226"/>
      <c r="CG278" s="249"/>
      <c r="CH278" s="255"/>
      <c r="CI278" s="226"/>
      <c r="CJ278" s="249"/>
      <c r="CK278" s="255"/>
      <c r="CL278" s="226"/>
      <c r="CM278" s="249"/>
      <c r="CN278" s="255"/>
      <c r="CO278" s="226"/>
      <c r="CP278" s="249"/>
      <c r="CQ278" s="255"/>
      <c r="CR278" s="226"/>
      <c r="CS278" s="249"/>
      <c r="CT278" s="255"/>
      <c r="CU278" s="226"/>
      <c r="CV278" s="249"/>
      <c r="CW278" s="225"/>
      <c r="CX278" s="226"/>
      <c r="CY278" s="227"/>
    </row>
    <row r="279" spans="1:103" ht="13.5" customHeight="1">
      <c r="A279" s="83" t="str">
        <f t="shared" si="78"/>
        <v/>
      </c>
      <c r="B279" s="168" t="str">
        <f t="shared" si="79"/>
        <v/>
      </c>
      <c r="C279" s="151" t="str">
        <f t="shared" si="80"/>
        <v/>
      </c>
      <c r="D279" s="82" t="str">
        <f t="shared" si="81"/>
        <v/>
      </c>
      <c r="E279" s="188" t="str">
        <f>IF(ISERROR(SUM((B279/2),(C279/2),(D279/2))),IF(ISERROR(SUM((B279/2),(C279/2))),IF(ISERROR(SUM((B279/2),(D279/2))),IF(ISERROR(SUM((C279/2),(D279/2))),IF(ISERROR(B279/2),IF(ISERROR(C279/2),A277,C279),B279),SUM((C279*'Student List'!$D$34),(D279*'Student List'!$E$34))/'Student List'!$D$40),SUM((B279*'Student List'!$C$34),(D279*'Student List'!$E$34))/'Student List'!$E$40),SUM((B279*'Student List'!$C$34),(C279*'Student List'!$D$34))/'Student List'!$C$40),SUM((B279*'Student List'!$C$34),(C279*'Student List'!$D$34),(D279*'Student List'!$E$34))/'Student List'!$C$35)</f>
        <v/>
      </c>
      <c r="F279" s="84" t="str">
        <f t="shared" si="82"/>
        <v/>
      </c>
      <c r="G279" s="173" t="str">
        <f>IF(ISTEXT('Student List'!$C$13),('Student List'!$C$13),"")</f>
        <v/>
      </c>
      <c r="H279" s="85"/>
      <c r="I279" s="86"/>
      <c r="J279" s="87"/>
      <c r="K279" s="86"/>
      <c r="L279" s="88"/>
      <c r="M279" s="89"/>
      <c r="N279" s="86"/>
      <c r="O279" s="87"/>
      <c r="P279" s="86"/>
      <c r="Q279" s="88"/>
      <c r="R279" s="89"/>
      <c r="S279" s="86"/>
      <c r="T279" s="87"/>
      <c r="U279" s="86"/>
      <c r="V279" s="88"/>
      <c r="W279" s="89"/>
      <c r="X279" s="86"/>
      <c r="Y279" s="87"/>
      <c r="Z279" s="86"/>
      <c r="AA279" s="90"/>
      <c r="AB279" s="207"/>
      <c r="AC279" s="85"/>
      <c r="AD279" s="86"/>
      <c r="AE279" s="89"/>
      <c r="AF279" s="86"/>
      <c r="AG279" s="88"/>
      <c r="AH279" s="89"/>
      <c r="AI279" s="86"/>
      <c r="AJ279" s="87"/>
      <c r="AK279" s="86"/>
      <c r="AL279" s="88"/>
      <c r="AM279" s="89"/>
      <c r="AN279" s="86"/>
      <c r="AO279" s="87"/>
      <c r="AP279" s="86"/>
      <c r="AQ279" s="88"/>
      <c r="AR279" s="89"/>
      <c r="AS279" s="86"/>
      <c r="AT279" s="87"/>
      <c r="AU279" s="86"/>
      <c r="AV279" s="88"/>
      <c r="AW279" s="89"/>
      <c r="AX279" s="86"/>
      <c r="AY279" s="87"/>
      <c r="AZ279" s="86"/>
      <c r="BA279" s="88"/>
      <c r="BB279" s="89"/>
      <c r="BC279" s="86"/>
      <c r="BD279" s="86"/>
      <c r="BE279" s="86"/>
      <c r="BF279" s="89"/>
      <c r="BG279" s="91" t="str">
        <f t="shared" si="83"/>
        <v/>
      </c>
      <c r="BI279" s="92" t="str">
        <f t="shared" si="84"/>
        <v/>
      </c>
      <c r="BJ279" s="112"/>
      <c r="BK279" s="117"/>
      <c r="BL279" s="113"/>
      <c r="BM279" s="113"/>
      <c r="BN279" s="113"/>
      <c r="BO279" s="113"/>
      <c r="BP279" s="113"/>
      <c r="BQ279" s="113"/>
      <c r="BR279" s="113"/>
      <c r="BS279" s="114"/>
      <c r="BU279" s="171" t="str">
        <f t="shared" si="85"/>
        <v/>
      </c>
      <c r="BV279" s="161"/>
      <c r="BW279" s="162"/>
      <c r="BX279" s="250"/>
      <c r="BY279" s="256"/>
      <c r="BZ279" s="163"/>
      <c r="CA279" s="250"/>
      <c r="CB279" s="256"/>
      <c r="CC279" s="163"/>
      <c r="CD279" s="250"/>
      <c r="CE279" s="256"/>
      <c r="CF279" s="163"/>
      <c r="CG279" s="250"/>
      <c r="CH279" s="256"/>
      <c r="CI279" s="163"/>
      <c r="CJ279" s="250"/>
      <c r="CK279" s="256"/>
      <c r="CL279" s="163"/>
      <c r="CM279" s="250"/>
      <c r="CN279" s="256"/>
      <c r="CO279" s="163"/>
      <c r="CP279" s="250"/>
      <c r="CQ279" s="256"/>
      <c r="CR279" s="163"/>
      <c r="CS279" s="250"/>
      <c r="CT279" s="256"/>
      <c r="CU279" s="163"/>
      <c r="CV279" s="250"/>
      <c r="CW279" s="162"/>
      <c r="CX279" s="163"/>
      <c r="CY279" s="164"/>
    </row>
    <row r="280" spans="1:103" ht="13.5" customHeight="1">
      <c r="A280" s="83" t="str">
        <f t="shared" si="78"/>
        <v/>
      </c>
      <c r="B280" s="168" t="str">
        <f t="shared" si="79"/>
        <v/>
      </c>
      <c r="C280" s="151" t="str">
        <f t="shared" si="80"/>
        <v/>
      </c>
      <c r="D280" s="82" t="str">
        <f t="shared" si="81"/>
        <v/>
      </c>
      <c r="E280" s="188" t="str">
        <f>IF(ISERROR(SUM((B280/2),(C280/2),(D280/2))),IF(ISERROR(SUM((B280/2),(C280/2))),IF(ISERROR(SUM((B280/2),(D280/2))),IF(ISERROR(SUM((C280/2),(D280/2))),IF(ISERROR(B280/2),IF(ISERROR(C280/2),A278,C280),B280),SUM((C280*'Student List'!$D$34),(D280*'Student List'!$E$34))/'Student List'!$D$40),SUM((B280*'Student List'!$C$34),(D280*'Student List'!$E$34))/'Student List'!$E$40),SUM((B280*'Student List'!$C$34),(C280*'Student List'!$D$34))/'Student List'!$C$40),SUM((B280*'Student List'!$C$34),(C280*'Student List'!$D$34),(D280*'Student List'!$E$34))/'Student List'!$C$35)</f>
        <v/>
      </c>
      <c r="F280" s="84" t="str">
        <f t="shared" si="82"/>
        <v/>
      </c>
      <c r="G280" s="208" t="str">
        <f>IF(ISTEXT('Student List'!$C$14),('Student List'!$C$14),"")</f>
        <v/>
      </c>
      <c r="H280" s="209"/>
      <c r="I280" s="210"/>
      <c r="J280" s="211"/>
      <c r="K280" s="210"/>
      <c r="L280" s="212"/>
      <c r="M280" s="213"/>
      <c r="N280" s="210"/>
      <c r="O280" s="211"/>
      <c r="P280" s="210"/>
      <c r="Q280" s="212"/>
      <c r="R280" s="213"/>
      <c r="S280" s="210"/>
      <c r="T280" s="211"/>
      <c r="U280" s="210"/>
      <c r="V280" s="212"/>
      <c r="W280" s="213"/>
      <c r="X280" s="210"/>
      <c r="Y280" s="211"/>
      <c r="Z280" s="210"/>
      <c r="AA280" s="214"/>
      <c r="AB280" s="215"/>
      <c r="AC280" s="209"/>
      <c r="AD280" s="210"/>
      <c r="AE280" s="213"/>
      <c r="AF280" s="210"/>
      <c r="AG280" s="212"/>
      <c r="AH280" s="213"/>
      <c r="AI280" s="210"/>
      <c r="AJ280" s="211"/>
      <c r="AK280" s="210"/>
      <c r="AL280" s="212"/>
      <c r="AM280" s="213"/>
      <c r="AN280" s="210"/>
      <c r="AO280" s="211"/>
      <c r="AP280" s="210"/>
      <c r="AQ280" s="212"/>
      <c r="AR280" s="213"/>
      <c r="AS280" s="210"/>
      <c r="AT280" s="211"/>
      <c r="AU280" s="210"/>
      <c r="AV280" s="212"/>
      <c r="AW280" s="213"/>
      <c r="AX280" s="210"/>
      <c r="AY280" s="211"/>
      <c r="AZ280" s="210"/>
      <c r="BA280" s="212"/>
      <c r="BB280" s="213"/>
      <c r="BC280" s="210"/>
      <c r="BD280" s="210"/>
      <c r="BE280" s="210"/>
      <c r="BF280" s="213"/>
      <c r="BG280" s="216" t="str">
        <f t="shared" si="83"/>
        <v/>
      </c>
      <c r="BH280" s="217"/>
      <c r="BI280" s="218" t="str">
        <f t="shared" si="84"/>
        <v/>
      </c>
      <c r="BJ280" s="219"/>
      <c r="BK280" s="220"/>
      <c r="BL280" s="221"/>
      <c r="BM280" s="221"/>
      <c r="BN280" s="221"/>
      <c r="BO280" s="221"/>
      <c r="BP280" s="221"/>
      <c r="BQ280" s="221"/>
      <c r="BR280" s="221"/>
      <c r="BS280" s="222"/>
      <c r="BT280" s="217"/>
      <c r="BU280" s="223" t="str">
        <f t="shared" si="85"/>
        <v/>
      </c>
      <c r="BV280" s="224"/>
      <c r="BW280" s="225"/>
      <c r="BX280" s="249"/>
      <c r="BY280" s="255"/>
      <c r="BZ280" s="226"/>
      <c r="CA280" s="249"/>
      <c r="CB280" s="255"/>
      <c r="CC280" s="226"/>
      <c r="CD280" s="249"/>
      <c r="CE280" s="255"/>
      <c r="CF280" s="226"/>
      <c r="CG280" s="249"/>
      <c r="CH280" s="255"/>
      <c r="CI280" s="226"/>
      <c r="CJ280" s="249"/>
      <c r="CK280" s="255"/>
      <c r="CL280" s="226"/>
      <c r="CM280" s="249"/>
      <c r="CN280" s="255"/>
      <c r="CO280" s="226"/>
      <c r="CP280" s="249"/>
      <c r="CQ280" s="255"/>
      <c r="CR280" s="226"/>
      <c r="CS280" s="249"/>
      <c r="CT280" s="255"/>
      <c r="CU280" s="226"/>
      <c r="CV280" s="249"/>
      <c r="CW280" s="225"/>
      <c r="CX280" s="226"/>
      <c r="CY280" s="227"/>
    </row>
    <row r="281" spans="1:103" ht="13.5" customHeight="1">
      <c r="A281" s="83" t="str">
        <f t="shared" si="78"/>
        <v/>
      </c>
      <c r="B281" s="168" t="str">
        <f t="shared" si="79"/>
        <v/>
      </c>
      <c r="C281" s="151" t="str">
        <f t="shared" si="80"/>
        <v/>
      </c>
      <c r="D281" s="82" t="str">
        <f t="shared" si="81"/>
        <v/>
      </c>
      <c r="E281" s="188" t="str">
        <f>IF(ISERROR(SUM((B281/2),(C281/2),(D281/2))),IF(ISERROR(SUM((B281/2),(C281/2))),IF(ISERROR(SUM((B281/2),(D281/2))),IF(ISERROR(SUM((C281/2),(D281/2))),IF(ISERROR(B281/2),IF(ISERROR(C281/2),A279,C281),B281),SUM((C281*'Student List'!$D$34),(D281*'Student List'!$E$34))/'Student List'!$D$40),SUM((B281*'Student List'!$C$34),(D281*'Student List'!$E$34))/'Student List'!$E$40),SUM((B281*'Student List'!$C$34),(C281*'Student List'!$D$34))/'Student List'!$C$40),SUM((B281*'Student List'!$C$34),(C281*'Student List'!$D$34),(D281*'Student List'!$E$34))/'Student List'!$C$35)</f>
        <v/>
      </c>
      <c r="F281" s="84" t="str">
        <f t="shared" si="82"/>
        <v/>
      </c>
      <c r="G281" s="173" t="str">
        <f>IF(ISTEXT('Student List'!$C$15),('Student List'!$C$15),"")</f>
        <v/>
      </c>
      <c r="H281" s="85"/>
      <c r="I281" s="86"/>
      <c r="J281" s="87"/>
      <c r="K281" s="86"/>
      <c r="L281" s="88"/>
      <c r="M281" s="89"/>
      <c r="N281" s="86"/>
      <c r="O281" s="87"/>
      <c r="P281" s="86"/>
      <c r="Q281" s="88"/>
      <c r="R281" s="89"/>
      <c r="S281" s="86"/>
      <c r="T281" s="87"/>
      <c r="U281" s="86"/>
      <c r="V281" s="88"/>
      <c r="W281" s="89"/>
      <c r="X281" s="86"/>
      <c r="Y281" s="87"/>
      <c r="Z281" s="86"/>
      <c r="AA281" s="90"/>
      <c r="AB281" s="207"/>
      <c r="AC281" s="85"/>
      <c r="AD281" s="86"/>
      <c r="AE281" s="89"/>
      <c r="AF281" s="86"/>
      <c r="AG281" s="88"/>
      <c r="AH281" s="89"/>
      <c r="AI281" s="86"/>
      <c r="AJ281" s="87"/>
      <c r="AK281" s="86"/>
      <c r="AL281" s="88"/>
      <c r="AM281" s="89"/>
      <c r="AN281" s="86"/>
      <c r="AO281" s="87"/>
      <c r="AP281" s="86"/>
      <c r="AQ281" s="88"/>
      <c r="AR281" s="89"/>
      <c r="AS281" s="86"/>
      <c r="AT281" s="87"/>
      <c r="AU281" s="86"/>
      <c r="AV281" s="88"/>
      <c r="AW281" s="89"/>
      <c r="AX281" s="86"/>
      <c r="AY281" s="87"/>
      <c r="AZ281" s="86"/>
      <c r="BA281" s="88"/>
      <c r="BB281" s="89"/>
      <c r="BC281" s="86"/>
      <c r="BD281" s="86"/>
      <c r="BE281" s="86"/>
      <c r="BF281" s="89"/>
      <c r="BG281" s="91" t="str">
        <f t="shared" si="83"/>
        <v/>
      </c>
      <c r="BI281" s="92" t="str">
        <f t="shared" si="84"/>
        <v/>
      </c>
      <c r="BJ281" s="112"/>
      <c r="BK281" s="117"/>
      <c r="BL281" s="113"/>
      <c r="BM281" s="113"/>
      <c r="BN281" s="113"/>
      <c r="BO281" s="113"/>
      <c r="BP281" s="113"/>
      <c r="BQ281" s="113"/>
      <c r="BR281" s="113"/>
      <c r="BS281" s="114"/>
      <c r="BU281" s="171" t="str">
        <f t="shared" si="85"/>
        <v/>
      </c>
      <c r="BV281" s="161"/>
      <c r="BW281" s="162"/>
      <c r="BX281" s="250"/>
      <c r="BY281" s="256"/>
      <c r="BZ281" s="163"/>
      <c r="CA281" s="250"/>
      <c r="CB281" s="256"/>
      <c r="CC281" s="163"/>
      <c r="CD281" s="250"/>
      <c r="CE281" s="256"/>
      <c r="CF281" s="163"/>
      <c r="CG281" s="250"/>
      <c r="CH281" s="256"/>
      <c r="CI281" s="163"/>
      <c r="CJ281" s="250"/>
      <c r="CK281" s="256"/>
      <c r="CL281" s="163"/>
      <c r="CM281" s="250"/>
      <c r="CN281" s="256"/>
      <c r="CO281" s="163"/>
      <c r="CP281" s="250"/>
      <c r="CQ281" s="256"/>
      <c r="CR281" s="163"/>
      <c r="CS281" s="250"/>
      <c r="CT281" s="256"/>
      <c r="CU281" s="163"/>
      <c r="CV281" s="250"/>
      <c r="CW281" s="162"/>
      <c r="CX281" s="163"/>
      <c r="CY281" s="164"/>
    </row>
    <row r="282" spans="1:103" ht="13.5" customHeight="1">
      <c r="A282" s="83" t="str">
        <f t="shared" si="78"/>
        <v/>
      </c>
      <c r="B282" s="168" t="str">
        <f t="shared" si="79"/>
        <v/>
      </c>
      <c r="C282" s="151" t="str">
        <f t="shared" si="80"/>
        <v/>
      </c>
      <c r="D282" s="82" t="str">
        <f t="shared" si="81"/>
        <v/>
      </c>
      <c r="E282" s="188" t="str">
        <f>IF(ISERROR(SUM((B282/2),(C282/2),(D282/2))),IF(ISERROR(SUM((B282/2),(C282/2))),IF(ISERROR(SUM((B282/2),(D282/2))),IF(ISERROR(SUM((C282/2),(D282/2))),IF(ISERROR(B282/2),IF(ISERROR(C282/2),A280,C282),B282),SUM((C282*'Student List'!$D$34),(D282*'Student List'!$E$34))/'Student List'!$D$40),SUM((B282*'Student List'!$C$34),(D282*'Student List'!$E$34))/'Student List'!$E$40),SUM((B282*'Student List'!$C$34),(C282*'Student List'!$D$34))/'Student List'!$C$40),SUM((B282*'Student List'!$C$34),(C282*'Student List'!$D$34),(D282*'Student List'!$E$34))/'Student List'!$C$35)</f>
        <v/>
      </c>
      <c r="F282" s="84" t="str">
        <f t="shared" si="82"/>
        <v/>
      </c>
      <c r="G282" s="208" t="str">
        <f>IF(ISTEXT('Student List'!$C$16),('Student List'!$C$16),"")</f>
        <v/>
      </c>
      <c r="H282" s="209"/>
      <c r="I282" s="210"/>
      <c r="J282" s="211"/>
      <c r="K282" s="210"/>
      <c r="L282" s="212"/>
      <c r="M282" s="213"/>
      <c r="N282" s="210"/>
      <c r="O282" s="211"/>
      <c r="P282" s="210"/>
      <c r="Q282" s="212"/>
      <c r="R282" s="213"/>
      <c r="S282" s="210"/>
      <c r="T282" s="211"/>
      <c r="U282" s="210"/>
      <c r="V282" s="212"/>
      <c r="W282" s="213"/>
      <c r="X282" s="210"/>
      <c r="Y282" s="211"/>
      <c r="Z282" s="210"/>
      <c r="AA282" s="214"/>
      <c r="AB282" s="215"/>
      <c r="AC282" s="209"/>
      <c r="AD282" s="210"/>
      <c r="AE282" s="213"/>
      <c r="AF282" s="210"/>
      <c r="AG282" s="212"/>
      <c r="AH282" s="213"/>
      <c r="AI282" s="210"/>
      <c r="AJ282" s="211"/>
      <c r="AK282" s="210"/>
      <c r="AL282" s="212"/>
      <c r="AM282" s="213"/>
      <c r="AN282" s="210"/>
      <c r="AO282" s="211"/>
      <c r="AP282" s="210"/>
      <c r="AQ282" s="212"/>
      <c r="AR282" s="213"/>
      <c r="AS282" s="210"/>
      <c r="AT282" s="211"/>
      <c r="AU282" s="210"/>
      <c r="AV282" s="212"/>
      <c r="AW282" s="213"/>
      <c r="AX282" s="210"/>
      <c r="AY282" s="211"/>
      <c r="AZ282" s="210"/>
      <c r="BA282" s="212"/>
      <c r="BB282" s="213"/>
      <c r="BC282" s="210"/>
      <c r="BD282" s="210"/>
      <c r="BE282" s="210"/>
      <c r="BF282" s="213"/>
      <c r="BG282" s="216" t="str">
        <f t="shared" si="83"/>
        <v/>
      </c>
      <c r="BH282" s="217"/>
      <c r="BI282" s="218" t="str">
        <f t="shared" si="84"/>
        <v/>
      </c>
      <c r="BJ282" s="219"/>
      <c r="BK282" s="220"/>
      <c r="BL282" s="221"/>
      <c r="BM282" s="221"/>
      <c r="BN282" s="221"/>
      <c r="BO282" s="221"/>
      <c r="BP282" s="221"/>
      <c r="BQ282" s="221"/>
      <c r="BR282" s="221"/>
      <c r="BS282" s="222"/>
      <c r="BT282" s="217"/>
      <c r="BU282" s="223" t="str">
        <f t="shared" si="85"/>
        <v/>
      </c>
      <c r="BV282" s="224"/>
      <c r="BW282" s="225"/>
      <c r="BX282" s="249"/>
      <c r="BY282" s="255"/>
      <c r="BZ282" s="226"/>
      <c r="CA282" s="249"/>
      <c r="CB282" s="255"/>
      <c r="CC282" s="226"/>
      <c r="CD282" s="249"/>
      <c r="CE282" s="255"/>
      <c r="CF282" s="226"/>
      <c r="CG282" s="249"/>
      <c r="CH282" s="255"/>
      <c r="CI282" s="226"/>
      <c r="CJ282" s="249"/>
      <c r="CK282" s="255"/>
      <c r="CL282" s="226"/>
      <c r="CM282" s="249"/>
      <c r="CN282" s="255"/>
      <c r="CO282" s="226"/>
      <c r="CP282" s="249"/>
      <c r="CQ282" s="255"/>
      <c r="CR282" s="226"/>
      <c r="CS282" s="249"/>
      <c r="CT282" s="255"/>
      <c r="CU282" s="226"/>
      <c r="CV282" s="249"/>
      <c r="CW282" s="225"/>
      <c r="CX282" s="226"/>
      <c r="CY282" s="227"/>
    </row>
    <row r="283" spans="1:103" ht="13.5" customHeight="1">
      <c r="A283" s="83" t="str">
        <f t="shared" si="78"/>
        <v/>
      </c>
      <c r="B283" s="168" t="str">
        <f t="shared" si="79"/>
        <v/>
      </c>
      <c r="C283" s="151" t="str">
        <f t="shared" si="80"/>
        <v/>
      </c>
      <c r="D283" s="82" t="str">
        <f t="shared" si="81"/>
        <v/>
      </c>
      <c r="E283" s="188" t="str">
        <f>IF(ISERROR(SUM((B283/2),(C283/2),(D283/2))),IF(ISERROR(SUM((B283/2),(C283/2))),IF(ISERROR(SUM((B283/2),(D283/2))),IF(ISERROR(SUM((C283/2),(D283/2))),IF(ISERROR(B283/2),IF(ISERROR(C283/2),A281,C283),B283),SUM((C283*'Student List'!$D$34),(D283*'Student List'!$E$34))/'Student List'!$D$40),SUM((B283*'Student List'!$C$34),(D283*'Student List'!$E$34))/'Student List'!$E$40),SUM((B283*'Student List'!$C$34),(C283*'Student List'!$D$34))/'Student List'!$C$40),SUM((B283*'Student List'!$C$34),(C283*'Student List'!$D$34),(D283*'Student List'!$E$34))/'Student List'!$C$35)</f>
        <v/>
      </c>
      <c r="F283" s="84" t="str">
        <f t="shared" si="82"/>
        <v/>
      </c>
      <c r="G283" s="173" t="str">
        <f>IF(ISTEXT('Student List'!$C$17),('Student List'!$C$17),"")</f>
        <v/>
      </c>
      <c r="H283" s="85"/>
      <c r="I283" s="86"/>
      <c r="J283" s="87"/>
      <c r="K283" s="86"/>
      <c r="L283" s="88"/>
      <c r="M283" s="89"/>
      <c r="N283" s="86"/>
      <c r="O283" s="87"/>
      <c r="P283" s="86"/>
      <c r="Q283" s="88"/>
      <c r="R283" s="89"/>
      <c r="S283" s="86"/>
      <c r="T283" s="87"/>
      <c r="U283" s="86"/>
      <c r="V283" s="88"/>
      <c r="W283" s="89"/>
      <c r="X283" s="86"/>
      <c r="Y283" s="87"/>
      <c r="Z283" s="86"/>
      <c r="AA283" s="90"/>
      <c r="AB283" s="207"/>
      <c r="AC283" s="85"/>
      <c r="AD283" s="86"/>
      <c r="AE283" s="89"/>
      <c r="AF283" s="86"/>
      <c r="AG283" s="88"/>
      <c r="AH283" s="89"/>
      <c r="AI283" s="86"/>
      <c r="AJ283" s="87"/>
      <c r="AK283" s="86"/>
      <c r="AL283" s="88"/>
      <c r="AM283" s="89"/>
      <c r="AN283" s="86"/>
      <c r="AO283" s="87"/>
      <c r="AP283" s="86"/>
      <c r="AQ283" s="88"/>
      <c r="AR283" s="89"/>
      <c r="AS283" s="86"/>
      <c r="AT283" s="87"/>
      <c r="AU283" s="86"/>
      <c r="AV283" s="88"/>
      <c r="AW283" s="89"/>
      <c r="AX283" s="86"/>
      <c r="AY283" s="87"/>
      <c r="AZ283" s="86"/>
      <c r="BA283" s="88"/>
      <c r="BB283" s="89"/>
      <c r="BC283" s="86"/>
      <c r="BD283" s="86"/>
      <c r="BE283" s="86"/>
      <c r="BF283" s="89"/>
      <c r="BG283" s="91" t="str">
        <f t="shared" si="83"/>
        <v/>
      </c>
      <c r="BI283" s="92" t="str">
        <f t="shared" si="84"/>
        <v/>
      </c>
      <c r="BJ283" s="112"/>
      <c r="BK283" s="117"/>
      <c r="BL283" s="113"/>
      <c r="BM283" s="113"/>
      <c r="BN283" s="113"/>
      <c r="BO283" s="113"/>
      <c r="BP283" s="113"/>
      <c r="BQ283" s="113"/>
      <c r="BR283" s="113"/>
      <c r="BS283" s="114"/>
      <c r="BU283" s="171" t="str">
        <f t="shared" si="85"/>
        <v/>
      </c>
      <c r="BV283" s="161"/>
      <c r="BW283" s="162"/>
      <c r="BX283" s="250"/>
      <c r="BY283" s="256"/>
      <c r="BZ283" s="163"/>
      <c r="CA283" s="250"/>
      <c r="CB283" s="256"/>
      <c r="CC283" s="163"/>
      <c r="CD283" s="250"/>
      <c r="CE283" s="256"/>
      <c r="CF283" s="163"/>
      <c r="CG283" s="250"/>
      <c r="CH283" s="256"/>
      <c r="CI283" s="163"/>
      <c r="CJ283" s="250"/>
      <c r="CK283" s="256"/>
      <c r="CL283" s="163"/>
      <c r="CM283" s="250"/>
      <c r="CN283" s="256"/>
      <c r="CO283" s="163"/>
      <c r="CP283" s="250"/>
      <c r="CQ283" s="256"/>
      <c r="CR283" s="163"/>
      <c r="CS283" s="250"/>
      <c r="CT283" s="256"/>
      <c r="CU283" s="163"/>
      <c r="CV283" s="250"/>
      <c r="CW283" s="162"/>
      <c r="CX283" s="163"/>
      <c r="CY283" s="164"/>
    </row>
    <row r="284" spans="1:103" ht="13.5" customHeight="1">
      <c r="A284" s="83" t="str">
        <f t="shared" si="78"/>
        <v/>
      </c>
      <c r="B284" s="168" t="str">
        <f t="shared" si="79"/>
        <v/>
      </c>
      <c r="C284" s="151" t="str">
        <f t="shared" si="80"/>
        <v/>
      </c>
      <c r="D284" s="82" t="str">
        <f t="shared" si="81"/>
        <v/>
      </c>
      <c r="E284" s="188" t="str">
        <f>IF(ISERROR(SUM((B284/2),(C284/2),(D284/2))),IF(ISERROR(SUM((B284/2),(C284/2))),IF(ISERROR(SUM((B284/2),(D284/2))),IF(ISERROR(SUM((C284/2),(D284/2))),IF(ISERROR(B284/2),IF(ISERROR(C284/2),A282,C284),B284),SUM((C284*'Student List'!$D$34),(D284*'Student List'!$E$34))/'Student List'!$D$40),SUM((B284*'Student List'!$C$34),(D284*'Student List'!$E$34))/'Student List'!$E$40),SUM((B284*'Student List'!$C$34),(C284*'Student List'!$D$34))/'Student List'!$C$40),SUM((B284*'Student List'!$C$34),(C284*'Student List'!$D$34),(D284*'Student List'!$E$34))/'Student List'!$C$35)</f>
        <v/>
      </c>
      <c r="F284" s="84" t="str">
        <f t="shared" si="82"/>
        <v/>
      </c>
      <c r="G284" s="208" t="str">
        <f>IF(ISTEXT('Student List'!$C$18),('Student List'!$C$18),"")</f>
        <v/>
      </c>
      <c r="H284" s="209"/>
      <c r="I284" s="210"/>
      <c r="J284" s="211"/>
      <c r="K284" s="210"/>
      <c r="L284" s="212"/>
      <c r="M284" s="213"/>
      <c r="N284" s="210"/>
      <c r="O284" s="211"/>
      <c r="P284" s="210"/>
      <c r="Q284" s="212"/>
      <c r="R284" s="213"/>
      <c r="S284" s="210"/>
      <c r="T284" s="211"/>
      <c r="U284" s="210"/>
      <c r="V284" s="212"/>
      <c r="W284" s="213"/>
      <c r="X284" s="210"/>
      <c r="Y284" s="211"/>
      <c r="Z284" s="210"/>
      <c r="AA284" s="214"/>
      <c r="AB284" s="215"/>
      <c r="AC284" s="209"/>
      <c r="AD284" s="210"/>
      <c r="AE284" s="213"/>
      <c r="AF284" s="210"/>
      <c r="AG284" s="212"/>
      <c r="AH284" s="213"/>
      <c r="AI284" s="210"/>
      <c r="AJ284" s="211"/>
      <c r="AK284" s="210"/>
      <c r="AL284" s="212"/>
      <c r="AM284" s="213"/>
      <c r="AN284" s="210"/>
      <c r="AO284" s="211"/>
      <c r="AP284" s="210"/>
      <c r="AQ284" s="212"/>
      <c r="AR284" s="213"/>
      <c r="AS284" s="210"/>
      <c r="AT284" s="211"/>
      <c r="AU284" s="210"/>
      <c r="AV284" s="212"/>
      <c r="AW284" s="213"/>
      <c r="AX284" s="210"/>
      <c r="AY284" s="211"/>
      <c r="AZ284" s="210"/>
      <c r="BA284" s="212"/>
      <c r="BB284" s="213"/>
      <c r="BC284" s="210"/>
      <c r="BD284" s="210"/>
      <c r="BE284" s="210"/>
      <c r="BF284" s="213"/>
      <c r="BG284" s="216" t="str">
        <f t="shared" si="83"/>
        <v/>
      </c>
      <c r="BH284" s="217"/>
      <c r="BI284" s="218" t="str">
        <f t="shared" si="84"/>
        <v/>
      </c>
      <c r="BJ284" s="219"/>
      <c r="BK284" s="220"/>
      <c r="BL284" s="221"/>
      <c r="BM284" s="221"/>
      <c r="BN284" s="221"/>
      <c r="BO284" s="221"/>
      <c r="BP284" s="221"/>
      <c r="BQ284" s="221"/>
      <c r="BR284" s="221"/>
      <c r="BS284" s="222"/>
      <c r="BT284" s="217"/>
      <c r="BU284" s="223" t="str">
        <f t="shared" si="85"/>
        <v/>
      </c>
      <c r="BV284" s="224"/>
      <c r="BW284" s="225"/>
      <c r="BX284" s="249"/>
      <c r="BY284" s="255"/>
      <c r="BZ284" s="226"/>
      <c r="CA284" s="249"/>
      <c r="CB284" s="255"/>
      <c r="CC284" s="226"/>
      <c r="CD284" s="249"/>
      <c r="CE284" s="255"/>
      <c r="CF284" s="226"/>
      <c r="CG284" s="249"/>
      <c r="CH284" s="255"/>
      <c r="CI284" s="226"/>
      <c r="CJ284" s="249"/>
      <c r="CK284" s="255"/>
      <c r="CL284" s="226"/>
      <c r="CM284" s="249"/>
      <c r="CN284" s="255"/>
      <c r="CO284" s="226"/>
      <c r="CP284" s="249"/>
      <c r="CQ284" s="255"/>
      <c r="CR284" s="226"/>
      <c r="CS284" s="249"/>
      <c r="CT284" s="255"/>
      <c r="CU284" s="226"/>
      <c r="CV284" s="249"/>
      <c r="CW284" s="225"/>
      <c r="CX284" s="226"/>
      <c r="CY284" s="227"/>
    </row>
    <row r="285" spans="1:103" ht="13.5" customHeight="1">
      <c r="A285" s="83" t="str">
        <f t="shared" si="78"/>
        <v/>
      </c>
      <c r="B285" s="168" t="str">
        <f t="shared" si="79"/>
        <v/>
      </c>
      <c r="C285" s="151" t="str">
        <f t="shared" si="80"/>
        <v/>
      </c>
      <c r="D285" s="82" t="str">
        <f t="shared" si="81"/>
        <v/>
      </c>
      <c r="E285" s="188" t="str">
        <f>IF(ISERROR(SUM((B285/2),(C285/2),(D285/2))),IF(ISERROR(SUM((B285/2),(C285/2))),IF(ISERROR(SUM((B285/2),(D285/2))),IF(ISERROR(SUM((C285/2),(D285/2))),IF(ISERROR(B285/2),IF(ISERROR(C285/2),A283,C285),B285),SUM((C285*'Student List'!$D$34),(D285*'Student List'!$E$34))/'Student List'!$D$40),SUM((B285*'Student List'!$C$34),(D285*'Student List'!$E$34))/'Student List'!$E$40),SUM((B285*'Student List'!$C$34),(C285*'Student List'!$D$34))/'Student List'!$C$40),SUM((B285*'Student List'!$C$34),(C285*'Student List'!$D$34),(D285*'Student List'!$E$34))/'Student List'!$C$35)</f>
        <v/>
      </c>
      <c r="F285" s="84" t="str">
        <f t="shared" si="82"/>
        <v/>
      </c>
      <c r="G285" s="173" t="str">
        <f>IF(ISTEXT('Student List'!$C$19),('Student List'!$C$19),"")</f>
        <v/>
      </c>
      <c r="H285" s="85"/>
      <c r="I285" s="86"/>
      <c r="J285" s="87"/>
      <c r="K285" s="86"/>
      <c r="L285" s="88"/>
      <c r="M285" s="89"/>
      <c r="N285" s="86"/>
      <c r="O285" s="87"/>
      <c r="P285" s="86"/>
      <c r="Q285" s="88"/>
      <c r="R285" s="89"/>
      <c r="S285" s="86"/>
      <c r="T285" s="87"/>
      <c r="U285" s="86"/>
      <c r="V285" s="88"/>
      <c r="W285" s="89"/>
      <c r="X285" s="86"/>
      <c r="Y285" s="87"/>
      <c r="Z285" s="86"/>
      <c r="AA285" s="90"/>
      <c r="AB285" s="207"/>
      <c r="AC285" s="85"/>
      <c r="AD285" s="86"/>
      <c r="AE285" s="89"/>
      <c r="AF285" s="86"/>
      <c r="AG285" s="88"/>
      <c r="AH285" s="89"/>
      <c r="AI285" s="86"/>
      <c r="AJ285" s="87"/>
      <c r="AK285" s="86"/>
      <c r="AL285" s="88"/>
      <c r="AM285" s="89"/>
      <c r="AN285" s="86"/>
      <c r="AO285" s="87"/>
      <c r="AP285" s="86"/>
      <c r="AQ285" s="88"/>
      <c r="AR285" s="89"/>
      <c r="AS285" s="86"/>
      <c r="AT285" s="87"/>
      <c r="AU285" s="86"/>
      <c r="AV285" s="88"/>
      <c r="AW285" s="89"/>
      <c r="AX285" s="86"/>
      <c r="AY285" s="87"/>
      <c r="AZ285" s="86"/>
      <c r="BA285" s="88"/>
      <c r="BB285" s="89"/>
      <c r="BC285" s="86"/>
      <c r="BD285" s="86"/>
      <c r="BE285" s="86"/>
      <c r="BF285" s="89"/>
      <c r="BG285" s="91" t="str">
        <f t="shared" si="83"/>
        <v/>
      </c>
      <c r="BI285" s="92" t="str">
        <f t="shared" si="84"/>
        <v/>
      </c>
      <c r="BJ285" s="112"/>
      <c r="BK285" s="117"/>
      <c r="BL285" s="113"/>
      <c r="BM285" s="113"/>
      <c r="BN285" s="113"/>
      <c r="BO285" s="113"/>
      <c r="BP285" s="113"/>
      <c r="BQ285" s="113"/>
      <c r="BR285" s="113"/>
      <c r="BS285" s="114"/>
      <c r="BU285" s="171" t="str">
        <f t="shared" si="85"/>
        <v/>
      </c>
      <c r="BV285" s="161"/>
      <c r="BW285" s="162"/>
      <c r="BX285" s="250"/>
      <c r="BY285" s="256"/>
      <c r="BZ285" s="163"/>
      <c r="CA285" s="250"/>
      <c r="CB285" s="256"/>
      <c r="CC285" s="163"/>
      <c r="CD285" s="250"/>
      <c r="CE285" s="256"/>
      <c r="CF285" s="163"/>
      <c r="CG285" s="250"/>
      <c r="CH285" s="256"/>
      <c r="CI285" s="163"/>
      <c r="CJ285" s="250"/>
      <c r="CK285" s="256"/>
      <c r="CL285" s="163"/>
      <c r="CM285" s="250"/>
      <c r="CN285" s="256"/>
      <c r="CO285" s="163"/>
      <c r="CP285" s="250"/>
      <c r="CQ285" s="256"/>
      <c r="CR285" s="163"/>
      <c r="CS285" s="250"/>
      <c r="CT285" s="256"/>
      <c r="CU285" s="163"/>
      <c r="CV285" s="250"/>
      <c r="CW285" s="162"/>
      <c r="CX285" s="163"/>
      <c r="CY285" s="164"/>
    </row>
    <row r="286" spans="1:103" ht="13.5" customHeight="1">
      <c r="A286" s="83" t="str">
        <f t="shared" si="78"/>
        <v/>
      </c>
      <c r="B286" s="168" t="str">
        <f t="shared" si="79"/>
        <v/>
      </c>
      <c r="C286" s="151" t="str">
        <f t="shared" si="80"/>
        <v/>
      </c>
      <c r="D286" s="82" t="str">
        <f t="shared" si="81"/>
        <v/>
      </c>
      <c r="E286" s="188" t="str">
        <f>IF(ISERROR(SUM((B286/2),(C286/2),(D286/2))),IF(ISERROR(SUM((B286/2),(C286/2))),IF(ISERROR(SUM((B286/2),(D286/2))),IF(ISERROR(SUM((C286/2),(D286/2))),IF(ISERROR(B286/2),IF(ISERROR(C286/2),A284,C286),B286),SUM((C286*'Student List'!$D$34),(D286*'Student List'!$E$34))/'Student List'!$D$40),SUM((B286*'Student List'!$C$34),(D286*'Student List'!$E$34))/'Student List'!$E$40),SUM((B286*'Student List'!$C$34),(C286*'Student List'!$D$34))/'Student List'!$C$40),SUM((B286*'Student List'!$C$34),(C286*'Student List'!$D$34),(D286*'Student List'!$E$34))/'Student List'!$C$35)</f>
        <v/>
      </c>
      <c r="F286" s="84" t="str">
        <f t="shared" si="82"/>
        <v/>
      </c>
      <c r="G286" s="208" t="str">
        <f>IF(ISTEXT('Student List'!$C$20),('Student List'!$C$20),"")</f>
        <v/>
      </c>
      <c r="H286" s="209"/>
      <c r="I286" s="210"/>
      <c r="J286" s="211"/>
      <c r="K286" s="210"/>
      <c r="L286" s="212"/>
      <c r="M286" s="213"/>
      <c r="N286" s="210"/>
      <c r="O286" s="211"/>
      <c r="P286" s="210"/>
      <c r="Q286" s="212"/>
      <c r="R286" s="213"/>
      <c r="S286" s="210"/>
      <c r="T286" s="211"/>
      <c r="U286" s="210"/>
      <c r="V286" s="212"/>
      <c r="W286" s="213"/>
      <c r="X286" s="210"/>
      <c r="Y286" s="211"/>
      <c r="Z286" s="210"/>
      <c r="AA286" s="214"/>
      <c r="AB286" s="215"/>
      <c r="AC286" s="209"/>
      <c r="AD286" s="210"/>
      <c r="AE286" s="213"/>
      <c r="AF286" s="210"/>
      <c r="AG286" s="212"/>
      <c r="AH286" s="213"/>
      <c r="AI286" s="210"/>
      <c r="AJ286" s="211"/>
      <c r="AK286" s="210"/>
      <c r="AL286" s="212"/>
      <c r="AM286" s="213"/>
      <c r="AN286" s="210"/>
      <c r="AO286" s="211"/>
      <c r="AP286" s="210"/>
      <c r="AQ286" s="212"/>
      <c r="AR286" s="213"/>
      <c r="AS286" s="210"/>
      <c r="AT286" s="211"/>
      <c r="AU286" s="210"/>
      <c r="AV286" s="212"/>
      <c r="AW286" s="213"/>
      <c r="AX286" s="210"/>
      <c r="AY286" s="211"/>
      <c r="AZ286" s="210"/>
      <c r="BA286" s="212"/>
      <c r="BB286" s="213"/>
      <c r="BC286" s="210"/>
      <c r="BD286" s="210"/>
      <c r="BE286" s="210"/>
      <c r="BF286" s="213"/>
      <c r="BG286" s="216" t="str">
        <f t="shared" si="83"/>
        <v/>
      </c>
      <c r="BH286" s="217"/>
      <c r="BI286" s="218" t="str">
        <f t="shared" si="84"/>
        <v/>
      </c>
      <c r="BJ286" s="219"/>
      <c r="BK286" s="220"/>
      <c r="BL286" s="221"/>
      <c r="BM286" s="221"/>
      <c r="BN286" s="221"/>
      <c r="BO286" s="221"/>
      <c r="BP286" s="221"/>
      <c r="BQ286" s="221"/>
      <c r="BR286" s="221"/>
      <c r="BS286" s="222"/>
      <c r="BT286" s="217"/>
      <c r="BU286" s="223" t="str">
        <f t="shared" si="85"/>
        <v/>
      </c>
      <c r="BV286" s="224"/>
      <c r="BW286" s="225"/>
      <c r="BX286" s="249"/>
      <c r="BY286" s="255"/>
      <c r="BZ286" s="226"/>
      <c r="CA286" s="249"/>
      <c r="CB286" s="255"/>
      <c r="CC286" s="226"/>
      <c r="CD286" s="249"/>
      <c r="CE286" s="255"/>
      <c r="CF286" s="226"/>
      <c r="CG286" s="249"/>
      <c r="CH286" s="255"/>
      <c r="CI286" s="226"/>
      <c r="CJ286" s="249"/>
      <c r="CK286" s="255"/>
      <c r="CL286" s="226"/>
      <c r="CM286" s="249"/>
      <c r="CN286" s="255"/>
      <c r="CO286" s="226"/>
      <c r="CP286" s="249"/>
      <c r="CQ286" s="255"/>
      <c r="CR286" s="226"/>
      <c r="CS286" s="249"/>
      <c r="CT286" s="255"/>
      <c r="CU286" s="226"/>
      <c r="CV286" s="249"/>
      <c r="CW286" s="225"/>
      <c r="CX286" s="226"/>
      <c r="CY286" s="227"/>
    </row>
    <row r="287" spans="1:103" ht="13.5" customHeight="1">
      <c r="A287" s="83" t="str">
        <f t="shared" si="78"/>
        <v/>
      </c>
      <c r="B287" s="168" t="str">
        <f t="shared" si="79"/>
        <v/>
      </c>
      <c r="C287" s="151" t="str">
        <f t="shared" si="80"/>
        <v/>
      </c>
      <c r="D287" s="82" t="str">
        <f t="shared" si="81"/>
        <v/>
      </c>
      <c r="E287" s="188" t="str">
        <f>IF(ISERROR(SUM((B287/2),(C287/2),(D287/2))),IF(ISERROR(SUM((B287/2),(C287/2))),IF(ISERROR(SUM((B287/2),(D287/2))),IF(ISERROR(SUM((C287/2),(D287/2))),IF(ISERROR(B287/2),IF(ISERROR(C287/2),A285,C287),B287),SUM((C287*'Student List'!$D$34),(D287*'Student List'!$E$34))/'Student List'!$D$40),SUM((B287*'Student List'!$C$34),(D287*'Student List'!$E$34))/'Student List'!$E$40),SUM((B287*'Student List'!$C$34),(C287*'Student List'!$D$34))/'Student List'!$C$40),SUM((B287*'Student List'!$C$34),(C287*'Student List'!$D$34),(D287*'Student List'!$E$34))/'Student List'!$C$35)</f>
        <v/>
      </c>
      <c r="F287" s="84" t="str">
        <f t="shared" si="82"/>
        <v/>
      </c>
      <c r="G287" s="173" t="str">
        <f>IF(ISTEXT('Student List'!$C$21),('Student List'!$C$21),"")</f>
        <v/>
      </c>
      <c r="H287" s="85"/>
      <c r="I287" s="86"/>
      <c r="J287" s="87"/>
      <c r="K287" s="86"/>
      <c r="L287" s="88"/>
      <c r="M287" s="89"/>
      <c r="N287" s="86"/>
      <c r="O287" s="86"/>
      <c r="P287" s="228"/>
      <c r="Q287" s="148"/>
      <c r="R287" s="89"/>
      <c r="S287" s="86"/>
      <c r="T287" s="87"/>
      <c r="U287" s="86"/>
      <c r="V287" s="88"/>
      <c r="W287" s="89"/>
      <c r="X287" s="86"/>
      <c r="Y287" s="87"/>
      <c r="Z287" s="86"/>
      <c r="AA287" s="90"/>
      <c r="AB287" s="207"/>
      <c r="AC287" s="85"/>
      <c r="AD287" s="86"/>
      <c r="AE287" s="89"/>
      <c r="AF287" s="86"/>
      <c r="AG287" s="88"/>
      <c r="AH287" s="89"/>
      <c r="AI287" s="86"/>
      <c r="AJ287" s="87"/>
      <c r="AK287" s="86"/>
      <c r="AL287" s="88"/>
      <c r="AM287" s="89"/>
      <c r="AN287" s="86"/>
      <c r="AO287" s="87"/>
      <c r="AP287" s="86"/>
      <c r="AQ287" s="88"/>
      <c r="AR287" s="89"/>
      <c r="AS287" s="86"/>
      <c r="AT287" s="87"/>
      <c r="AU287" s="86"/>
      <c r="AV287" s="88"/>
      <c r="AW287" s="89"/>
      <c r="AX287" s="86"/>
      <c r="AY287" s="87"/>
      <c r="AZ287" s="86"/>
      <c r="BA287" s="88"/>
      <c r="BB287" s="89"/>
      <c r="BC287" s="86"/>
      <c r="BD287" s="86"/>
      <c r="BE287" s="86"/>
      <c r="BF287" s="89"/>
      <c r="BG287" s="91" t="str">
        <f t="shared" si="83"/>
        <v/>
      </c>
      <c r="BI287" s="92" t="str">
        <f t="shared" si="84"/>
        <v/>
      </c>
      <c r="BJ287" s="112"/>
      <c r="BK287" s="117"/>
      <c r="BL287" s="113"/>
      <c r="BM287" s="113"/>
      <c r="BN287" s="113"/>
      <c r="BO287" s="113"/>
      <c r="BP287" s="113"/>
      <c r="BQ287" s="113"/>
      <c r="BR287" s="113"/>
      <c r="BS287" s="114"/>
      <c r="BU287" s="171" t="str">
        <f t="shared" si="85"/>
        <v/>
      </c>
      <c r="BV287" s="161"/>
      <c r="BW287" s="162"/>
      <c r="BX287" s="250"/>
      <c r="BY287" s="256"/>
      <c r="BZ287" s="163"/>
      <c r="CA287" s="250"/>
      <c r="CB287" s="256"/>
      <c r="CC287" s="163"/>
      <c r="CD287" s="250"/>
      <c r="CE287" s="256"/>
      <c r="CF287" s="163"/>
      <c r="CG287" s="250"/>
      <c r="CH287" s="256"/>
      <c r="CI287" s="163"/>
      <c r="CJ287" s="250"/>
      <c r="CK287" s="256"/>
      <c r="CL287" s="163"/>
      <c r="CM287" s="250"/>
      <c r="CN287" s="256"/>
      <c r="CO287" s="163"/>
      <c r="CP287" s="250"/>
      <c r="CQ287" s="256"/>
      <c r="CR287" s="163"/>
      <c r="CS287" s="250"/>
      <c r="CT287" s="256"/>
      <c r="CU287" s="163"/>
      <c r="CV287" s="250"/>
      <c r="CW287" s="162"/>
      <c r="CX287" s="163"/>
      <c r="CY287" s="164"/>
    </row>
    <row r="288" spans="1:103" ht="13.5" customHeight="1">
      <c r="A288" s="83" t="str">
        <f t="shared" si="78"/>
        <v/>
      </c>
      <c r="B288" s="168" t="str">
        <f t="shared" si="79"/>
        <v/>
      </c>
      <c r="C288" s="151" t="str">
        <f t="shared" si="80"/>
        <v/>
      </c>
      <c r="D288" s="82" t="str">
        <f t="shared" si="81"/>
        <v/>
      </c>
      <c r="E288" s="188" t="str">
        <f>IF(ISERROR(SUM((B288/2),(C288/2),(D288/2))),IF(ISERROR(SUM((B288/2),(C288/2))),IF(ISERROR(SUM((B288/2),(D288/2))),IF(ISERROR(SUM((C288/2),(D288/2))),IF(ISERROR(B288/2),IF(ISERROR(C288/2),A286,C288),B288),SUM((C288*'Student List'!$D$34),(D288*'Student List'!$E$34))/'Student List'!$D$40),SUM((B288*'Student List'!$C$34),(D288*'Student List'!$E$34))/'Student List'!$E$40),SUM((B288*'Student List'!$C$34),(C288*'Student List'!$D$34))/'Student List'!$C$40),SUM((B288*'Student List'!$C$34),(C288*'Student List'!$D$34),(D288*'Student List'!$E$34))/'Student List'!$C$35)</f>
        <v/>
      </c>
      <c r="F288" s="84" t="str">
        <f t="shared" si="82"/>
        <v/>
      </c>
      <c r="G288" s="208" t="str">
        <f>IF(ISTEXT('Student List'!$C$22),('Student List'!$C$22),"")</f>
        <v/>
      </c>
      <c r="H288" s="209"/>
      <c r="I288" s="210"/>
      <c r="J288" s="211"/>
      <c r="K288" s="210"/>
      <c r="L288" s="212"/>
      <c r="M288" s="213"/>
      <c r="N288" s="210"/>
      <c r="O288" s="211"/>
      <c r="P288" s="210"/>
      <c r="Q288" s="212"/>
      <c r="R288" s="213"/>
      <c r="S288" s="210"/>
      <c r="T288" s="211"/>
      <c r="U288" s="210"/>
      <c r="V288" s="212"/>
      <c r="W288" s="213"/>
      <c r="X288" s="210"/>
      <c r="Y288" s="211"/>
      <c r="Z288" s="210"/>
      <c r="AA288" s="214"/>
      <c r="AB288" s="215"/>
      <c r="AC288" s="209"/>
      <c r="AD288" s="210"/>
      <c r="AE288" s="213"/>
      <c r="AF288" s="210"/>
      <c r="AG288" s="212"/>
      <c r="AH288" s="213"/>
      <c r="AI288" s="210"/>
      <c r="AJ288" s="211"/>
      <c r="AK288" s="210"/>
      <c r="AL288" s="212"/>
      <c r="AM288" s="213"/>
      <c r="AN288" s="210"/>
      <c r="AO288" s="211"/>
      <c r="AP288" s="210"/>
      <c r="AQ288" s="212"/>
      <c r="AR288" s="213"/>
      <c r="AS288" s="210"/>
      <c r="AT288" s="211"/>
      <c r="AU288" s="210"/>
      <c r="AV288" s="212"/>
      <c r="AW288" s="213"/>
      <c r="AX288" s="210"/>
      <c r="AY288" s="211"/>
      <c r="AZ288" s="210"/>
      <c r="BA288" s="212"/>
      <c r="BB288" s="213"/>
      <c r="BC288" s="210"/>
      <c r="BD288" s="210"/>
      <c r="BE288" s="210"/>
      <c r="BF288" s="213"/>
      <c r="BG288" s="216" t="str">
        <f t="shared" si="83"/>
        <v/>
      </c>
      <c r="BH288" s="217"/>
      <c r="BI288" s="218" t="str">
        <f t="shared" si="84"/>
        <v/>
      </c>
      <c r="BJ288" s="219"/>
      <c r="BK288" s="220"/>
      <c r="BL288" s="221"/>
      <c r="BM288" s="221"/>
      <c r="BN288" s="221"/>
      <c r="BO288" s="221"/>
      <c r="BP288" s="221"/>
      <c r="BQ288" s="221"/>
      <c r="BR288" s="221"/>
      <c r="BS288" s="222"/>
      <c r="BT288" s="217"/>
      <c r="BU288" s="223" t="str">
        <f t="shared" si="85"/>
        <v/>
      </c>
      <c r="BV288" s="224"/>
      <c r="BW288" s="225"/>
      <c r="BX288" s="249"/>
      <c r="BY288" s="255"/>
      <c r="BZ288" s="226"/>
      <c r="CA288" s="249"/>
      <c r="CB288" s="255"/>
      <c r="CC288" s="226"/>
      <c r="CD288" s="249"/>
      <c r="CE288" s="255"/>
      <c r="CF288" s="226"/>
      <c r="CG288" s="249"/>
      <c r="CH288" s="255"/>
      <c r="CI288" s="226"/>
      <c r="CJ288" s="249"/>
      <c r="CK288" s="255"/>
      <c r="CL288" s="226"/>
      <c r="CM288" s="249"/>
      <c r="CN288" s="255"/>
      <c r="CO288" s="226"/>
      <c r="CP288" s="249"/>
      <c r="CQ288" s="255"/>
      <c r="CR288" s="226"/>
      <c r="CS288" s="249"/>
      <c r="CT288" s="255"/>
      <c r="CU288" s="226"/>
      <c r="CV288" s="249"/>
      <c r="CW288" s="225"/>
      <c r="CX288" s="226"/>
      <c r="CY288" s="227"/>
    </row>
    <row r="289" spans="1:103" ht="13.5" customHeight="1">
      <c r="A289" s="83" t="str">
        <f t="shared" si="78"/>
        <v/>
      </c>
      <c r="B289" s="168" t="str">
        <f t="shared" si="79"/>
        <v/>
      </c>
      <c r="C289" s="151" t="str">
        <f t="shared" si="80"/>
        <v/>
      </c>
      <c r="D289" s="82" t="str">
        <f t="shared" si="81"/>
        <v/>
      </c>
      <c r="E289" s="188" t="str">
        <f>IF(ISERROR(SUM((B289/2),(C289/2),(D289/2))),IF(ISERROR(SUM((B289/2),(C289/2))),IF(ISERROR(SUM((B289/2),(D289/2))),IF(ISERROR(SUM((C289/2),(D289/2))),IF(ISERROR(B289/2),IF(ISERROR(C289/2),A287,C289),B289),SUM((C289*'Student List'!$D$34),(D289*'Student List'!$E$34))/'Student List'!$D$40),SUM((B289*'Student List'!$C$34),(D289*'Student List'!$E$34))/'Student List'!$E$40),SUM((B289*'Student List'!$C$34),(C289*'Student List'!$D$34))/'Student List'!$C$40),SUM((B289*'Student List'!$C$34),(C289*'Student List'!$D$34),(D289*'Student List'!$E$34))/'Student List'!$C$35)</f>
        <v/>
      </c>
      <c r="F289" s="84" t="str">
        <f t="shared" si="82"/>
        <v/>
      </c>
      <c r="G289" s="173" t="str">
        <f>IF(ISTEXT('Student List'!$C$23),('Student List'!$C$23),"")</f>
        <v/>
      </c>
      <c r="H289" s="85"/>
      <c r="I289" s="86"/>
      <c r="J289" s="87"/>
      <c r="K289" s="86"/>
      <c r="L289" s="88"/>
      <c r="M289" s="89"/>
      <c r="N289" s="86"/>
      <c r="O289" s="87"/>
      <c r="P289" s="86"/>
      <c r="Q289" s="88"/>
      <c r="R289" s="89"/>
      <c r="S289" s="86"/>
      <c r="T289" s="87"/>
      <c r="U289" s="86"/>
      <c r="V289" s="88"/>
      <c r="W289" s="89"/>
      <c r="X289" s="86"/>
      <c r="Y289" s="87"/>
      <c r="Z289" s="86"/>
      <c r="AA289" s="90"/>
      <c r="AB289" s="207"/>
      <c r="AC289" s="85"/>
      <c r="AD289" s="86"/>
      <c r="AE289" s="89"/>
      <c r="AF289" s="86"/>
      <c r="AG289" s="88"/>
      <c r="AH289" s="89"/>
      <c r="AI289" s="86"/>
      <c r="AJ289" s="87"/>
      <c r="AK289" s="86"/>
      <c r="AL289" s="88"/>
      <c r="AM289" s="89"/>
      <c r="AN289" s="86"/>
      <c r="AO289" s="87"/>
      <c r="AP289" s="86"/>
      <c r="AQ289" s="88"/>
      <c r="AR289" s="89"/>
      <c r="AS289" s="86"/>
      <c r="AT289" s="87"/>
      <c r="AU289" s="86"/>
      <c r="AV289" s="88"/>
      <c r="AW289" s="89"/>
      <c r="AX289" s="86"/>
      <c r="AY289" s="87"/>
      <c r="AZ289" s="86"/>
      <c r="BA289" s="88"/>
      <c r="BB289" s="89"/>
      <c r="BC289" s="86"/>
      <c r="BD289" s="86"/>
      <c r="BE289" s="86"/>
      <c r="BF289" s="89"/>
      <c r="BG289" s="91" t="str">
        <f t="shared" si="83"/>
        <v/>
      </c>
      <c r="BI289" s="92" t="str">
        <f t="shared" si="84"/>
        <v/>
      </c>
      <c r="BJ289" s="112"/>
      <c r="BK289" s="117"/>
      <c r="BL289" s="113"/>
      <c r="BM289" s="113"/>
      <c r="BN289" s="113"/>
      <c r="BO289" s="113"/>
      <c r="BP289" s="113"/>
      <c r="BQ289" s="113"/>
      <c r="BR289" s="113"/>
      <c r="BS289" s="114"/>
      <c r="BU289" s="171" t="str">
        <f t="shared" si="85"/>
        <v/>
      </c>
      <c r="BV289" s="161"/>
      <c r="BW289" s="162"/>
      <c r="BX289" s="250"/>
      <c r="BY289" s="256"/>
      <c r="BZ289" s="163"/>
      <c r="CA289" s="250"/>
      <c r="CB289" s="256"/>
      <c r="CC289" s="163"/>
      <c r="CD289" s="250"/>
      <c r="CE289" s="256"/>
      <c r="CF289" s="163"/>
      <c r="CG289" s="250"/>
      <c r="CH289" s="256"/>
      <c r="CI289" s="163"/>
      <c r="CJ289" s="250"/>
      <c r="CK289" s="256"/>
      <c r="CL289" s="163"/>
      <c r="CM289" s="250"/>
      <c r="CN289" s="256"/>
      <c r="CO289" s="163"/>
      <c r="CP289" s="250"/>
      <c r="CQ289" s="256"/>
      <c r="CR289" s="163"/>
      <c r="CS289" s="250"/>
      <c r="CT289" s="256"/>
      <c r="CU289" s="163"/>
      <c r="CV289" s="250"/>
      <c r="CW289" s="162"/>
      <c r="CX289" s="163"/>
      <c r="CY289" s="164"/>
    </row>
    <row r="290" spans="1:103" ht="13.5" customHeight="1">
      <c r="A290" s="83" t="str">
        <f t="shared" si="78"/>
        <v/>
      </c>
      <c r="B290" s="168" t="str">
        <f t="shared" si="79"/>
        <v/>
      </c>
      <c r="C290" s="151" t="str">
        <f t="shared" si="80"/>
        <v/>
      </c>
      <c r="D290" s="82" t="str">
        <f t="shared" si="81"/>
        <v/>
      </c>
      <c r="E290" s="188" t="str">
        <f>IF(ISERROR(SUM((B290/2),(C290/2),(D290/2))),IF(ISERROR(SUM((B290/2),(C290/2))),IF(ISERROR(SUM((B290/2),(D290/2))),IF(ISERROR(SUM((C290/2),(D290/2))),IF(ISERROR(B290/2),IF(ISERROR(C290/2),A288,C290),B290),SUM((C290*'Student List'!$D$34),(D290*'Student List'!$E$34))/'Student List'!$D$40),SUM((B290*'Student List'!$C$34),(D290*'Student List'!$E$34))/'Student List'!$E$40),SUM((B290*'Student List'!$C$34),(C290*'Student List'!$D$34))/'Student List'!$C$40),SUM((B290*'Student List'!$C$34),(C290*'Student List'!$D$34),(D290*'Student List'!$E$34))/'Student List'!$C$35)</f>
        <v/>
      </c>
      <c r="F290" s="84" t="str">
        <f t="shared" si="82"/>
        <v/>
      </c>
      <c r="G290" s="208" t="str">
        <f>IF(ISTEXT('Student List'!$C$24),('Student List'!$C$24),"")</f>
        <v/>
      </c>
      <c r="H290" s="209"/>
      <c r="I290" s="210"/>
      <c r="J290" s="211"/>
      <c r="K290" s="210"/>
      <c r="L290" s="212"/>
      <c r="M290" s="213"/>
      <c r="N290" s="210"/>
      <c r="O290" s="211"/>
      <c r="P290" s="210"/>
      <c r="Q290" s="212"/>
      <c r="R290" s="213"/>
      <c r="S290" s="210"/>
      <c r="T290" s="211"/>
      <c r="U290" s="210"/>
      <c r="V290" s="212"/>
      <c r="W290" s="213"/>
      <c r="X290" s="210"/>
      <c r="Y290" s="211"/>
      <c r="Z290" s="210"/>
      <c r="AA290" s="214"/>
      <c r="AB290" s="215"/>
      <c r="AC290" s="209"/>
      <c r="AD290" s="210"/>
      <c r="AE290" s="213"/>
      <c r="AF290" s="210"/>
      <c r="AG290" s="212"/>
      <c r="AH290" s="213"/>
      <c r="AI290" s="210"/>
      <c r="AJ290" s="211"/>
      <c r="AK290" s="210"/>
      <c r="AL290" s="212"/>
      <c r="AM290" s="213"/>
      <c r="AN290" s="210"/>
      <c r="AO290" s="211"/>
      <c r="AP290" s="210"/>
      <c r="AQ290" s="212"/>
      <c r="AR290" s="213"/>
      <c r="AS290" s="210"/>
      <c r="AT290" s="211"/>
      <c r="AU290" s="210"/>
      <c r="AV290" s="212"/>
      <c r="AW290" s="213"/>
      <c r="AX290" s="210"/>
      <c r="AY290" s="211"/>
      <c r="AZ290" s="210"/>
      <c r="BA290" s="212"/>
      <c r="BB290" s="213"/>
      <c r="BC290" s="210"/>
      <c r="BD290" s="210"/>
      <c r="BE290" s="210"/>
      <c r="BF290" s="213"/>
      <c r="BG290" s="216" t="str">
        <f t="shared" si="83"/>
        <v/>
      </c>
      <c r="BH290" s="217"/>
      <c r="BI290" s="218" t="str">
        <f t="shared" si="84"/>
        <v/>
      </c>
      <c r="BJ290" s="219"/>
      <c r="BK290" s="220"/>
      <c r="BL290" s="221"/>
      <c r="BM290" s="221"/>
      <c r="BN290" s="221"/>
      <c r="BO290" s="221"/>
      <c r="BP290" s="221"/>
      <c r="BQ290" s="221"/>
      <c r="BR290" s="221"/>
      <c r="BS290" s="222"/>
      <c r="BT290" s="217"/>
      <c r="BU290" s="223" t="str">
        <f t="shared" si="85"/>
        <v/>
      </c>
      <c r="BV290" s="224"/>
      <c r="BW290" s="225"/>
      <c r="BX290" s="249"/>
      <c r="BY290" s="255"/>
      <c r="BZ290" s="226"/>
      <c r="CA290" s="249"/>
      <c r="CB290" s="255"/>
      <c r="CC290" s="226"/>
      <c r="CD290" s="249"/>
      <c r="CE290" s="255"/>
      <c r="CF290" s="226"/>
      <c r="CG290" s="249"/>
      <c r="CH290" s="255"/>
      <c r="CI290" s="226"/>
      <c r="CJ290" s="249"/>
      <c r="CK290" s="255"/>
      <c r="CL290" s="226"/>
      <c r="CM290" s="249"/>
      <c r="CN290" s="255"/>
      <c r="CO290" s="226"/>
      <c r="CP290" s="249"/>
      <c r="CQ290" s="255"/>
      <c r="CR290" s="226"/>
      <c r="CS290" s="249"/>
      <c r="CT290" s="255"/>
      <c r="CU290" s="226"/>
      <c r="CV290" s="249"/>
      <c r="CW290" s="225"/>
      <c r="CX290" s="226"/>
      <c r="CY290" s="227"/>
    </row>
    <row r="291" spans="1:103" ht="13.5" customHeight="1">
      <c r="A291" s="83" t="str">
        <f t="shared" si="78"/>
        <v/>
      </c>
      <c r="B291" s="168" t="str">
        <f t="shared" si="79"/>
        <v/>
      </c>
      <c r="C291" s="151" t="str">
        <f t="shared" si="80"/>
        <v/>
      </c>
      <c r="D291" s="82" t="str">
        <f t="shared" si="81"/>
        <v/>
      </c>
      <c r="E291" s="188" t="str">
        <f>IF(ISERROR(SUM((B291/2),(C291/2),(D291/2))),IF(ISERROR(SUM((B291/2),(C291/2))),IF(ISERROR(SUM((B291/2),(D291/2))),IF(ISERROR(SUM((C291/2),(D291/2))),IF(ISERROR(B291/2),IF(ISERROR(C291/2),A289,C291),B291),SUM((C291*'Student List'!$D$34),(D291*'Student List'!$E$34))/'Student List'!$D$40),SUM((B291*'Student List'!$C$34),(D291*'Student List'!$E$34))/'Student List'!$E$40),SUM((B291*'Student List'!$C$34),(C291*'Student List'!$D$34))/'Student List'!$C$40),SUM((B291*'Student List'!$C$34),(C291*'Student List'!$D$34),(D291*'Student List'!$E$34))/'Student List'!$C$35)</f>
        <v/>
      </c>
      <c r="F291" s="84" t="str">
        <f t="shared" si="82"/>
        <v/>
      </c>
      <c r="G291" s="173" t="str">
        <f>IF(ISTEXT('Student List'!$C$25),('Student List'!$C$25),"")</f>
        <v/>
      </c>
      <c r="H291" s="85"/>
      <c r="I291" s="86"/>
      <c r="J291" s="87"/>
      <c r="K291" s="86"/>
      <c r="L291" s="88"/>
      <c r="M291" s="89"/>
      <c r="N291" s="86"/>
      <c r="O291" s="87"/>
      <c r="P291" s="86"/>
      <c r="Q291" s="88"/>
      <c r="R291" s="89"/>
      <c r="S291" s="86"/>
      <c r="T291" s="87"/>
      <c r="U291" s="86"/>
      <c r="V291" s="88"/>
      <c r="W291" s="89"/>
      <c r="X291" s="86"/>
      <c r="Y291" s="87"/>
      <c r="Z291" s="86"/>
      <c r="AA291" s="90"/>
      <c r="AB291" s="207"/>
      <c r="AC291" s="85"/>
      <c r="AD291" s="86"/>
      <c r="AE291" s="89"/>
      <c r="AF291" s="86"/>
      <c r="AG291" s="88"/>
      <c r="AH291" s="89"/>
      <c r="AI291" s="86"/>
      <c r="AJ291" s="87"/>
      <c r="AK291" s="86"/>
      <c r="AL291" s="88"/>
      <c r="AM291" s="89"/>
      <c r="AN291" s="86"/>
      <c r="AO291" s="87"/>
      <c r="AP291" s="86"/>
      <c r="AQ291" s="88"/>
      <c r="AR291" s="89"/>
      <c r="AS291" s="86"/>
      <c r="AT291" s="87"/>
      <c r="AU291" s="86"/>
      <c r="AV291" s="88"/>
      <c r="AW291" s="89"/>
      <c r="AX291" s="86"/>
      <c r="AY291" s="87"/>
      <c r="AZ291" s="86"/>
      <c r="BA291" s="88"/>
      <c r="BB291" s="89"/>
      <c r="BC291" s="86"/>
      <c r="BD291" s="86"/>
      <c r="BE291" s="86"/>
      <c r="BF291" s="89"/>
      <c r="BG291" s="91" t="str">
        <f t="shared" si="83"/>
        <v/>
      </c>
      <c r="BI291" s="92" t="str">
        <f t="shared" si="84"/>
        <v/>
      </c>
      <c r="BJ291" s="112"/>
      <c r="BK291" s="117"/>
      <c r="BL291" s="113"/>
      <c r="BM291" s="113"/>
      <c r="BN291" s="113"/>
      <c r="BO291" s="113"/>
      <c r="BP291" s="113"/>
      <c r="BQ291" s="113"/>
      <c r="BR291" s="113"/>
      <c r="BS291" s="114"/>
      <c r="BU291" s="171" t="str">
        <f t="shared" si="85"/>
        <v/>
      </c>
      <c r="BV291" s="161"/>
      <c r="BW291" s="162"/>
      <c r="BX291" s="250"/>
      <c r="BY291" s="256"/>
      <c r="BZ291" s="163"/>
      <c r="CA291" s="250"/>
      <c r="CB291" s="256"/>
      <c r="CC291" s="163"/>
      <c r="CD291" s="250"/>
      <c r="CE291" s="256"/>
      <c r="CF291" s="163"/>
      <c r="CG291" s="250"/>
      <c r="CH291" s="256"/>
      <c r="CI291" s="163"/>
      <c r="CJ291" s="250"/>
      <c r="CK291" s="256"/>
      <c r="CL291" s="163"/>
      <c r="CM291" s="250"/>
      <c r="CN291" s="256"/>
      <c r="CO291" s="163"/>
      <c r="CP291" s="250"/>
      <c r="CQ291" s="256"/>
      <c r="CR291" s="163"/>
      <c r="CS291" s="250"/>
      <c r="CT291" s="256"/>
      <c r="CU291" s="163"/>
      <c r="CV291" s="250"/>
      <c r="CW291" s="162"/>
      <c r="CX291" s="163"/>
      <c r="CY291" s="164"/>
    </row>
    <row r="292" spans="1:103" ht="13.5" customHeight="1">
      <c r="A292" s="83" t="str">
        <f t="shared" si="78"/>
        <v/>
      </c>
      <c r="B292" s="168" t="str">
        <f t="shared" si="79"/>
        <v/>
      </c>
      <c r="C292" s="151" t="str">
        <f t="shared" si="80"/>
        <v/>
      </c>
      <c r="D292" s="82" t="str">
        <f t="shared" si="81"/>
        <v/>
      </c>
      <c r="E292" s="188" t="str">
        <f>IF(ISERROR(SUM((B292/2),(C292/2),(D292/2))),IF(ISERROR(SUM((B292/2),(C292/2))),IF(ISERROR(SUM((B292/2),(D292/2))),IF(ISERROR(SUM((C292/2),(D292/2))),IF(ISERROR(B292/2),IF(ISERROR(C292/2),A290,C292),B292),SUM((C292*'Student List'!$D$34),(D292*'Student List'!$E$34))/'Student List'!$D$40),SUM((B292*'Student List'!$C$34),(D292*'Student List'!$E$34))/'Student List'!$E$40),SUM((B292*'Student List'!$C$34),(C292*'Student List'!$D$34))/'Student List'!$C$40),SUM((B292*'Student List'!$C$34),(C292*'Student List'!$D$34),(D292*'Student List'!$E$34))/'Student List'!$C$35)</f>
        <v/>
      </c>
      <c r="F292" s="84" t="str">
        <f t="shared" si="82"/>
        <v/>
      </c>
      <c r="G292" s="208" t="str">
        <f>IF(ISTEXT('Student List'!$C$26),('Student List'!$C$26),"")</f>
        <v/>
      </c>
      <c r="H292" s="209"/>
      <c r="I292" s="210"/>
      <c r="J292" s="211"/>
      <c r="K292" s="210"/>
      <c r="L292" s="212"/>
      <c r="M292" s="213"/>
      <c r="N292" s="210"/>
      <c r="O292" s="211"/>
      <c r="P292" s="210"/>
      <c r="Q292" s="212"/>
      <c r="R292" s="213"/>
      <c r="S292" s="210"/>
      <c r="T292" s="211"/>
      <c r="U292" s="210"/>
      <c r="V292" s="212"/>
      <c r="W292" s="213"/>
      <c r="X292" s="210"/>
      <c r="Y292" s="211"/>
      <c r="Z292" s="210"/>
      <c r="AA292" s="214"/>
      <c r="AB292" s="215"/>
      <c r="AC292" s="209"/>
      <c r="AD292" s="210"/>
      <c r="AE292" s="213"/>
      <c r="AF292" s="210"/>
      <c r="AG292" s="212"/>
      <c r="AH292" s="213"/>
      <c r="AI292" s="210"/>
      <c r="AJ292" s="211"/>
      <c r="AK292" s="210"/>
      <c r="AL292" s="212"/>
      <c r="AM292" s="213"/>
      <c r="AN292" s="210"/>
      <c r="AO292" s="211"/>
      <c r="AP292" s="210"/>
      <c r="AQ292" s="212"/>
      <c r="AR292" s="213"/>
      <c r="AS292" s="210"/>
      <c r="AT292" s="211"/>
      <c r="AU292" s="210"/>
      <c r="AV292" s="212"/>
      <c r="AW292" s="213"/>
      <c r="AX292" s="210"/>
      <c r="AY292" s="211"/>
      <c r="AZ292" s="210"/>
      <c r="BA292" s="212"/>
      <c r="BB292" s="213"/>
      <c r="BC292" s="210"/>
      <c r="BD292" s="210"/>
      <c r="BE292" s="210"/>
      <c r="BF292" s="213"/>
      <c r="BG292" s="216" t="str">
        <f t="shared" si="83"/>
        <v/>
      </c>
      <c r="BH292" s="217"/>
      <c r="BI292" s="218" t="str">
        <f t="shared" si="84"/>
        <v/>
      </c>
      <c r="BJ292" s="219"/>
      <c r="BK292" s="220"/>
      <c r="BL292" s="221"/>
      <c r="BM292" s="221"/>
      <c r="BN292" s="221"/>
      <c r="BO292" s="221"/>
      <c r="BP292" s="221"/>
      <c r="BQ292" s="221"/>
      <c r="BR292" s="221"/>
      <c r="BS292" s="222"/>
      <c r="BT292" s="217"/>
      <c r="BU292" s="223" t="str">
        <f t="shared" si="85"/>
        <v/>
      </c>
      <c r="BV292" s="224"/>
      <c r="BW292" s="225"/>
      <c r="BX292" s="249"/>
      <c r="BY292" s="255"/>
      <c r="BZ292" s="226"/>
      <c r="CA292" s="249"/>
      <c r="CB292" s="255"/>
      <c r="CC292" s="226"/>
      <c r="CD292" s="249"/>
      <c r="CE292" s="255"/>
      <c r="CF292" s="226"/>
      <c r="CG292" s="249"/>
      <c r="CH292" s="255"/>
      <c r="CI292" s="226"/>
      <c r="CJ292" s="249"/>
      <c r="CK292" s="255"/>
      <c r="CL292" s="226"/>
      <c r="CM292" s="249"/>
      <c r="CN292" s="255"/>
      <c r="CO292" s="226"/>
      <c r="CP292" s="249"/>
      <c r="CQ292" s="255"/>
      <c r="CR292" s="226"/>
      <c r="CS292" s="249"/>
      <c r="CT292" s="255"/>
      <c r="CU292" s="226"/>
      <c r="CV292" s="249"/>
      <c r="CW292" s="225"/>
      <c r="CX292" s="226"/>
      <c r="CY292" s="227"/>
    </row>
    <row r="293" spans="1:103" ht="13.5" customHeight="1">
      <c r="A293" s="83" t="str">
        <f t="shared" si="78"/>
        <v/>
      </c>
      <c r="B293" s="168" t="str">
        <f t="shared" si="79"/>
        <v/>
      </c>
      <c r="C293" s="151" t="str">
        <f t="shared" si="80"/>
        <v/>
      </c>
      <c r="D293" s="82" t="str">
        <f t="shared" si="81"/>
        <v/>
      </c>
      <c r="E293" s="188" t="str">
        <f>IF(ISERROR(SUM((B293/2),(C293/2),(D293/2))),IF(ISERROR(SUM((B293/2),(C293/2))),IF(ISERROR(SUM((B293/2),(D293/2))),IF(ISERROR(SUM((C293/2),(D293/2))),IF(ISERROR(B293/2),IF(ISERROR(C293/2),A291,C293),B293),SUM((C293*'Student List'!$D$34),(D293*'Student List'!$E$34))/'Student List'!$D$40),SUM((B293*'Student List'!$C$34),(D293*'Student List'!$E$34))/'Student List'!$E$40),SUM((B293*'Student List'!$C$34),(C293*'Student List'!$D$34))/'Student List'!$C$40),SUM((B293*'Student List'!$C$34),(C293*'Student List'!$D$34),(D293*'Student List'!$E$34))/'Student List'!$C$35)</f>
        <v/>
      </c>
      <c r="F293" s="84" t="str">
        <f t="shared" si="82"/>
        <v/>
      </c>
      <c r="G293" s="173" t="str">
        <f>IF(ISTEXT('Student List'!$C$27),('Student List'!$C$27),"")</f>
        <v/>
      </c>
      <c r="H293" s="85"/>
      <c r="I293" s="86"/>
      <c r="J293" s="87"/>
      <c r="K293" s="86"/>
      <c r="L293" s="88"/>
      <c r="M293" s="89"/>
      <c r="N293" s="86"/>
      <c r="O293" s="87"/>
      <c r="P293" s="86"/>
      <c r="Q293" s="88"/>
      <c r="R293" s="89"/>
      <c r="S293" s="86"/>
      <c r="T293" s="87"/>
      <c r="U293" s="86"/>
      <c r="V293" s="88"/>
      <c r="W293" s="89"/>
      <c r="X293" s="86"/>
      <c r="Y293" s="87"/>
      <c r="Z293" s="86"/>
      <c r="AA293" s="90"/>
      <c r="AB293" s="207"/>
      <c r="AC293" s="85"/>
      <c r="AD293" s="86"/>
      <c r="AE293" s="89"/>
      <c r="AF293" s="86"/>
      <c r="AG293" s="88"/>
      <c r="AH293" s="89"/>
      <c r="AI293" s="86"/>
      <c r="AJ293" s="87"/>
      <c r="AK293" s="86"/>
      <c r="AL293" s="88"/>
      <c r="AM293" s="89"/>
      <c r="AN293" s="86"/>
      <c r="AO293" s="87"/>
      <c r="AP293" s="86"/>
      <c r="AQ293" s="88"/>
      <c r="AR293" s="89"/>
      <c r="AS293" s="86"/>
      <c r="AT293" s="87"/>
      <c r="AU293" s="86"/>
      <c r="AV293" s="88"/>
      <c r="AW293" s="89"/>
      <c r="AX293" s="86"/>
      <c r="AY293" s="87"/>
      <c r="AZ293" s="86"/>
      <c r="BA293" s="88"/>
      <c r="BB293" s="89"/>
      <c r="BC293" s="86"/>
      <c r="BD293" s="86"/>
      <c r="BE293" s="86"/>
      <c r="BF293" s="89"/>
      <c r="BG293" s="91" t="str">
        <f t="shared" si="83"/>
        <v/>
      </c>
      <c r="BI293" s="95" t="str">
        <f t="shared" si="84"/>
        <v/>
      </c>
      <c r="BJ293" s="117"/>
      <c r="BK293" s="117"/>
      <c r="BL293" s="113"/>
      <c r="BM293" s="113"/>
      <c r="BN293" s="113"/>
      <c r="BO293" s="113"/>
      <c r="BP293" s="113"/>
      <c r="BQ293" s="113"/>
      <c r="BR293" s="113"/>
      <c r="BS293" s="114"/>
      <c r="BU293" s="171" t="str">
        <f t="shared" si="85"/>
        <v/>
      </c>
      <c r="BV293" s="161"/>
      <c r="BW293" s="162"/>
      <c r="BX293" s="250"/>
      <c r="BY293" s="256"/>
      <c r="BZ293" s="163"/>
      <c r="CA293" s="250"/>
      <c r="CB293" s="256"/>
      <c r="CC293" s="163"/>
      <c r="CD293" s="250"/>
      <c r="CE293" s="256"/>
      <c r="CF293" s="163"/>
      <c r="CG293" s="250"/>
      <c r="CH293" s="256"/>
      <c r="CI293" s="163"/>
      <c r="CJ293" s="250"/>
      <c r="CK293" s="256"/>
      <c r="CL293" s="163"/>
      <c r="CM293" s="250"/>
      <c r="CN293" s="256"/>
      <c r="CO293" s="163"/>
      <c r="CP293" s="250"/>
      <c r="CQ293" s="256"/>
      <c r="CR293" s="163"/>
      <c r="CS293" s="250"/>
      <c r="CT293" s="256"/>
      <c r="CU293" s="163"/>
      <c r="CV293" s="250"/>
      <c r="CW293" s="162"/>
      <c r="CX293" s="163"/>
      <c r="CY293" s="164"/>
    </row>
    <row r="294" spans="1:103" ht="13.5" customHeight="1">
      <c r="A294" s="83" t="str">
        <f t="shared" si="78"/>
        <v/>
      </c>
      <c r="B294" s="168" t="str">
        <f t="shared" si="79"/>
        <v/>
      </c>
      <c r="C294" s="151" t="str">
        <f t="shared" si="80"/>
        <v/>
      </c>
      <c r="D294" s="82" t="str">
        <f t="shared" si="81"/>
        <v/>
      </c>
      <c r="E294" s="188" t="str">
        <f>IF(ISERROR(SUM((B294/2),(C294/2),(D294/2))),IF(ISERROR(SUM((B294/2),(C294/2))),IF(ISERROR(SUM((B294/2),(D294/2))),IF(ISERROR(SUM((C294/2),(D294/2))),IF(ISERROR(B294/2),IF(ISERROR(C294/2),A292,C294),B294),SUM((C294*'Student List'!$D$34),(D294*'Student List'!$E$34))/'Student List'!$D$40),SUM((B294*'Student List'!$C$34),(D294*'Student List'!$E$34))/'Student List'!$E$40),SUM((B294*'Student List'!$C$34),(C294*'Student List'!$D$34))/'Student List'!$C$40),SUM((B294*'Student List'!$C$34),(C294*'Student List'!$D$34),(D294*'Student List'!$E$34))/'Student List'!$C$35)</f>
        <v/>
      </c>
      <c r="F294" s="84" t="str">
        <f t="shared" si="82"/>
        <v/>
      </c>
      <c r="G294" s="208" t="str">
        <f>IF(ISTEXT('Student List'!$C$28),('Student List'!$C$28),"")</f>
        <v/>
      </c>
      <c r="H294" s="209"/>
      <c r="I294" s="210"/>
      <c r="J294" s="211"/>
      <c r="K294" s="210"/>
      <c r="L294" s="212"/>
      <c r="M294" s="213"/>
      <c r="N294" s="210"/>
      <c r="O294" s="211"/>
      <c r="P294" s="210"/>
      <c r="Q294" s="212"/>
      <c r="R294" s="213"/>
      <c r="S294" s="210"/>
      <c r="T294" s="211"/>
      <c r="U294" s="210"/>
      <c r="V294" s="212"/>
      <c r="W294" s="213"/>
      <c r="X294" s="210"/>
      <c r="Y294" s="211"/>
      <c r="Z294" s="210"/>
      <c r="AA294" s="214"/>
      <c r="AB294" s="215"/>
      <c r="AC294" s="209"/>
      <c r="AD294" s="210"/>
      <c r="AE294" s="213"/>
      <c r="AF294" s="210"/>
      <c r="AG294" s="212"/>
      <c r="AH294" s="213"/>
      <c r="AI294" s="210"/>
      <c r="AJ294" s="211"/>
      <c r="AK294" s="210"/>
      <c r="AL294" s="212"/>
      <c r="AM294" s="213"/>
      <c r="AN294" s="210"/>
      <c r="AO294" s="211"/>
      <c r="AP294" s="210"/>
      <c r="AQ294" s="212"/>
      <c r="AR294" s="213"/>
      <c r="AS294" s="210"/>
      <c r="AT294" s="211"/>
      <c r="AU294" s="210"/>
      <c r="AV294" s="212"/>
      <c r="AW294" s="213"/>
      <c r="AX294" s="210"/>
      <c r="AY294" s="211"/>
      <c r="AZ294" s="210"/>
      <c r="BA294" s="212"/>
      <c r="BB294" s="213"/>
      <c r="BC294" s="210"/>
      <c r="BD294" s="210"/>
      <c r="BE294" s="210"/>
      <c r="BF294" s="213"/>
      <c r="BG294" s="216" t="str">
        <f t="shared" si="83"/>
        <v/>
      </c>
      <c r="BH294" s="217"/>
      <c r="BI294" s="218" t="str">
        <f t="shared" si="84"/>
        <v/>
      </c>
      <c r="BJ294" s="219"/>
      <c r="BK294" s="220"/>
      <c r="BL294" s="221"/>
      <c r="BM294" s="221"/>
      <c r="BN294" s="221"/>
      <c r="BO294" s="221"/>
      <c r="BP294" s="221"/>
      <c r="BQ294" s="221"/>
      <c r="BR294" s="221"/>
      <c r="BS294" s="222"/>
      <c r="BT294" s="217"/>
      <c r="BU294" s="223" t="str">
        <f t="shared" si="85"/>
        <v/>
      </c>
      <c r="BV294" s="224"/>
      <c r="BW294" s="225"/>
      <c r="BX294" s="249"/>
      <c r="BY294" s="255"/>
      <c r="BZ294" s="226"/>
      <c r="CA294" s="249"/>
      <c r="CB294" s="255"/>
      <c r="CC294" s="226"/>
      <c r="CD294" s="249"/>
      <c r="CE294" s="255"/>
      <c r="CF294" s="226"/>
      <c r="CG294" s="249"/>
      <c r="CH294" s="255"/>
      <c r="CI294" s="226"/>
      <c r="CJ294" s="249"/>
      <c r="CK294" s="255"/>
      <c r="CL294" s="226"/>
      <c r="CM294" s="249"/>
      <c r="CN294" s="255"/>
      <c r="CO294" s="226"/>
      <c r="CP294" s="249"/>
      <c r="CQ294" s="255"/>
      <c r="CR294" s="226"/>
      <c r="CS294" s="249"/>
      <c r="CT294" s="255"/>
      <c r="CU294" s="226"/>
      <c r="CV294" s="249"/>
      <c r="CW294" s="225"/>
      <c r="CX294" s="226"/>
      <c r="CY294" s="227"/>
    </row>
    <row r="295" spans="1:103" ht="13.5" customHeight="1">
      <c r="B295" s="168" t="str">
        <f t="shared" si="79"/>
        <v/>
      </c>
      <c r="C295" s="151" t="str">
        <f t="shared" si="80"/>
        <v/>
      </c>
      <c r="D295" s="82" t="str">
        <f t="shared" si="81"/>
        <v/>
      </c>
      <c r="E295" s="188" t="str">
        <f>IF(ISERROR(SUM((B295/2),(C295/2),(D295/2))),IF(ISERROR(SUM((B295/2),(C295/2))),IF(ISERROR(SUM((B295/2),(D295/2))),IF(ISERROR(SUM((C295/2),(D295/2))),IF(ISERROR(B295/2),IF(ISERROR(C295/2),A293,C295),B295),SUM((C295*'Student List'!$D$34),(D295*'Student List'!$E$34))/'Student List'!$D$40),SUM((B295*'Student List'!$C$34),(D295*'Student List'!$E$34))/'Student List'!$E$40),SUM((B295*'Student List'!$C$34),(C295*'Student List'!$D$34))/'Student List'!$C$40),SUM((B295*'Student List'!$C$34),(C295*'Student List'!$D$34),(D295*'Student List'!$E$34))/'Student List'!$C$35)</f>
        <v/>
      </c>
      <c r="F295" s="84" t="str">
        <f t="shared" si="82"/>
        <v/>
      </c>
      <c r="G295" s="173" t="str">
        <f>IF(ISTEXT('Student List'!$C$29),('Student List'!$C$29),"")</f>
        <v/>
      </c>
      <c r="H295" s="85"/>
      <c r="I295" s="86"/>
      <c r="J295" s="87"/>
      <c r="K295" s="86"/>
      <c r="L295" s="88"/>
      <c r="M295" s="89"/>
      <c r="N295" s="86"/>
      <c r="O295" s="87"/>
      <c r="P295" s="86"/>
      <c r="Q295" s="88"/>
      <c r="R295" s="89"/>
      <c r="S295" s="86"/>
      <c r="T295" s="87"/>
      <c r="U295" s="86"/>
      <c r="V295" s="88"/>
      <c r="W295" s="89"/>
      <c r="X295" s="86"/>
      <c r="Y295" s="87"/>
      <c r="Z295" s="86"/>
      <c r="AA295" s="90"/>
      <c r="AB295" s="207"/>
      <c r="AC295" s="85"/>
      <c r="AD295" s="86"/>
      <c r="AE295" s="89"/>
      <c r="AF295" s="86"/>
      <c r="AG295" s="88"/>
      <c r="AH295" s="89"/>
      <c r="AI295" s="86"/>
      <c r="AJ295" s="87"/>
      <c r="AK295" s="86"/>
      <c r="AL295" s="88"/>
      <c r="AM295" s="89"/>
      <c r="AN295" s="86"/>
      <c r="AO295" s="87"/>
      <c r="AP295" s="86"/>
      <c r="AQ295" s="88"/>
      <c r="AR295" s="89"/>
      <c r="AS295" s="86"/>
      <c r="AT295" s="87"/>
      <c r="AU295" s="86"/>
      <c r="AV295" s="88"/>
      <c r="AW295" s="89"/>
      <c r="AX295" s="86"/>
      <c r="AY295" s="87"/>
      <c r="AZ295" s="86"/>
      <c r="BA295" s="88"/>
      <c r="BB295" s="89"/>
      <c r="BC295" s="86"/>
      <c r="BD295" s="86"/>
      <c r="BE295" s="86"/>
      <c r="BF295" s="89"/>
      <c r="BG295" s="91" t="str">
        <f t="shared" si="83"/>
        <v/>
      </c>
      <c r="BI295" s="96" t="str">
        <f t="shared" si="84"/>
        <v/>
      </c>
      <c r="BJ295" s="115"/>
      <c r="BK295" s="113"/>
      <c r="BL295" s="113"/>
      <c r="BM295" s="113"/>
      <c r="BN295" s="113"/>
      <c r="BO295" s="113"/>
      <c r="BP295" s="113"/>
      <c r="BQ295" s="113"/>
      <c r="BR295" s="113"/>
      <c r="BS295" s="116"/>
      <c r="BU295" s="171" t="str">
        <f t="shared" si="85"/>
        <v/>
      </c>
      <c r="BV295" s="165"/>
      <c r="BW295" s="163"/>
      <c r="BX295" s="250"/>
      <c r="BY295" s="256"/>
      <c r="BZ295" s="163"/>
      <c r="CA295" s="250"/>
      <c r="CB295" s="256"/>
      <c r="CC295" s="163"/>
      <c r="CD295" s="250"/>
      <c r="CE295" s="256"/>
      <c r="CF295" s="163"/>
      <c r="CG295" s="250"/>
      <c r="CH295" s="256"/>
      <c r="CI295" s="163"/>
      <c r="CJ295" s="250"/>
      <c r="CK295" s="256"/>
      <c r="CL295" s="163"/>
      <c r="CM295" s="250"/>
      <c r="CN295" s="256"/>
      <c r="CO295" s="163"/>
      <c r="CP295" s="250"/>
      <c r="CQ295" s="256"/>
      <c r="CR295" s="163"/>
      <c r="CS295" s="250"/>
      <c r="CT295" s="256"/>
      <c r="CU295" s="163"/>
      <c r="CV295" s="250"/>
      <c r="CW295" s="162"/>
      <c r="CX295" s="163"/>
      <c r="CY295" s="166"/>
    </row>
    <row r="296" spans="1:103" ht="13.5" customHeight="1" thickBot="1">
      <c r="B296" s="169" t="str">
        <f t="shared" si="79"/>
        <v/>
      </c>
      <c r="C296" s="152" t="str">
        <f t="shared" si="80"/>
        <v/>
      </c>
      <c r="D296" s="97" t="str">
        <f t="shared" si="81"/>
        <v/>
      </c>
      <c r="E296" s="274" t="str">
        <f>IF(ISERROR(SUM((B296/2),(C296/2),(D296/2))),IF(ISERROR(SUM((B296/2),(C296/2))),IF(ISERROR(SUM((B296/2),(D296/2))),IF(ISERROR(SUM((C296/2),(D296/2))),IF(ISERROR(B296/2),IF(ISERROR(C296/2),A294,C296),B296),SUM((C296*'Student List'!$D$34),(D296*'Student List'!$E$34))/'Student List'!$D$40),SUM((B296*'Student List'!$C$34),(D296*'Student List'!$E$34))/'Student List'!$E$40),SUM((B296*'Student List'!$C$34),(C296*'Student List'!$D$34))/'Student List'!$C$40),SUM((B296*'Student List'!$C$34),(C296*'Student List'!$D$34),(D296*'Student List'!$E$34))/'Student List'!$C$35)</f>
        <v/>
      </c>
      <c r="F296" s="98" t="str">
        <f t="shared" si="82"/>
        <v/>
      </c>
      <c r="G296" s="229" t="str">
        <f>IF(ISTEXT('Student List'!$C$30),('Student List'!$C$30),"")</f>
        <v/>
      </c>
      <c r="H296" s="230"/>
      <c r="I296" s="231"/>
      <c r="J296" s="232"/>
      <c r="K296" s="231"/>
      <c r="L296" s="233"/>
      <c r="M296" s="234"/>
      <c r="N296" s="231"/>
      <c r="O296" s="232"/>
      <c r="P296" s="231"/>
      <c r="Q296" s="233"/>
      <c r="R296" s="234"/>
      <c r="S296" s="231"/>
      <c r="T296" s="232"/>
      <c r="U296" s="231"/>
      <c r="V296" s="233"/>
      <c r="W296" s="234"/>
      <c r="X296" s="231"/>
      <c r="Y296" s="232"/>
      <c r="Z296" s="231"/>
      <c r="AA296" s="235"/>
      <c r="AB296" s="215"/>
      <c r="AC296" s="230"/>
      <c r="AD296" s="231"/>
      <c r="AE296" s="234"/>
      <c r="AF296" s="231"/>
      <c r="AG296" s="233"/>
      <c r="AH296" s="234"/>
      <c r="AI296" s="231"/>
      <c r="AJ296" s="232"/>
      <c r="AK296" s="231"/>
      <c r="AL296" s="233"/>
      <c r="AM296" s="234"/>
      <c r="AN296" s="231"/>
      <c r="AO296" s="232"/>
      <c r="AP296" s="231"/>
      <c r="AQ296" s="233"/>
      <c r="AR296" s="234"/>
      <c r="AS296" s="231"/>
      <c r="AT296" s="232"/>
      <c r="AU296" s="231"/>
      <c r="AV296" s="233"/>
      <c r="AW296" s="234"/>
      <c r="AX296" s="231"/>
      <c r="AY296" s="232"/>
      <c r="AZ296" s="231"/>
      <c r="BA296" s="233"/>
      <c r="BB296" s="234"/>
      <c r="BC296" s="231"/>
      <c r="BD296" s="231"/>
      <c r="BE296" s="231"/>
      <c r="BF296" s="234"/>
      <c r="BG296" s="236" t="str">
        <f t="shared" si="83"/>
        <v/>
      </c>
      <c r="BH296" s="217"/>
      <c r="BI296" s="237" t="str">
        <f t="shared" si="84"/>
        <v/>
      </c>
      <c r="BJ296" s="238"/>
      <c r="BK296" s="239"/>
      <c r="BL296" s="240"/>
      <c r="BM296" s="240"/>
      <c r="BN296" s="240"/>
      <c r="BO296" s="240"/>
      <c r="BP296" s="240"/>
      <c r="BQ296" s="240"/>
      <c r="BR296" s="240"/>
      <c r="BS296" s="241"/>
      <c r="BT296" s="217"/>
      <c r="BU296" s="242" t="str">
        <f t="shared" si="85"/>
        <v/>
      </c>
      <c r="BV296" s="243"/>
      <c r="BW296" s="244"/>
      <c r="BX296" s="251"/>
      <c r="BY296" s="257"/>
      <c r="BZ296" s="245"/>
      <c r="CA296" s="251"/>
      <c r="CB296" s="257"/>
      <c r="CC296" s="245"/>
      <c r="CD296" s="251"/>
      <c r="CE296" s="257"/>
      <c r="CF296" s="245"/>
      <c r="CG296" s="251"/>
      <c r="CH296" s="257"/>
      <c r="CI296" s="245"/>
      <c r="CJ296" s="251"/>
      <c r="CK296" s="257"/>
      <c r="CL296" s="245"/>
      <c r="CM296" s="251"/>
      <c r="CN296" s="257"/>
      <c r="CO296" s="245"/>
      <c r="CP296" s="251"/>
      <c r="CQ296" s="257"/>
      <c r="CR296" s="245"/>
      <c r="CS296" s="251"/>
      <c r="CT296" s="257"/>
      <c r="CU296" s="245"/>
      <c r="CV296" s="251"/>
      <c r="CW296" s="244"/>
      <c r="CX296" s="245"/>
      <c r="CY296" s="246"/>
    </row>
    <row r="297" spans="1:103" ht="13.5" customHeight="1" thickBot="1"/>
    <row r="298" spans="1:103" ht="28.5" customHeight="1" thickTop="1" thickBot="1">
      <c r="B298" s="364" t="str">
        <f>IF(ISTEXT('Student List'!I19),'Student List'!I19,"")</f>
        <v>Extra 3</v>
      </c>
      <c r="C298" s="365"/>
      <c r="D298" s="365"/>
      <c r="E298" s="366"/>
      <c r="F298" s="367" t="str">
        <f>$F$28</f>
        <v>School Name Here</v>
      </c>
      <c r="G298" s="368"/>
      <c r="H298" s="368"/>
      <c r="I298" s="368"/>
      <c r="J298" s="369"/>
      <c r="K298" s="17" t="s">
        <v>115</v>
      </c>
      <c r="L298" s="18"/>
      <c r="M298" s="19"/>
      <c r="N298" s="19"/>
      <c r="O298" s="19"/>
      <c r="P298" s="20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2"/>
      <c r="AC298" s="24"/>
      <c r="AD298" s="25"/>
      <c r="AE298" s="25"/>
      <c r="AF298" s="26" t="str">
        <f>B298</f>
        <v>Extra 3</v>
      </c>
      <c r="AG298" s="25" t="s">
        <v>6</v>
      </c>
      <c r="AH298" s="27"/>
      <c r="AI298" s="27"/>
      <c r="AJ298" s="27"/>
      <c r="AK298" s="27"/>
      <c r="AL298" s="28"/>
      <c r="AM298" s="17" t="str">
        <f>K298</f>
        <v>2nd NINE WEEKS</v>
      </c>
      <c r="AN298" s="19"/>
      <c r="AO298" s="19"/>
      <c r="AP298" s="19"/>
      <c r="AQ298" s="19"/>
      <c r="AR298" s="20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9"/>
      <c r="BI298" s="30" t="str">
        <f>B298</f>
        <v>Extra 3</v>
      </c>
      <c r="BJ298" s="31"/>
      <c r="BK298" s="32"/>
      <c r="BL298" s="33" t="str">
        <f>K298</f>
        <v>2nd NINE WEEKS</v>
      </c>
      <c r="BM298" s="34"/>
      <c r="BN298" s="34"/>
      <c r="BO298" s="34"/>
      <c r="BP298" s="34"/>
      <c r="BQ298" s="35"/>
      <c r="BR298" s="35"/>
      <c r="BS298" s="36"/>
      <c r="BU298" s="30" t="str">
        <f>B298</f>
        <v>Extra 3</v>
      </c>
      <c r="BV298" s="31"/>
      <c r="BW298" s="32"/>
      <c r="BX298" s="33" t="str">
        <f>K298</f>
        <v>2nd NINE WEEKS</v>
      </c>
      <c r="BY298" s="34"/>
      <c r="BZ298" s="34"/>
      <c r="CA298" s="34"/>
      <c r="CB298" s="34"/>
      <c r="CC298" s="34"/>
      <c r="CD298" s="34"/>
      <c r="CE298" s="34"/>
      <c r="CF298" s="34"/>
      <c r="CG298" s="34"/>
      <c r="CH298" s="34"/>
      <c r="CI298" s="34"/>
      <c r="CJ298" s="34"/>
      <c r="CK298" s="34"/>
      <c r="CL298" s="34"/>
      <c r="CM298" s="34"/>
      <c r="CN298" s="34"/>
      <c r="CO298" s="34"/>
      <c r="CP298" s="34"/>
      <c r="CQ298" s="34"/>
      <c r="CR298" s="34"/>
      <c r="CS298" s="34"/>
      <c r="CT298" s="34"/>
      <c r="CU298" s="34"/>
      <c r="CV298" s="34"/>
      <c r="CW298" s="34"/>
      <c r="CX298" s="35"/>
      <c r="CY298" s="36"/>
    </row>
    <row r="299" spans="1:103" ht="13.5" customHeight="1" thickTop="1" thickBot="1">
      <c r="B299" s="37"/>
      <c r="C299" s="37"/>
      <c r="D299" s="38"/>
      <c r="E299" s="38"/>
      <c r="F299" s="38"/>
      <c r="G299" s="38"/>
      <c r="H299" s="39" t="s">
        <v>7</v>
      </c>
      <c r="I299" s="40"/>
      <c r="J299" s="40"/>
      <c r="K299" s="40"/>
      <c r="L299" s="41"/>
      <c r="M299" s="40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3"/>
      <c r="AC299" s="39" t="s">
        <v>7</v>
      </c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2"/>
      <c r="AS299" s="42"/>
      <c r="AT299" s="42"/>
      <c r="AU299" s="42"/>
      <c r="AV299" s="42"/>
      <c r="AW299" s="42"/>
      <c r="AX299" s="42"/>
      <c r="AY299" s="42"/>
      <c r="AZ299" s="42"/>
      <c r="BA299" s="42"/>
      <c r="BB299" s="42"/>
      <c r="BC299" s="42"/>
      <c r="BD299" s="42"/>
      <c r="BE299" s="42"/>
      <c r="BF299" s="42"/>
      <c r="BG299" s="44"/>
      <c r="BI299" s="45"/>
      <c r="BJ299" s="46" t="s">
        <v>8</v>
      </c>
      <c r="BK299" s="40"/>
      <c r="BL299" s="40"/>
      <c r="BM299" s="40"/>
      <c r="BN299" s="40"/>
      <c r="BO299" s="40"/>
      <c r="BP299" s="40"/>
      <c r="BQ299" s="40"/>
      <c r="BR299" s="40"/>
      <c r="BS299" s="47"/>
      <c r="BU299" s="45"/>
      <c r="BV299" s="155" t="s">
        <v>59</v>
      </c>
      <c r="BW299" s="156"/>
      <c r="BX299" s="156"/>
      <c r="BY299" s="156"/>
      <c r="BZ299" s="156"/>
      <c r="CA299" s="156"/>
      <c r="CB299" s="156"/>
      <c r="CC299" s="156"/>
      <c r="CD299" s="156"/>
      <c r="CE299" s="156"/>
      <c r="CF299" s="156"/>
      <c r="CG299" s="156"/>
      <c r="CH299" s="156"/>
      <c r="CI299" s="156"/>
      <c r="CJ299" s="156"/>
      <c r="CK299" s="156"/>
      <c r="CL299" s="156"/>
      <c r="CM299" s="156"/>
      <c r="CN299" s="156"/>
      <c r="CO299" s="156"/>
      <c r="CP299" s="156"/>
      <c r="CQ299" s="156"/>
      <c r="CR299" s="156"/>
      <c r="CS299" s="156"/>
      <c r="CT299" s="156"/>
      <c r="CU299" s="156"/>
      <c r="CV299" s="156"/>
      <c r="CW299" s="156"/>
      <c r="CX299" s="156"/>
      <c r="CY299" s="157"/>
    </row>
    <row r="300" spans="1:103" ht="13.5" customHeight="1">
      <c r="A300" s="83" t="str">
        <f t="shared" ref="A300:A321" si="86">IF(ISERROR(D302/2),"",D302)</f>
        <v/>
      </c>
      <c r="B300" s="153" t="s">
        <v>58</v>
      </c>
      <c r="C300" s="149" t="s">
        <v>9</v>
      </c>
      <c r="D300" s="48" t="s">
        <v>10</v>
      </c>
      <c r="E300" s="49" t="s">
        <v>60</v>
      </c>
      <c r="F300" s="50"/>
      <c r="G300" s="51"/>
      <c r="H300" s="362" t="s">
        <v>11</v>
      </c>
      <c r="I300" s="355"/>
      <c r="J300" s="355"/>
      <c r="K300" s="355"/>
      <c r="L300" s="360"/>
      <c r="M300" s="354" t="s">
        <v>12</v>
      </c>
      <c r="N300" s="355"/>
      <c r="O300" s="355"/>
      <c r="P300" s="355"/>
      <c r="Q300" s="360"/>
      <c r="R300" s="354" t="s">
        <v>13</v>
      </c>
      <c r="S300" s="355"/>
      <c r="T300" s="355"/>
      <c r="U300" s="355"/>
      <c r="V300" s="360"/>
      <c r="W300" s="354" t="s">
        <v>14</v>
      </c>
      <c r="X300" s="355"/>
      <c r="Y300" s="355"/>
      <c r="Z300" s="355"/>
      <c r="AA300" s="356"/>
      <c r="AC300" s="362" t="s">
        <v>15</v>
      </c>
      <c r="AD300" s="355"/>
      <c r="AE300" s="355"/>
      <c r="AF300" s="355"/>
      <c r="AG300" s="360"/>
      <c r="AH300" s="354" t="s">
        <v>16</v>
      </c>
      <c r="AI300" s="355"/>
      <c r="AJ300" s="355"/>
      <c r="AK300" s="355"/>
      <c r="AL300" s="360"/>
      <c r="AM300" s="354" t="s">
        <v>17</v>
      </c>
      <c r="AN300" s="355"/>
      <c r="AO300" s="355"/>
      <c r="AP300" s="355"/>
      <c r="AQ300" s="360"/>
      <c r="AR300" s="354" t="s">
        <v>18</v>
      </c>
      <c r="AS300" s="355"/>
      <c r="AT300" s="355"/>
      <c r="AU300" s="355"/>
      <c r="AV300" s="360"/>
      <c r="AW300" s="354" t="s">
        <v>19</v>
      </c>
      <c r="AX300" s="355"/>
      <c r="AY300" s="355"/>
      <c r="AZ300" s="355"/>
      <c r="BA300" s="356"/>
      <c r="BB300" s="354" t="s">
        <v>120</v>
      </c>
      <c r="BC300" s="355"/>
      <c r="BD300" s="355"/>
      <c r="BE300" s="355"/>
      <c r="BF300" s="356"/>
      <c r="BG300" s="52"/>
      <c r="BI300" s="53"/>
      <c r="BJ300" s="54"/>
      <c r="BK300" s="54"/>
      <c r="BL300" s="54"/>
      <c r="BM300" s="54"/>
      <c r="BN300" s="54"/>
      <c r="BO300" s="54"/>
      <c r="BP300" s="54"/>
      <c r="BQ300" s="54"/>
      <c r="BR300" s="54"/>
      <c r="BS300" s="55"/>
      <c r="BU300" s="53"/>
      <c r="BV300" s="344" t="s">
        <v>11</v>
      </c>
      <c r="BW300" s="345"/>
      <c r="BX300" s="346"/>
      <c r="BY300" s="344" t="s">
        <v>12</v>
      </c>
      <c r="BZ300" s="345"/>
      <c r="CA300" s="346"/>
      <c r="CB300" s="344" t="s">
        <v>13</v>
      </c>
      <c r="CC300" s="345"/>
      <c r="CD300" s="346"/>
      <c r="CE300" s="344" t="s">
        <v>14</v>
      </c>
      <c r="CF300" s="345"/>
      <c r="CG300" s="346"/>
      <c r="CH300" s="344" t="s">
        <v>15</v>
      </c>
      <c r="CI300" s="345"/>
      <c r="CJ300" s="346"/>
      <c r="CK300" s="344" t="s">
        <v>16</v>
      </c>
      <c r="CL300" s="345"/>
      <c r="CM300" s="346"/>
      <c r="CN300" s="344" t="s">
        <v>17</v>
      </c>
      <c r="CO300" s="345"/>
      <c r="CP300" s="346"/>
      <c r="CQ300" s="344" t="s">
        <v>18</v>
      </c>
      <c r="CR300" s="345"/>
      <c r="CS300" s="346"/>
      <c r="CT300" s="344" t="s">
        <v>19</v>
      </c>
      <c r="CU300" s="345"/>
      <c r="CV300" s="346"/>
      <c r="CW300" s="350" t="s">
        <v>120</v>
      </c>
      <c r="CX300" s="345"/>
      <c r="CY300" s="351"/>
    </row>
    <row r="301" spans="1:103" ht="13.5" customHeight="1" thickBot="1">
      <c r="A301" s="83" t="str">
        <f t="shared" si="86"/>
        <v/>
      </c>
      <c r="B301" s="154" t="s">
        <v>24</v>
      </c>
      <c r="C301" s="283" t="s">
        <v>24</v>
      </c>
      <c r="D301" s="59" t="s">
        <v>24</v>
      </c>
      <c r="E301" s="60" t="s">
        <v>24</v>
      </c>
      <c r="F301" s="61" t="s">
        <v>25</v>
      </c>
      <c r="G301" s="62" t="s">
        <v>26</v>
      </c>
      <c r="H301" s="363"/>
      <c r="I301" s="358"/>
      <c r="J301" s="358"/>
      <c r="K301" s="358"/>
      <c r="L301" s="361"/>
      <c r="M301" s="357"/>
      <c r="N301" s="358"/>
      <c r="O301" s="358"/>
      <c r="P301" s="358"/>
      <c r="Q301" s="361"/>
      <c r="R301" s="357"/>
      <c r="S301" s="358"/>
      <c r="T301" s="358"/>
      <c r="U301" s="358"/>
      <c r="V301" s="361"/>
      <c r="W301" s="357"/>
      <c r="X301" s="358"/>
      <c r="Y301" s="358"/>
      <c r="Z301" s="358"/>
      <c r="AA301" s="359"/>
      <c r="AC301" s="363"/>
      <c r="AD301" s="358"/>
      <c r="AE301" s="358"/>
      <c r="AF301" s="358"/>
      <c r="AG301" s="361"/>
      <c r="AH301" s="357"/>
      <c r="AI301" s="358"/>
      <c r="AJ301" s="358"/>
      <c r="AK301" s="358"/>
      <c r="AL301" s="361"/>
      <c r="AM301" s="357"/>
      <c r="AN301" s="358"/>
      <c r="AO301" s="358"/>
      <c r="AP301" s="358"/>
      <c r="AQ301" s="361"/>
      <c r="AR301" s="357"/>
      <c r="AS301" s="358"/>
      <c r="AT301" s="358"/>
      <c r="AU301" s="358"/>
      <c r="AV301" s="361"/>
      <c r="AW301" s="357"/>
      <c r="AX301" s="358"/>
      <c r="AY301" s="358"/>
      <c r="AZ301" s="358"/>
      <c r="BA301" s="359"/>
      <c r="BB301" s="357"/>
      <c r="BC301" s="358"/>
      <c r="BD301" s="358"/>
      <c r="BE301" s="358"/>
      <c r="BF301" s="359"/>
      <c r="BG301" s="63" t="s">
        <v>26</v>
      </c>
      <c r="BI301" s="64" t="s">
        <v>26</v>
      </c>
      <c r="BJ301" s="65">
        <v>1</v>
      </c>
      <c r="BK301" s="66">
        <v>2</v>
      </c>
      <c r="BL301" s="65">
        <v>3</v>
      </c>
      <c r="BM301" s="66">
        <v>4</v>
      </c>
      <c r="BN301" s="65">
        <v>5</v>
      </c>
      <c r="BO301" s="66">
        <v>6</v>
      </c>
      <c r="BP301" s="65">
        <v>7</v>
      </c>
      <c r="BQ301" s="66">
        <v>8</v>
      </c>
      <c r="BR301" s="66">
        <v>9</v>
      </c>
      <c r="BS301" s="67">
        <v>10</v>
      </c>
      <c r="BU301" s="64" t="s">
        <v>26</v>
      </c>
      <c r="BV301" s="347"/>
      <c r="BW301" s="348"/>
      <c r="BX301" s="349"/>
      <c r="BY301" s="347"/>
      <c r="BZ301" s="348"/>
      <c r="CA301" s="349"/>
      <c r="CB301" s="347"/>
      <c r="CC301" s="348"/>
      <c r="CD301" s="349"/>
      <c r="CE301" s="347"/>
      <c r="CF301" s="348"/>
      <c r="CG301" s="349"/>
      <c r="CH301" s="347"/>
      <c r="CI301" s="348"/>
      <c r="CJ301" s="349"/>
      <c r="CK301" s="347"/>
      <c r="CL301" s="348"/>
      <c r="CM301" s="349"/>
      <c r="CN301" s="347"/>
      <c r="CO301" s="348"/>
      <c r="CP301" s="349"/>
      <c r="CQ301" s="347"/>
      <c r="CR301" s="348"/>
      <c r="CS301" s="349"/>
      <c r="CT301" s="347"/>
      <c r="CU301" s="348"/>
      <c r="CV301" s="349"/>
      <c r="CW301" s="352"/>
      <c r="CX301" s="348"/>
      <c r="CY301" s="353"/>
    </row>
    <row r="302" spans="1:103" ht="13.5" customHeight="1">
      <c r="A302" s="83" t="str">
        <f t="shared" si="86"/>
        <v/>
      </c>
      <c r="B302" s="167" t="str">
        <f t="shared" ref="B302:B323" si="87">IF(SUM(BV302:CY302),AVERAGE(BV302:CY302),"")</f>
        <v/>
      </c>
      <c r="C302" s="150" t="str">
        <f t="shared" ref="C302:C323" si="88">IF(SUM(H302:BF302),AVERAGE(H302:BF302),"")</f>
        <v/>
      </c>
      <c r="D302" s="70" t="str">
        <f t="shared" ref="D302:D323" si="89">IF(SUM(BJ302:BS302),AVERAGE(BJ302:BS302),"")</f>
        <v/>
      </c>
      <c r="E302" s="187" t="str">
        <f>IF(ISERROR(SUM((B302/2),(C302/2),(D302/2))),IF(ISERROR(SUM((B302/2),(C302/2))),IF(ISERROR(SUM((B302/2),(D302/2))),IF(ISERROR(SUM((C302/2),(D302/2))),IF(ISERROR(B302/2),IF(ISERROR(C302/2),A300,C302),B302),SUM((C302*'Student List'!$D$34),(D302*'Student List'!$E$34))/'Student List'!$D$40),SUM((B302*'Student List'!$C$34),(D302*'Student List'!$E$34))/'Student List'!$E$40),SUM((B302*'Student List'!$C$34),(C302*'Student List'!$D$34))/'Student List'!$C$40),SUM((B302*'Student List'!$C$34),(C302*'Student List'!$D$34),(D302*'Student List'!$E$34))/'Student List'!$C$35)</f>
        <v/>
      </c>
      <c r="F302" s="84" t="str">
        <f t="shared" ref="F302:F323" si="90">IF(ISERROR(IF(E302,HLOOKUP(E302,$B$354:$N$355,2),"")),"",(IF(E302,HLOOKUP(E302,$B$354:$N$355,2),"")))</f>
        <v/>
      </c>
      <c r="G302" s="172" t="str">
        <f>IF(ISTEXT('Student List'!$C$9),('Student List'!$C$9),"")</f>
        <v/>
      </c>
      <c r="H302" s="71"/>
      <c r="I302" s="72"/>
      <c r="J302" s="73"/>
      <c r="K302" s="72"/>
      <c r="L302" s="74"/>
      <c r="M302" s="75"/>
      <c r="N302" s="72"/>
      <c r="O302" s="73"/>
      <c r="P302" s="72"/>
      <c r="Q302" s="74"/>
      <c r="R302" s="75"/>
      <c r="S302" s="72"/>
      <c r="T302" s="73"/>
      <c r="U302" s="72"/>
      <c r="V302" s="74"/>
      <c r="W302" s="75"/>
      <c r="X302" s="72"/>
      <c r="Y302" s="73"/>
      <c r="Z302" s="72"/>
      <c r="AA302" s="76"/>
      <c r="AB302" s="207"/>
      <c r="AC302" s="71"/>
      <c r="AD302" s="72"/>
      <c r="AE302" s="75"/>
      <c r="AF302" s="72"/>
      <c r="AG302" s="74"/>
      <c r="AH302" s="75"/>
      <c r="AI302" s="72"/>
      <c r="AJ302" s="73"/>
      <c r="AK302" s="72"/>
      <c r="AL302" s="74"/>
      <c r="AM302" s="75"/>
      <c r="AN302" s="72"/>
      <c r="AO302" s="73"/>
      <c r="AP302" s="72"/>
      <c r="AQ302" s="77"/>
      <c r="AR302" s="75"/>
      <c r="AS302" s="72"/>
      <c r="AT302" s="73"/>
      <c r="AU302" s="72"/>
      <c r="AV302" s="74"/>
      <c r="AW302" s="75"/>
      <c r="AX302" s="72"/>
      <c r="AY302" s="73"/>
      <c r="AZ302" s="72"/>
      <c r="BA302" s="74"/>
      <c r="BB302" s="75"/>
      <c r="BC302" s="72"/>
      <c r="BD302" s="72"/>
      <c r="BE302" s="72"/>
      <c r="BF302" s="75"/>
      <c r="BG302" s="78" t="str">
        <f t="shared" ref="BG302:BG323" si="91">G302</f>
        <v/>
      </c>
      <c r="BI302" s="79" t="str">
        <f t="shared" ref="BI302:BI323" si="92">G302</f>
        <v/>
      </c>
      <c r="BJ302" s="109"/>
      <c r="BK302" s="110"/>
      <c r="BL302" s="110"/>
      <c r="BM302" s="110"/>
      <c r="BN302" s="110"/>
      <c r="BO302" s="110"/>
      <c r="BP302" s="110"/>
      <c r="BQ302" s="110"/>
      <c r="BR302" s="110"/>
      <c r="BS302" s="111"/>
      <c r="BU302" s="170" t="str">
        <f t="shared" ref="BU302:BU323" si="93">G302</f>
        <v/>
      </c>
      <c r="BV302" s="158"/>
      <c r="BW302" s="159"/>
      <c r="BX302" s="248"/>
      <c r="BY302" s="252"/>
      <c r="BZ302" s="253"/>
      <c r="CA302" s="254"/>
      <c r="CB302" s="252"/>
      <c r="CC302" s="253"/>
      <c r="CD302" s="254"/>
      <c r="CE302" s="252"/>
      <c r="CF302" s="253"/>
      <c r="CG302" s="254"/>
      <c r="CH302" s="252"/>
      <c r="CI302" s="253"/>
      <c r="CJ302" s="254"/>
      <c r="CK302" s="252"/>
      <c r="CL302" s="253"/>
      <c r="CM302" s="254"/>
      <c r="CN302" s="252"/>
      <c r="CO302" s="253"/>
      <c r="CP302" s="254"/>
      <c r="CQ302" s="252"/>
      <c r="CR302" s="253"/>
      <c r="CS302" s="254"/>
      <c r="CT302" s="252"/>
      <c r="CU302" s="253"/>
      <c r="CV302" s="254"/>
      <c r="CW302" s="247"/>
      <c r="CX302" s="159"/>
      <c r="CY302" s="160"/>
    </row>
    <row r="303" spans="1:103" ht="13.5" customHeight="1">
      <c r="A303" s="83" t="str">
        <f t="shared" si="86"/>
        <v/>
      </c>
      <c r="B303" s="168" t="str">
        <f t="shared" si="87"/>
        <v/>
      </c>
      <c r="C303" s="151" t="str">
        <f t="shared" si="88"/>
        <v/>
      </c>
      <c r="D303" s="82" t="str">
        <f t="shared" si="89"/>
        <v/>
      </c>
      <c r="E303" s="188" t="str">
        <f>IF(ISERROR(SUM((B303/2),(C303/2),(D303/2))),IF(ISERROR(SUM((B303/2),(C303/2))),IF(ISERROR(SUM((B303/2),(D303/2))),IF(ISERROR(SUM((C303/2),(D303/2))),IF(ISERROR(B303/2),IF(ISERROR(C303/2),A301,C303),B303),SUM((C303*'Student List'!$D$34),(D303*'Student List'!$E$34))/'Student List'!$D$40),SUM((B303*'Student List'!$C$34),(D303*'Student List'!$E$34))/'Student List'!$E$40),SUM((B303*'Student List'!$C$34),(C303*'Student List'!$D$34))/'Student List'!$C$40),SUM((B303*'Student List'!$C$34),(C303*'Student List'!$D$34),(D303*'Student List'!$E$34))/'Student List'!$C$35)</f>
        <v/>
      </c>
      <c r="F303" s="84" t="str">
        <f t="shared" si="90"/>
        <v/>
      </c>
      <c r="G303" s="208" t="str">
        <f>IF(ISTEXT('Student List'!$C$10),('Student List'!$C$10),"")</f>
        <v/>
      </c>
      <c r="H303" s="209"/>
      <c r="I303" s="210"/>
      <c r="J303" s="211"/>
      <c r="K303" s="210"/>
      <c r="L303" s="212"/>
      <c r="M303" s="213"/>
      <c r="N303" s="210"/>
      <c r="O303" s="211"/>
      <c r="P303" s="210"/>
      <c r="Q303" s="212"/>
      <c r="R303" s="213"/>
      <c r="S303" s="210"/>
      <c r="T303" s="211"/>
      <c r="U303" s="210"/>
      <c r="V303" s="212"/>
      <c r="W303" s="213"/>
      <c r="X303" s="210"/>
      <c r="Y303" s="211"/>
      <c r="Z303" s="210"/>
      <c r="AA303" s="214"/>
      <c r="AB303" s="215"/>
      <c r="AC303" s="209"/>
      <c r="AD303" s="210"/>
      <c r="AE303" s="213"/>
      <c r="AF303" s="210"/>
      <c r="AG303" s="212"/>
      <c r="AH303" s="213"/>
      <c r="AI303" s="210"/>
      <c r="AJ303" s="211"/>
      <c r="AK303" s="210"/>
      <c r="AL303" s="212"/>
      <c r="AM303" s="213"/>
      <c r="AN303" s="210"/>
      <c r="AO303" s="211"/>
      <c r="AP303" s="210"/>
      <c r="AQ303" s="212"/>
      <c r="AR303" s="213"/>
      <c r="AS303" s="210"/>
      <c r="AT303" s="211"/>
      <c r="AU303" s="210"/>
      <c r="AV303" s="212"/>
      <c r="AW303" s="213"/>
      <c r="AX303" s="210"/>
      <c r="AY303" s="211"/>
      <c r="AZ303" s="210"/>
      <c r="BA303" s="212"/>
      <c r="BB303" s="213"/>
      <c r="BC303" s="210"/>
      <c r="BD303" s="210"/>
      <c r="BE303" s="210"/>
      <c r="BF303" s="213"/>
      <c r="BG303" s="216" t="str">
        <f t="shared" si="91"/>
        <v/>
      </c>
      <c r="BH303" s="217"/>
      <c r="BI303" s="218" t="str">
        <f t="shared" si="92"/>
        <v/>
      </c>
      <c r="BJ303" s="219"/>
      <c r="BK303" s="220"/>
      <c r="BL303" s="221"/>
      <c r="BM303" s="221"/>
      <c r="BN303" s="221"/>
      <c r="BO303" s="221"/>
      <c r="BP303" s="221"/>
      <c r="BQ303" s="221"/>
      <c r="BR303" s="221"/>
      <c r="BS303" s="222"/>
      <c r="BT303" s="217"/>
      <c r="BU303" s="223" t="str">
        <f t="shared" si="93"/>
        <v/>
      </c>
      <c r="BV303" s="224"/>
      <c r="BW303" s="225"/>
      <c r="BX303" s="249"/>
      <c r="BY303" s="255"/>
      <c r="BZ303" s="226"/>
      <c r="CA303" s="249"/>
      <c r="CB303" s="255"/>
      <c r="CC303" s="226"/>
      <c r="CD303" s="249"/>
      <c r="CE303" s="255"/>
      <c r="CF303" s="226"/>
      <c r="CG303" s="249"/>
      <c r="CH303" s="255"/>
      <c r="CI303" s="226"/>
      <c r="CJ303" s="249"/>
      <c r="CK303" s="255"/>
      <c r="CL303" s="226"/>
      <c r="CM303" s="249"/>
      <c r="CN303" s="255"/>
      <c r="CO303" s="226"/>
      <c r="CP303" s="249"/>
      <c r="CQ303" s="255"/>
      <c r="CR303" s="226"/>
      <c r="CS303" s="249"/>
      <c r="CT303" s="255"/>
      <c r="CU303" s="226"/>
      <c r="CV303" s="249"/>
      <c r="CW303" s="225"/>
      <c r="CX303" s="226"/>
      <c r="CY303" s="227"/>
    </row>
    <row r="304" spans="1:103" ht="13.5" customHeight="1">
      <c r="A304" s="83" t="str">
        <f t="shared" si="86"/>
        <v/>
      </c>
      <c r="B304" s="168" t="str">
        <f t="shared" si="87"/>
        <v/>
      </c>
      <c r="C304" s="151" t="str">
        <f t="shared" si="88"/>
        <v/>
      </c>
      <c r="D304" s="82" t="str">
        <f t="shared" si="89"/>
        <v/>
      </c>
      <c r="E304" s="188" t="str">
        <f>IF(ISERROR(SUM((B304/2),(C304/2),(D304/2))),IF(ISERROR(SUM((B304/2),(C304/2))),IF(ISERROR(SUM((B304/2),(D304/2))),IF(ISERROR(SUM((C304/2),(D304/2))),IF(ISERROR(B304/2),IF(ISERROR(C304/2),A302,C304),B304),SUM((C304*'Student List'!$D$34),(D304*'Student List'!$E$34))/'Student List'!$D$40),SUM((B304*'Student List'!$C$34),(D304*'Student List'!$E$34))/'Student List'!$E$40),SUM((B304*'Student List'!$C$34),(C304*'Student List'!$D$34))/'Student List'!$C$40),SUM((B304*'Student List'!$C$34),(C304*'Student List'!$D$34),(D304*'Student List'!$E$34))/'Student List'!$C$35)</f>
        <v/>
      </c>
      <c r="F304" s="84" t="str">
        <f t="shared" si="90"/>
        <v/>
      </c>
      <c r="G304" s="173" t="str">
        <f>IF(ISTEXT('Student List'!$C$11),('Student List'!$C$11),"")</f>
        <v/>
      </c>
      <c r="H304" s="85"/>
      <c r="I304" s="86"/>
      <c r="J304" s="87"/>
      <c r="K304" s="86"/>
      <c r="L304" s="88"/>
      <c r="M304" s="89"/>
      <c r="N304" s="86"/>
      <c r="O304" s="87"/>
      <c r="P304" s="86"/>
      <c r="Q304" s="88"/>
      <c r="R304" s="89"/>
      <c r="S304" s="86"/>
      <c r="T304" s="87"/>
      <c r="U304" s="86"/>
      <c r="V304" s="88"/>
      <c r="W304" s="89"/>
      <c r="X304" s="86"/>
      <c r="Y304" s="87"/>
      <c r="Z304" s="86"/>
      <c r="AA304" s="90"/>
      <c r="AB304" s="207"/>
      <c r="AC304" s="85"/>
      <c r="AD304" s="86"/>
      <c r="AE304" s="89"/>
      <c r="AF304" s="86"/>
      <c r="AG304" s="88"/>
      <c r="AH304" s="89"/>
      <c r="AI304" s="86"/>
      <c r="AJ304" s="87"/>
      <c r="AK304" s="86"/>
      <c r="AL304" s="88"/>
      <c r="AM304" s="89"/>
      <c r="AN304" s="86"/>
      <c r="AO304" s="87"/>
      <c r="AP304" s="86"/>
      <c r="AQ304" s="88"/>
      <c r="AR304" s="89"/>
      <c r="AS304" s="86"/>
      <c r="AT304" s="87"/>
      <c r="AU304" s="86"/>
      <c r="AV304" s="88"/>
      <c r="AW304" s="89"/>
      <c r="AX304" s="86"/>
      <c r="AY304" s="87"/>
      <c r="AZ304" s="86"/>
      <c r="BA304" s="88"/>
      <c r="BB304" s="89"/>
      <c r="BC304" s="86"/>
      <c r="BD304" s="86"/>
      <c r="BE304" s="86"/>
      <c r="BF304" s="89"/>
      <c r="BG304" s="91" t="str">
        <f t="shared" si="91"/>
        <v/>
      </c>
      <c r="BI304" s="92" t="str">
        <f t="shared" si="92"/>
        <v/>
      </c>
      <c r="BJ304" s="112"/>
      <c r="BK304" s="117"/>
      <c r="BL304" s="113"/>
      <c r="BM304" s="113"/>
      <c r="BN304" s="113"/>
      <c r="BO304" s="113"/>
      <c r="BP304" s="113"/>
      <c r="BQ304" s="113"/>
      <c r="BR304" s="113"/>
      <c r="BS304" s="114"/>
      <c r="BU304" s="171" t="str">
        <f t="shared" si="93"/>
        <v/>
      </c>
      <c r="BV304" s="161"/>
      <c r="BW304" s="162"/>
      <c r="BX304" s="250"/>
      <c r="BY304" s="256"/>
      <c r="BZ304" s="163"/>
      <c r="CA304" s="250"/>
      <c r="CB304" s="256"/>
      <c r="CC304" s="163"/>
      <c r="CD304" s="250"/>
      <c r="CE304" s="256"/>
      <c r="CF304" s="163"/>
      <c r="CG304" s="250"/>
      <c r="CH304" s="256"/>
      <c r="CI304" s="163"/>
      <c r="CJ304" s="250"/>
      <c r="CK304" s="256"/>
      <c r="CL304" s="163"/>
      <c r="CM304" s="250"/>
      <c r="CN304" s="256"/>
      <c r="CO304" s="163"/>
      <c r="CP304" s="250"/>
      <c r="CQ304" s="256"/>
      <c r="CR304" s="163"/>
      <c r="CS304" s="250"/>
      <c r="CT304" s="256"/>
      <c r="CU304" s="163"/>
      <c r="CV304" s="250"/>
      <c r="CW304" s="162"/>
      <c r="CX304" s="163"/>
      <c r="CY304" s="164"/>
    </row>
    <row r="305" spans="1:103" ht="13.5" customHeight="1">
      <c r="A305" s="83" t="str">
        <f t="shared" si="86"/>
        <v/>
      </c>
      <c r="B305" s="168" t="str">
        <f t="shared" si="87"/>
        <v/>
      </c>
      <c r="C305" s="151" t="str">
        <f t="shared" si="88"/>
        <v/>
      </c>
      <c r="D305" s="82" t="str">
        <f t="shared" si="89"/>
        <v/>
      </c>
      <c r="E305" s="188" t="str">
        <f>IF(ISERROR(SUM((B305/2),(C305/2),(D305/2))),IF(ISERROR(SUM((B305/2),(C305/2))),IF(ISERROR(SUM((B305/2),(D305/2))),IF(ISERROR(SUM((C305/2),(D305/2))),IF(ISERROR(B305/2),IF(ISERROR(C305/2),A303,C305),B305),SUM((C305*'Student List'!$D$34),(D305*'Student List'!$E$34))/'Student List'!$D$40),SUM((B305*'Student List'!$C$34),(D305*'Student List'!$E$34))/'Student List'!$E$40),SUM((B305*'Student List'!$C$34),(C305*'Student List'!$D$34))/'Student List'!$C$40),SUM((B305*'Student List'!$C$34),(C305*'Student List'!$D$34),(D305*'Student List'!$E$34))/'Student List'!$C$35)</f>
        <v/>
      </c>
      <c r="F305" s="84" t="str">
        <f t="shared" si="90"/>
        <v/>
      </c>
      <c r="G305" s="208" t="str">
        <f>IF(ISTEXT('Student List'!$C$12),('Student List'!$C$12),"")</f>
        <v/>
      </c>
      <c r="H305" s="209"/>
      <c r="I305" s="210"/>
      <c r="J305" s="211"/>
      <c r="K305" s="210"/>
      <c r="L305" s="212"/>
      <c r="M305" s="213"/>
      <c r="N305" s="210"/>
      <c r="O305" s="211"/>
      <c r="P305" s="210"/>
      <c r="Q305" s="212"/>
      <c r="R305" s="213"/>
      <c r="S305" s="210"/>
      <c r="T305" s="211"/>
      <c r="U305" s="210"/>
      <c r="V305" s="212"/>
      <c r="W305" s="213"/>
      <c r="X305" s="210"/>
      <c r="Y305" s="211"/>
      <c r="Z305" s="210"/>
      <c r="AA305" s="214"/>
      <c r="AB305" s="215"/>
      <c r="AC305" s="209"/>
      <c r="AD305" s="210"/>
      <c r="AE305" s="213"/>
      <c r="AF305" s="210"/>
      <c r="AG305" s="212"/>
      <c r="AH305" s="213"/>
      <c r="AI305" s="210"/>
      <c r="AJ305" s="211"/>
      <c r="AK305" s="210"/>
      <c r="AL305" s="212"/>
      <c r="AM305" s="213"/>
      <c r="AN305" s="210"/>
      <c r="AO305" s="211"/>
      <c r="AP305" s="210"/>
      <c r="AQ305" s="212"/>
      <c r="AR305" s="213"/>
      <c r="AS305" s="210"/>
      <c r="AT305" s="211"/>
      <c r="AU305" s="210"/>
      <c r="AV305" s="212"/>
      <c r="AW305" s="213"/>
      <c r="AX305" s="210"/>
      <c r="AY305" s="211"/>
      <c r="AZ305" s="210"/>
      <c r="BA305" s="212"/>
      <c r="BB305" s="213"/>
      <c r="BC305" s="210"/>
      <c r="BD305" s="210"/>
      <c r="BE305" s="210"/>
      <c r="BF305" s="213"/>
      <c r="BG305" s="216" t="str">
        <f t="shared" si="91"/>
        <v/>
      </c>
      <c r="BH305" s="217"/>
      <c r="BI305" s="218" t="str">
        <f t="shared" si="92"/>
        <v/>
      </c>
      <c r="BJ305" s="219"/>
      <c r="BK305" s="220"/>
      <c r="BL305" s="221"/>
      <c r="BM305" s="221"/>
      <c r="BN305" s="221"/>
      <c r="BO305" s="221"/>
      <c r="BP305" s="221"/>
      <c r="BQ305" s="221"/>
      <c r="BR305" s="221"/>
      <c r="BS305" s="222"/>
      <c r="BT305" s="217"/>
      <c r="BU305" s="223" t="str">
        <f t="shared" si="93"/>
        <v/>
      </c>
      <c r="BV305" s="224"/>
      <c r="BW305" s="225"/>
      <c r="BX305" s="249"/>
      <c r="BY305" s="255"/>
      <c r="BZ305" s="226"/>
      <c r="CA305" s="249"/>
      <c r="CB305" s="255"/>
      <c r="CC305" s="226"/>
      <c r="CD305" s="249"/>
      <c r="CE305" s="255"/>
      <c r="CF305" s="226"/>
      <c r="CG305" s="249"/>
      <c r="CH305" s="255"/>
      <c r="CI305" s="226"/>
      <c r="CJ305" s="249"/>
      <c r="CK305" s="255"/>
      <c r="CL305" s="226"/>
      <c r="CM305" s="249"/>
      <c r="CN305" s="255"/>
      <c r="CO305" s="226"/>
      <c r="CP305" s="249"/>
      <c r="CQ305" s="255"/>
      <c r="CR305" s="226"/>
      <c r="CS305" s="249"/>
      <c r="CT305" s="255"/>
      <c r="CU305" s="226"/>
      <c r="CV305" s="249"/>
      <c r="CW305" s="225"/>
      <c r="CX305" s="226"/>
      <c r="CY305" s="227"/>
    </row>
    <row r="306" spans="1:103" ht="13.5" customHeight="1">
      <c r="A306" s="83" t="str">
        <f t="shared" si="86"/>
        <v/>
      </c>
      <c r="B306" s="168" t="str">
        <f t="shared" si="87"/>
        <v/>
      </c>
      <c r="C306" s="151" t="str">
        <f t="shared" si="88"/>
        <v/>
      </c>
      <c r="D306" s="82" t="str">
        <f t="shared" si="89"/>
        <v/>
      </c>
      <c r="E306" s="188" t="str">
        <f>IF(ISERROR(SUM((B306/2),(C306/2),(D306/2))),IF(ISERROR(SUM((B306/2),(C306/2))),IF(ISERROR(SUM((B306/2),(D306/2))),IF(ISERROR(SUM((C306/2),(D306/2))),IF(ISERROR(B306/2),IF(ISERROR(C306/2),A304,C306),B306),SUM((C306*'Student List'!$D$34),(D306*'Student List'!$E$34))/'Student List'!$D$40),SUM((B306*'Student List'!$C$34),(D306*'Student List'!$E$34))/'Student List'!$E$40),SUM((B306*'Student List'!$C$34),(C306*'Student List'!$D$34))/'Student List'!$C$40),SUM((B306*'Student List'!$C$34),(C306*'Student List'!$D$34),(D306*'Student List'!$E$34))/'Student List'!$C$35)</f>
        <v/>
      </c>
      <c r="F306" s="84" t="str">
        <f t="shared" si="90"/>
        <v/>
      </c>
      <c r="G306" s="173" t="str">
        <f>IF(ISTEXT('Student List'!$C$13),('Student List'!$C$13),"")</f>
        <v/>
      </c>
      <c r="H306" s="85"/>
      <c r="I306" s="86"/>
      <c r="J306" s="87"/>
      <c r="K306" s="86"/>
      <c r="L306" s="88"/>
      <c r="M306" s="89"/>
      <c r="N306" s="86"/>
      <c r="O306" s="87"/>
      <c r="P306" s="86"/>
      <c r="Q306" s="88"/>
      <c r="R306" s="89"/>
      <c r="S306" s="86"/>
      <c r="T306" s="87"/>
      <c r="U306" s="86"/>
      <c r="V306" s="88"/>
      <c r="W306" s="89"/>
      <c r="X306" s="86"/>
      <c r="Y306" s="87"/>
      <c r="Z306" s="86"/>
      <c r="AA306" s="90"/>
      <c r="AB306" s="207"/>
      <c r="AC306" s="85"/>
      <c r="AD306" s="86"/>
      <c r="AE306" s="89"/>
      <c r="AF306" s="86"/>
      <c r="AG306" s="88"/>
      <c r="AH306" s="89"/>
      <c r="AI306" s="86"/>
      <c r="AJ306" s="87"/>
      <c r="AK306" s="86"/>
      <c r="AL306" s="88"/>
      <c r="AM306" s="89"/>
      <c r="AN306" s="86"/>
      <c r="AO306" s="87"/>
      <c r="AP306" s="86"/>
      <c r="AQ306" s="88"/>
      <c r="AR306" s="89"/>
      <c r="AS306" s="86"/>
      <c r="AT306" s="87"/>
      <c r="AU306" s="86"/>
      <c r="AV306" s="88"/>
      <c r="AW306" s="89"/>
      <c r="AX306" s="86"/>
      <c r="AY306" s="87"/>
      <c r="AZ306" s="86"/>
      <c r="BA306" s="88"/>
      <c r="BB306" s="89"/>
      <c r="BC306" s="86"/>
      <c r="BD306" s="86"/>
      <c r="BE306" s="86"/>
      <c r="BF306" s="89"/>
      <c r="BG306" s="91" t="str">
        <f t="shared" si="91"/>
        <v/>
      </c>
      <c r="BI306" s="92" t="str">
        <f t="shared" si="92"/>
        <v/>
      </c>
      <c r="BJ306" s="112"/>
      <c r="BK306" s="117"/>
      <c r="BL306" s="113"/>
      <c r="BM306" s="113"/>
      <c r="BN306" s="113"/>
      <c r="BO306" s="113"/>
      <c r="BP306" s="113"/>
      <c r="BQ306" s="113"/>
      <c r="BR306" s="113"/>
      <c r="BS306" s="114"/>
      <c r="BU306" s="171" t="str">
        <f t="shared" si="93"/>
        <v/>
      </c>
      <c r="BV306" s="161"/>
      <c r="BW306" s="162"/>
      <c r="BX306" s="250"/>
      <c r="BY306" s="256"/>
      <c r="BZ306" s="163"/>
      <c r="CA306" s="250"/>
      <c r="CB306" s="256"/>
      <c r="CC306" s="163"/>
      <c r="CD306" s="250"/>
      <c r="CE306" s="256"/>
      <c r="CF306" s="163"/>
      <c r="CG306" s="250"/>
      <c r="CH306" s="256"/>
      <c r="CI306" s="163"/>
      <c r="CJ306" s="250"/>
      <c r="CK306" s="256"/>
      <c r="CL306" s="163"/>
      <c r="CM306" s="250"/>
      <c r="CN306" s="256"/>
      <c r="CO306" s="163"/>
      <c r="CP306" s="250"/>
      <c r="CQ306" s="256"/>
      <c r="CR306" s="163"/>
      <c r="CS306" s="250"/>
      <c r="CT306" s="256"/>
      <c r="CU306" s="163"/>
      <c r="CV306" s="250"/>
      <c r="CW306" s="162"/>
      <c r="CX306" s="163"/>
      <c r="CY306" s="164"/>
    </row>
    <row r="307" spans="1:103" ht="13.5" customHeight="1">
      <c r="A307" s="83" t="str">
        <f t="shared" si="86"/>
        <v/>
      </c>
      <c r="B307" s="168" t="str">
        <f t="shared" si="87"/>
        <v/>
      </c>
      <c r="C307" s="151" t="str">
        <f t="shared" si="88"/>
        <v/>
      </c>
      <c r="D307" s="82" t="str">
        <f t="shared" si="89"/>
        <v/>
      </c>
      <c r="E307" s="188" t="str">
        <f>IF(ISERROR(SUM((B307/2),(C307/2),(D307/2))),IF(ISERROR(SUM((B307/2),(C307/2))),IF(ISERROR(SUM((B307/2),(D307/2))),IF(ISERROR(SUM((C307/2),(D307/2))),IF(ISERROR(B307/2),IF(ISERROR(C307/2),A305,C307),B307),SUM((C307*'Student List'!$D$34),(D307*'Student List'!$E$34))/'Student List'!$D$40),SUM((B307*'Student List'!$C$34),(D307*'Student List'!$E$34))/'Student List'!$E$40),SUM((B307*'Student List'!$C$34),(C307*'Student List'!$D$34))/'Student List'!$C$40),SUM((B307*'Student List'!$C$34),(C307*'Student List'!$D$34),(D307*'Student List'!$E$34))/'Student List'!$C$35)</f>
        <v/>
      </c>
      <c r="F307" s="84" t="str">
        <f t="shared" si="90"/>
        <v/>
      </c>
      <c r="G307" s="208" t="str">
        <f>IF(ISTEXT('Student List'!$C$14),('Student List'!$C$14),"")</f>
        <v/>
      </c>
      <c r="H307" s="209"/>
      <c r="I307" s="210"/>
      <c r="J307" s="211"/>
      <c r="K307" s="210"/>
      <c r="L307" s="212"/>
      <c r="M307" s="213"/>
      <c r="N307" s="210"/>
      <c r="O307" s="211"/>
      <c r="P307" s="210"/>
      <c r="Q307" s="212"/>
      <c r="R307" s="213"/>
      <c r="S307" s="210"/>
      <c r="T307" s="211"/>
      <c r="U307" s="210"/>
      <c r="V307" s="212"/>
      <c r="W307" s="213"/>
      <c r="X307" s="210"/>
      <c r="Y307" s="211"/>
      <c r="Z307" s="210"/>
      <c r="AA307" s="214"/>
      <c r="AB307" s="215"/>
      <c r="AC307" s="209"/>
      <c r="AD307" s="210"/>
      <c r="AE307" s="213"/>
      <c r="AF307" s="210"/>
      <c r="AG307" s="212"/>
      <c r="AH307" s="213"/>
      <c r="AI307" s="210"/>
      <c r="AJ307" s="211"/>
      <c r="AK307" s="210"/>
      <c r="AL307" s="212"/>
      <c r="AM307" s="213"/>
      <c r="AN307" s="210"/>
      <c r="AO307" s="211"/>
      <c r="AP307" s="210"/>
      <c r="AQ307" s="212"/>
      <c r="AR307" s="213"/>
      <c r="AS307" s="210"/>
      <c r="AT307" s="211"/>
      <c r="AU307" s="210"/>
      <c r="AV307" s="212"/>
      <c r="AW307" s="213"/>
      <c r="AX307" s="210"/>
      <c r="AY307" s="211"/>
      <c r="AZ307" s="210"/>
      <c r="BA307" s="212"/>
      <c r="BB307" s="213"/>
      <c r="BC307" s="210"/>
      <c r="BD307" s="210"/>
      <c r="BE307" s="210"/>
      <c r="BF307" s="213"/>
      <c r="BG307" s="216" t="str">
        <f t="shared" si="91"/>
        <v/>
      </c>
      <c r="BH307" s="217"/>
      <c r="BI307" s="218" t="str">
        <f t="shared" si="92"/>
        <v/>
      </c>
      <c r="BJ307" s="219"/>
      <c r="BK307" s="220"/>
      <c r="BL307" s="221"/>
      <c r="BM307" s="221"/>
      <c r="BN307" s="221"/>
      <c r="BO307" s="221"/>
      <c r="BP307" s="221"/>
      <c r="BQ307" s="221"/>
      <c r="BR307" s="221"/>
      <c r="BS307" s="222"/>
      <c r="BT307" s="217"/>
      <c r="BU307" s="223" t="str">
        <f t="shared" si="93"/>
        <v/>
      </c>
      <c r="BV307" s="224"/>
      <c r="BW307" s="225"/>
      <c r="BX307" s="249"/>
      <c r="BY307" s="255"/>
      <c r="BZ307" s="226"/>
      <c r="CA307" s="249"/>
      <c r="CB307" s="255"/>
      <c r="CC307" s="226"/>
      <c r="CD307" s="249"/>
      <c r="CE307" s="255"/>
      <c r="CF307" s="226"/>
      <c r="CG307" s="249"/>
      <c r="CH307" s="255"/>
      <c r="CI307" s="226"/>
      <c r="CJ307" s="249"/>
      <c r="CK307" s="255"/>
      <c r="CL307" s="226"/>
      <c r="CM307" s="249"/>
      <c r="CN307" s="255"/>
      <c r="CO307" s="226"/>
      <c r="CP307" s="249"/>
      <c r="CQ307" s="255"/>
      <c r="CR307" s="226"/>
      <c r="CS307" s="249"/>
      <c r="CT307" s="255"/>
      <c r="CU307" s="226"/>
      <c r="CV307" s="249"/>
      <c r="CW307" s="225"/>
      <c r="CX307" s="226"/>
      <c r="CY307" s="227"/>
    </row>
    <row r="308" spans="1:103" ht="13.5" customHeight="1">
      <c r="A308" s="83" t="str">
        <f t="shared" si="86"/>
        <v/>
      </c>
      <c r="B308" s="168" t="str">
        <f t="shared" si="87"/>
        <v/>
      </c>
      <c r="C308" s="151" t="str">
        <f t="shared" si="88"/>
        <v/>
      </c>
      <c r="D308" s="82" t="str">
        <f t="shared" si="89"/>
        <v/>
      </c>
      <c r="E308" s="188" t="str">
        <f>IF(ISERROR(SUM((B308/2),(C308/2),(D308/2))),IF(ISERROR(SUM((B308/2),(C308/2))),IF(ISERROR(SUM((B308/2),(D308/2))),IF(ISERROR(SUM((C308/2),(D308/2))),IF(ISERROR(B308/2),IF(ISERROR(C308/2),A306,C308),B308),SUM((C308*'Student List'!$D$34),(D308*'Student List'!$E$34))/'Student List'!$D$40),SUM((B308*'Student List'!$C$34),(D308*'Student List'!$E$34))/'Student List'!$E$40),SUM((B308*'Student List'!$C$34),(C308*'Student List'!$D$34))/'Student List'!$C$40),SUM((B308*'Student List'!$C$34),(C308*'Student List'!$D$34),(D308*'Student List'!$E$34))/'Student List'!$C$35)</f>
        <v/>
      </c>
      <c r="F308" s="84" t="str">
        <f t="shared" si="90"/>
        <v/>
      </c>
      <c r="G308" s="173" t="str">
        <f>IF(ISTEXT('Student List'!$C$15),('Student List'!$C$15),"")</f>
        <v/>
      </c>
      <c r="H308" s="85"/>
      <c r="I308" s="86"/>
      <c r="J308" s="87"/>
      <c r="K308" s="86"/>
      <c r="L308" s="88"/>
      <c r="M308" s="89"/>
      <c r="N308" s="86"/>
      <c r="O308" s="87"/>
      <c r="P308" s="86"/>
      <c r="Q308" s="88"/>
      <c r="R308" s="89"/>
      <c r="S308" s="86"/>
      <c r="T308" s="87"/>
      <c r="U308" s="86"/>
      <c r="V308" s="88"/>
      <c r="W308" s="89"/>
      <c r="X308" s="86"/>
      <c r="Y308" s="87"/>
      <c r="Z308" s="86"/>
      <c r="AA308" s="90"/>
      <c r="AB308" s="207"/>
      <c r="AC308" s="85"/>
      <c r="AD308" s="86"/>
      <c r="AE308" s="89"/>
      <c r="AF308" s="86"/>
      <c r="AG308" s="88"/>
      <c r="AH308" s="89"/>
      <c r="AI308" s="86"/>
      <c r="AJ308" s="87"/>
      <c r="AK308" s="86"/>
      <c r="AL308" s="88"/>
      <c r="AM308" s="89"/>
      <c r="AN308" s="86"/>
      <c r="AO308" s="87"/>
      <c r="AP308" s="86"/>
      <c r="AQ308" s="88"/>
      <c r="AR308" s="89"/>
      <c r="AS308" s="86"/>
      <c r="AT308" s="87"/>
      <c r="AU308" s="86"/>
      <c r="AV308" s="88"/>
      <c r="AW308" s="89"/>
      <c r="AX308" s="86"/>
      <c r="AY308" s="87"/>
      <c r="AZ308" s="86"/>
      <c r="BA308" s="88"/>
      <c r="BB308" s="89"/>
      <c r="BC308" s="86"/>
      <c r="BD308" s="86"/>
      <c r="BE308" s="86"/>
      <c r="BF308" s="89"/>
      <c r="BG308" s="91" t="str">
        <f t="shared" si="91"/>
        <v/>
      </c>
      <c r="BI308" s="92" t="str">
        <f t="shared" si="92"/>
        <v/>
      </c>
      <c r="BJ308" s="112"/>
      <c r="BK308" s="117"/>
      <c r="BL308" s="113"/>
      <c r="BM308" s="113"/>
      <c r="BN308" s="113"/>
      <c r="BO308" s="113"/>
      <c r="BP308" s="113"/>
      <c r="BQ308" s="113"/>
      <c r="BR308" s="113"/>
      <c r="BS308" s="114"/>
      <c r="BU308" s="171" t="str">
        <f t="shared" si="93"/>
        <v/>
      </c>
      <c r="BV308" s="161"/>
      <c r="BW308" s="162"/>
      <c r="BX308" s="250"/>
      <c r="BY308" s="256"/>
      <c r="BZ308" s="163"/>
      <c r="CA308" s="250"/>
      <c r="CB308" s="256"/>
      <c r="CC308" s="163"/>
      <c r="CD308" s="250"/>
      <c r="CE308" s="256"/>
      <c r="CF308" s="163"/>
      <c r="CG308" s="250"/>
      <c r="CH308" s="256"/>
      <c r="CI308" s="163"/>
      <c r="CJ308" s="250"/>
      <c r="CK308" s="256"/>
      <c r="CL308" s="163"/>
      <c r="CM308" s="250"/>
      <c r="CN308" s="256"/>
      <c r="CO308" s="163"/>
      <c r="CP308" s="250"/>
      <c r="CQ308" s="256"/>
      <c r="CR308" s="163"/>
      <c r="CS308" s="250"/>
      <c r="CT308" s="256"/>
      <c r="CU308" s="163"/>
      <c r="CV308" s="250"/>
      <c r="CW308" s="162"/>
      <c r="CX308" s="163"/>
      <c r="CY308" s="164"/>
    </row>
    <row r="309" spans="1:103" ht="13.5" customHeight="1">
      <c r="A309" s="83" t="str">
        <f t="shared" si="86"/>
        <v/>
      </c>
      <c r="B309" s="168" t="str">
        <f t="shared" si="87"/>
        <v/>
      </c>
      <c r="C309" s="151" t="str">
        <f t="shared" si="88"/>
        <v/>
      </c>
      <c r="D309" s="82" t="str">
        <f t="shared" si="89"/>
        <v/>
      </c>
      <c r="E309" s="188" t="str">
        <f>IF(ISERROR(SUM((B309/2),(C309/2),(D309/2))),IF(ISERROR(SUM((B309/2),(C309/2))),IF(ISERROR(SUM((B309/2),(D309/2))),IF(ISERROR(SUM((C309/2),(D309/2))),IF(ISERROR(B309/2),IF(ISERROR(C309/2),A307,C309),B309),SUM((C309*'Student List'!$D$34),(D309*'Student List'!$E$34))/'Student List'!$D$40),SUM((B309*'Student List'!$C$34),(D309*'Student List'!$E$34))/'Student List'!$E$40),SUM((B309*'Student List'!$C$34),(C309*'Student List'!$D$34))/'Student List'!$C$40),SUM((B309*'Student List'!$C$34),(C309*'Student List'!$D$34),(D309*'Student List'!$E$34))/'Student List'!$C$35)</f>
        <v/>
      </c>
      <c r="F309" s="84" t="str">
        <f t="shared" si="90"/>
        <v/>
      </c>
      <c r="G309" s="208" t="str">
        <f>IF(ISTEXT('Student List'!$C$16),('Student List'!$C$16),"")</f>
        <v/>
      </c>
      <c r="H309" s="209"/>
      <c r="I309" s="210"/>
      <c r="J309" s="211"/>
      <c r="K309" s="210"/>
      <c r="L309" s="212"/>
      <c r="M309" s="213"/>
      <c r="N309" s="210"/>
      <c r="O309" s="211"/>
      <c r="P309" s="210"/>
      <c r="Q309" s="212"/>
      <c r="R309" s="213"/>
      <c r="S309" s="210"/>
      <c r="T309" s="211"/>
      <c r="U309" s="210"/>
      <c r="V309" s="212"/>
      <c r="W309" s="213"/>
      <c r="X309" s="210"/>
      <c r="Y309" s="211"/>
      <c r="Z309" s="210"/>
      <c r="AA309" s="214"/>
      <c r="AB309" s="215"/>
      <c r="AC309" s="209"/>
      <c r="AD309" s="210"/>
      <c r="AE309" s="213"/>
      <c r="AF309" s="210"/>
      <c r="AG309" s="212"/>
      <c r="AH309" s="213"/>
      <c r="AI309" s="210"/>
      <c r="AJ309" s="211"/>
      <c r="AK309" s="210"/>
      <c r="AL309" s="212"/>
      <c r="AM309" s="213"/>
      <c r="AN309" s="210"/>
      <c r="AO309" s="211"/>
      <c r="AP309" s="210"/>
      <c r="AQ309" s="212"/>
      <c r="AR309" s="213"/>
      <c r="AS309" s="210"/>
      <c r="AT309" s="211"/>
      <c r="AU309" s="210"/>
      <c r="AV309" s="212"/>
      <c r="AW309" s="213"/>
      <c r="AX309" s="210"/>
      <c r="AY309" s="211"/>
      <c r="AZ309" s="210"/>
      <c r="BA309" s="212"/>
      <c r="BB309" s="213"/>
      <c r="BC309" s="210"/>
      <c r="BD309" s="210"/>
      <c r="BE309" s="210"/>
      <c r="BF309" s="213"/>
      <c r="BG309" s="216" t="str">
        <f t="shared" si="91"/>
        <v/>
      </c>
      <c r="BH309" s="217"/>
      <c r="BI309" s="218" t="str">
        <f t="shared" si="92"/>
        <v/>
      </c>
      <c r="BJ309" s="219"/>
      <c r="BK309" s="220"/>
      <c r="BL309" s="221"/>
      <c r="BM309" s="221"/>
      <c r="BN309" s="221"/>
      <c r="BO309" s="221"/>
      <c r="BP309" s="221"/>
      <c r="BQ309" s="221"/>
      <c r="BR309" s="221"/>
      <c r="BS309" s="222"/>
      <c r="BT309" s="217"/>
      <c r="BU309" s="223" t="str">
        <f t="shared" si="93"/>
        <v/>
      </c>
      <c r="BV309" s="224"/>
      <c r="BW309" s="225"/>
      <c r="BX309" s="249"/>
      <c r="BY309" s="255"/>
      <c r="BZ309" s="226"/>
      <c r="CA309" s="249"/>
      <c r="CB309" s="255"/>
      <c r="CC309" s="226"/>
      <c r="CD309" s="249"/>
      <c r="CE309" s="255"/>
      <c r="CF309" s="226"/>
      <c r="CG309" s="249"/>
      <c r="CH309" s="255"/>
      <c r="CI309" s="226"/>
      <c r="CJ309" s="249"/>
      <c r="CK309" s="255"/>
      <c r="CL309" s="226"/>
      <c r="CM309" s="249"/>
      <c r="CN309" s="255"/>
      <c r="CO309" s="226"/>
      <c r="CP309" s="249"/>
      <c r="CQ309" s="255"/>
      <c r="CR309" s="226"/>
      <c r="CS309" s="249"/>
      <c r="CT309" s="255"/>
      <c r="CU309" s="226"/>
      <c r="CV309" s="249"/>
      <c r="CW309" s="225"/>
      <c r="CX309" s="226"/>
      <c r="CY309" s="227"/>
    </row>
    <row r="310" spans="1:103" ht="13.5" customHeight="1">
      <c r="A310" s="83" t="str">
        <f t="shared" si="86"/>
        <v/>
      </c>
      <c r="B310" s="168" t="str">
        <f t="shared" si="87"/>
        <v/>
      </c>
      <c r="C310" s="151" t="str">
        <f t="shared" si="88"/>
        <v/>
      </c>
      <c r="D310" s="82" t="str">
        <f t="shared" si="89"/>
        <v/>
      </c>
      <c r="E310" s="188" t="str">
        <f>IF(ISERROR(SUM((B310/2),(C310/2),(D310/2))),IF(ISERROR(SUM((B310/2),(C310/2))),IF(ISERROR(SUM((B310/2),(D310/2))),IF(ISERROR(SUM((C310/2),(D310/2))),IF(ISERROR(B310/2),IF(ISERROR(C310/2),A308,C310),B310),SUM((C310*'Student List'!$D$34),(D310*'Student List'!$E$34))/'Student List'!$D$40),SUM((B310*'Student List'!$C$34),(D310*'Student List'!$E$34))/'Student List'!$E$40),SUM((B310*'Student List'!$C$34),(C310*'Student List'!$D$34))/'Student List'!$C$40),SUM((B310*'Student List'!$C$34),(C310*'Student List'!$D$34),(D310*'Student List'!$E$34))/'Student List'!$C$35)</f>
        <v/>
      </c>
      <c r="F310" s="84" t="str">
        <f t="shared" si="90"/>
        <v/>
      </c>
      <c r="G310" s="173" t="str">
        <f>IF(ISTEXT('Student List'!$C$17),('Student List'!$C$17),"")</f>
        <v/>
      </c>
      <c r="H310" s="85"/>
      <c r="I310" s="86"/>
      <c r="J310" s="87"/>
      <c r="K310" s="86"/>
      <c r="L310" s="88"/>
      <c r="M310" s="89"/>
      <c r="N310" s="86"/>
      <c r="O310" s="87"/>
      <c r="P310" s="86"/>
      <c r="Q310" s="88"/>
      <c r="R310" s="89"/>
      <c r="S310" s="86"/>
      <c r="T310" s="87"/>
      <c r="U310" s="86"/>
      <c r="V310" s="88"/>
      <c r="W310" s="89"/>
      <c r="X310" s="86"/>
      <c r="Y310" s="87"/>
      <c r="Z310" s="86"/>
      <c r="AA310" s="90"/>
      <c r="AB310" s="207"/>
      <c r="AC310" s="85"/>
      <c r="AD310" s="86"/>
      <c r="AE310" s="89"/>
      <c r="AF310" s="86"/>
      <c r="AG310" s="88"/>
      <c r="AH310" s="89"/>
      <c r="AI310" s="86"/>
      <c r="AJ310" s="87"/>
      <c r="AK310" s="86"/>
      <c r="AL310" s="88"/>
      <c r="AM310" s="89"/>
      <c r="AN310" s="86"/>
      <c r="AO310" s="87"/>
      <c r="AP310" s="86"/>
      <c r="AQ310" s="88"/>
      <c r="AR310" s="89"/>
      <c r="AS310" s="86"/>
      <c r="AT310" s="87"/>
      <c r="AU310" s="86"/>
      <c r="AV310" s="88"/>
      <c r="AW310" s="89"/>
      <c r="AX310" s="86"/>
      <c r="AY310" s="87"/>
      <c r="AZ310" s="86"/>
      <c r="BA310" s="88"/>
      <c r="BB310" s="89"/>
      <c r="BC310" s="86"/>
      <c r="BD310" s="86"/>
      <c r="BE310" s="86"/>
      <c r="BF310" s="89"/>
      <c r="BG310" s="91" t="str">
        <f t="shared" si="91"/>
        <v/>
      </c>
      <c r="BI310" s="92" t="str">
        <f t="shared" si="92"/>
        <v/>
      </c>
      <c r="BJ310" s="112"/>
      <c r="BK310" s="117"/>
      <c r="BL310" s="113"/>
      <c r="BM310" s="113"/>
      <c r="BN310" s="113"/>
      <c r="BO310" s="113"/>
      <c r="BP310" s="113"/>
      <c r="BQ310" s="113"/>
      <c r="BR310" s="113"/>
      <c r="BS310" s="114"/>
      <c r="BU310" s="171" t="str">
        <f t="shared" si="93"/>
        <v/>
      </c>
      <c r="BV310" s="161"/>
      <c r="BW310" s="162"/>
      <c r="BX310" s="250"/>
      <c r="BY310" s="256"/>
      <c r="BZ310" s="163"/>
      <c r="CA310" s="250"/>
      <c r="CB310" s="256"/>
      <c r="CC310" s="163"/>
      <c r="CD310" s="250"/>
      <c r="CE310" s="256"/>
      <c r="CF310" s="163"/>
      <c r="CG310" s="250"/>
      <c r="CH310" s="256"/>
      <c r="CI310" s="163"/>
      <c r="CJ310" s="250"/>
      <c r="CK310" s="256"/>
      <c r="CL310" s="163"/>
      <c r="CM310" s="250"/>
      <c r="CN310" s="256"/>
      <c r="CO310" s="163"/>
      <c r="CP310" s="250"/>
      <c r="CQ310" s="256"/>
      <c r="CR310" s="163"/>
      <c r="CS310" s="250"/>
      <c r="CT310" s="256"/>
      <c r="CU310" s="163"/>
      <c r="CV310" s="250"/>
      <c r="CW310" s="162"/>
      <c r="CX310" s="163"/>
      <c r="CY310" s="164"/>
    </row>
    <row r="311" spans="1:103" ht="13.5" customHeight="1">
      <c r="A311" s="83" t="str">
        <f t="shared" si="86"/>
        <v/>
      </c>
      <c r="B311" s="168" t="str">
        <f t="shared" si="87"/>
        <v/>
      </c>
      <c r="C311" s="151" t="str">
        <f t="shared" si="88"/>
        <v/>
      </c>
      <c r="D311" s="82" t="str">
        <f t="shared" si="89"/>
        <v/>
      </c>
      <c r="E311" s="188" t="str">
        <f>IF(ISERROR(SUM((B311/2),(C311/2),(D311/2))),IF(ISERROR(SUM((B311/2),(C311/2))),IF(ISERROR(SUM((B311/2),(D311/2))),IF(ISERROR(SUM((C311/2),(D311/2))),IF(ISERROR(B311/2),IF(ISERROR(C311/2),A309,C311),B311),SUM((C311*'Student List'!$D$34),(D311*'Student List'!$E$34))/'Student List'!$D$40),SUM((B311*'Student List'!$C$34),(D311*'Student List'!$E$34))/'Student List'!$E$40),SUM((B311*'Student List'!$C$34),(C311*'Student List'!$D$34))/'Student List'!$C$40),SUM((B311*'Student List'!$C$34),(C311*'Student List'!$D$34),(D311*'Student List'!$E$34))/'Student List'!$C$35)</f>
        <v/>
      </c>
      <c r="F311" s="84" t="str">
        <f t="shared" si="90"/>
        <v/>
      </c>
      <c r="G311" s="208" t="str">
        <f>IF(ISTEXT('Student List'!$C$18),('Student List'!$C$18),"")</f>
        <v/>
      </c>
      <c r="H311" s="209"/>
      <c r="I311" s="210"/>
      <c r="J311" s="211"/>
      <c r="K311" s="210"/>
      <c r="L311" s="212"/>
      <c r="M311" s="213"/>
      <c r="N311" s="210"/>
      <c r="O311" s="211"/>
      <c r="P311" s="210"/>
      <c r="Q311" s="212"/>
      <c r="R311" s="213"/>
      <c r="S311" s="210"/>
      <c r="T311" s="211"/>
      <c r="U311" s="210"/>
      <c r="V311" s="212"/>
      <c r="W311" s="213"/>
      <c r="X311" s="210"/>
      <c r="Y311" s="211"/>
      <c r="Z311" s="210"/>
      <c r="AA311" s="214"/>
      <c r="AB311" s="215"/>
      <c r="AC311" s="209"/>
      <c r="AD311" s="210"/>
      <c r="AE311" s="213"/>
      <c r="AF311" s="210"/>
      <c r="AG311" s="212"/>
      <c r="AH311" s="213"/>
      <c r="AI311" s="210"/>
      <c r="AJ311" s="211"/>
      <c r="AK311" s="210"/>
      <c r="AL311" s="212"/>
      <c r="AM311" s="213"/>
      <c r="AN311" s="210"/>
      <c r="AO311" s="211"/>
      <c r="AP311" s="210"/>
      <c r="AQ311" s="212"/>
      <c r="AR311" s="213"/>
      <c r="AS311" s="210"/>
      <c r="AT311" s="211"/>
      <c r="AU311" s="210"/>
      <c r="AV311" s="212"/>
      <c r="AW311" s="213"/>
      <c r="AX311" s="210"/>
      <c r="AY311" s="211"/>
      <c r="AZ311" s="210"/>
      <c r="BA311" s="212"/>
      <c r="BB311" s="213"/>
      <c r="BC311" s="210"/>
      <c r="BD311" s="210"/>
      <c r="BE311" s="210"/>
      <c r="BF311" s="213"/>
      <c r="BG311" s="216" t="str">
        <f t="shared" si="91"/>
        <v/>
      </c>
      <c r="BH311" s="217"/>
      <c r="BI311" s="218" t="str">
        <f t="shared" si="92"/>
        <v/>
      </c>
      <c r="BJ311" s="219"/>
      <c r="BK311" s="220"/>
      <c r="BL311" s="221"/>
      <c r="BM311" s="221"/>
      <c r="BN311" s="221"/>
      <c r="BO311" s="221"/>
      <c r="BP311" s="221"/>
      <c r="BQ311" s="221"/>
      <c r="BR311" s="221"/>
      <c r="BS311" s="222"/>
      <c r="BT311" s="217"/>
      <c r="BU311" s="223" t="str">
        <f t="shared" si="93"/>
        <v/>
      </c>
      <c r="BV311" s="224"/>
      <c r="BW311" s="225"/>
      <c r="BX311" s="249"/>
      <c r="BY311" s="255"/>
      <c r="BZ311" s="226"/>
      <c r="CA311" s="249"/>
      <c r="CB311" s="255"/>
      <c r="CC311" s="226"/>
      <c r="CD311" s="249"/>
      <c r="CE311" s="255"/>
      <c r="CF311" s="226"/>
      <c r="CG311" s="249"/>
      <c r="CH311" s="255"/>
      <c r="CI311" s="226"/>
      <c r="CJ311" s="249"/>
      <c r="CK311" s="255"/>
      <c r="CL311" s="226"/>
      <c r="CM311" s="249"/>
      <c r="CN311" s="255"/>
      <c r="CO311" s="226"/>
      <c r="CP311" s="249"/>
      <c r="CQ311" s="255"/>
      <c r="CR311" s="226"/>
      <c r="CS311" s="249"/>
      <c r="CT311" s="255"/>
      <c r="CU311" s="226"/>
      <c r="CV311" s="249"/>
      <c r="CW311" s="225"/>
      <c r="CX311" s="226"/>
      <c r="CY311" s="227"/>
    </row>
    <row r="312" spans="1:103" ht="13.5" customHeight="1">
      <c r="A312" s="83" t="str">
        <f t="shared" si="86"/>
        <v/>
      </c>
      <c r="B312" s="168" t="str">
        <f t="shared" si="87"/>
        <v/>
      </c>
      <c r="C312" s="151" t="str">
        <f t="shared" si="88"/>
        <v/>
      </c>
      <c r="D312" s="82" t="str">
        <f t="shared" si="89"/>
        <v/>
      </c>
      <c r="E312" s="188" t="str">
        <f>IF(ISERROR(SUM((B312/2),(C312/2),(D312/2))),IF(ISERROR(SUM((B312/2),(C312/2))),IF(ISERROR(SUM((B312/2),(D312/2))),IF(ISERROR(SUM((C312/2),(D312/2))),IF(ISERROR(B312/2),IF(ISERROR(C312/2),A310,C312),B312),SUM((C312*'Student List'!$D$34),(D312*'Student List'!$E$34))/'Student List'!$D$40),SUM((B312*'Student List'!$C$34),(D312*'Student List'!$E$34))/'Student List'!$E$40),SUM((B312*'Student List'!$C$34),(C312*'Student List'!$D$34))/'Student List'!$C$40),SUM((B312*'Student List'!$C$34),(C312*'Student List'!$D$34),(D312*'Student List'!$E$34))/'Student List'!$C$35)</f>
        <v/>
      </c>
      <c r="F312" s="84" t="str">
        <f t="shared" si="90"/>
        <v/>
      </c>
      <c r="G312" s="173" t="str">
        <f>IF(ISTEXT('Student List'!$C$19),('Student List'!$C$19),"")</f>
        <v/>
      </c>
      <c r="H312" s="85"/>
      <c r="I312" s="86"/>
      <c r="J312" s="87"/>
      <c r="K312" s="86"/>
      <c r="L312" s="88"/>
      <c r="M312" s="89"/>
      <c r="N312" s="86"/>
      <c r="O312" s="87"/>
      <c r="P312" s="86"/>
      <c r="Q312" s="88"/>
      <c r="R312" s="89"/>
      <c r="S312" s="86"/>
      <c r="T312" s="87"/>
      <c r="U312" s="86"/>
      <c r="V312" s="88"/>
      <c r="W312" s="89"/>
      <c r="X312" s="86"/>
      <c r="Y312" s="87"/>
      <c r="Z312" s="86"/>
      <c r="AA312" s="90"/>
      <c r="AB312" s="207"/>
      <c r="AC312" s="85"/>
      <c r="AD312" s="86"/>
      <c r="AE312" s="89"/>
      <c r="AF312" s="86"/>
      <c r="AG312" s="88"/>
      <c r="AH312" s="89"/>
      <c r="AI312" s="86"/>
      <c r="AJ312" s="87"/>
      <c r="AK312" s="86"/>
      <c r="AL312" s="88"/>
      <c r="AM312" s="89"/>
      <c r="AN312" s="86"/>
      <c r="AO312" s="87"/>
      <c r="AP312" s="86"/>
      <c r="AQ312" s="88"/>
      <c r="AR312" s="89"/>
      <c r="AS312" s="86"/>
      <c r="AT312" s="87"/>
      <c r="AU312" s="86"/>
      <c r="AV312" s="88"/>
      <c r="AW312" s="89"/>
      <c r="AX312" s="86"/>
      <c r="AY312" s="87"/>
      <c r="AZ312" s="86"/>
      <c r="BA312" s="88"/>
      <c r="BB312" s="89"/>
      <c r="BC312" s="86"/>
      <c r="BD312" s="86"/>
      <c r="BE312" s="86"/>
      <c r="BF312" s="89"/>
      <c r="BG312" s="91" t="str">
        <f t="shared" si="91"/>
        <v/>
      </c>
      <c r="BI312" s="92" t="str">
        <f t="shared" si="92"/>
        <v/>
      </c>
      <c r="BJ312" s="112"/>
      <c r="BK312" s="117"/>
      <c r="BL312" s="113"/>
      <c r="BM312" s="113"/>
      <c r="BN312" s="113"/>
      <c r="BO312" s="113"/>
      <c r="BP312" s="113"/>
      <c r="BQ312" s="113"/>
      <c r="BR312" s="113"/>
      <c r="BS312" s="114"/>
      <c r="BU312" s="171" t="str">
        <f t="shared" si="93"/>
        <v/>
      </c>
      <c r="BV312" s="161"/>
      <c r="BW312" s="162"/>
      <c r="BX312" s="250"/>
      <c r="BY312" s="256"/>
      <c r="BZ312" s="163"/>
      <c r="CA312" s="250"/>
      <c r="CB312" s="256"/>
      <c r="CC312" s="163"/>
      <c r="CD312" s="250"/>
      <c r="CE312" s="256"/>
      <c r="CF312" s="163"/>
      <c r="CG312" s="250"/>
      <c r="CH312" s="256"/>
      <c r="CI312" s="163"/>
      <c r="CJ312" s="250"/>
      <c r="CK312" s="256"/>
      <c r="CL312" s="163"/>
      <c r="CM312" s="250"/>
      <c r="CN312" s="256"/>
      <c r="CO312" s="163"/>
      <c r="CP312" s="250"/>
      <c r="CQ312" s="256"/>
      <c r="CR312" s="163"/>
      <c r="CS312" s="250"/>
      <c r="CT312" s="256"/>
      <c r="CU312" s="163"/>
      <c r="CV312" s="250"/>
      <c r="CW312" s="162"/>
      <c r="CX312" s="163"/>
      <c r="CY312" s="164"/>
    </row>
    <row r="313" spans="1:103" ht="13.5" customHeight="1">
      <c r="A313" s="83" t="str">
        <f t="shared" si="86"/>
        <v/>
      </c>
      <c r="B313" s="168" t="str">
        <f t="shared" si="87"/>
        <v/>
      </c>
      <c r="C313" s="151" t="str">
        <f t="shared" si="88"/>
        <v/>
      </c>
      <c r="D313" s="82" t="str">
        <f t="shared" si="89"/>
        <v/>
      </c>
      <c r="E313" s="188" t="str">
        <f>IF(ISERROR(SUM((B313/2),(C313/2),(D313/2))),IF(ISERROR(SUM((B313/2),(C313/2))),IF(ISERROR(SUM((B313/2),(D313/2))),IF(ISERROR(SUM((C313/2),(D313/2))),IF(ISERROR(B313/2),IF(ISERROR(C313/2),A311,C313),B313),SUM((C313*'Student List'!$D$34),(D313*'Student List'!$E$34))/'Student List'!$D$40),SUM((B313*'Student List'!$C$34),(D313*'Student List'!$E$34))/'Student List'!$E$40),SUM((B313*'Student List'!$C$34),(C313*'Student List'!$D$34))/'Student List'!$C$40),SUM((B313*'Student List'!$C$34),(C313*'Student List'!$D$34),(D313*'Student List'!$E$34))/'Student List'!$C$35)</f>
        <v/>
      </c>
      <c r="F313" s="84" t="str">
        <f t="shared" si="90"/>
        <v/>
      </c>
      <c r="G313" s="208" t="str">
        <f>IF(ISTEXT('Student List'!$C$20),('Student List'!$C$20),"")</f>
        <v/>
      </c>
      <c r="H313" s="209"/>
      <c r="I313" s="210"/>
      <c r="J313" s="211"/>
      <c r="K313" s="210"/>
      <c r="L313" s="212"/>
      <c r="M313" s="213"/>
      <c r="N313" s="210"/>
      <c r="O313" s="211"/>
      <c r="P313" s="210"/>
      <c r="Q313" s="212"/>
      <c r="R313" s="213"/>
      <c r="S313" s="210"/>
      <c r="T313" s="211"/>
      <c r="U313" s="210"/>
      <c r="V313" s="212"/>
      <c r="W313" s="213"/>
      <c r="X313" s="210"/>
      <c r="Y313" s="211"/>
      <c r="Z313" s="210"/>
      <c r="AA313" s="214"/>
      <c r="AB313" s="215"/>
      <c r="AC313" s="209"/>
      <c r="AD313" s="210"/>
      <c r="AE313" s="213"/>
      <c r="AF313" s="210"/>
      <c r="AG313" s="212"/>
      <c r="AH313" s="213"/>
      <c r="AI313" s="210"/>
      <c r="AJ313" s="211"/>
      <c r="AK313" s="210"/>
      <c r="AL313" s="212"/>
      <c r="AM313" s="213"/>
      <c r="AN313" s="210"/>
      <c r="AO313" s="211"/>
      <c r="AP313" s="210"/>
      <c r="AQ313" s="212"/>
      <c r="AR313" s="213"/>
      <c r="AS313" s="210"/>
      <c r="AT313" s="211"/>
      <c r="AU313" s="210"/>
      <c r="AV313" s="212"/>
      <c r="AW313" s="213"/>
      <c r="AX313" s="210"/>
      <c r="AY313" s="211"/>
      <c r="AZ313" s="210"/>
      <c r="BA313" s="212"/>
      <c r="BB313" s="213"/>
      <c r="BC313" s="210"/>
      <c r="BD313" s="210"/>
      <c r="BE313" s="210"/>
      <c r="BF313" s="213"/>
      <c r="BG313" s="216" t="str">
        <f t="shared" si="91"/>
        <v/>
      </c>
      <c r="BH313" s="217"/>
      <c r="BI313" s="218" t="str">
        <f t="shared" si="92"/>
        <v/>
      </c>
      <c r="BJ313" s="219"/>
      <c r="BK313" s="220"/>
      <c r="BL313" s="221"/>
      <c r="BM313" s="221"/>
      <c r="BN313" s="221"/>
      <c r="BO313" s="221"/>
      <c r="BP313" s="221"/>
      <c r="BQ313" s="221"/>
      <c r="BR313" s="221"/>
      <c r="BS313" s="222"/>
      <c r="BT313" s="217"/>
      <c r="BU313" s="223" t="str">
        <f t="shared" si="93"/>
        <v/>
      </c>
      <c r="BV313" s="224"/>
      <c r="BW313" s="225"/>
      <c r="BX313" s="249"/>
      <c r="BY313" s="255"/>
      <c r="BZ313" s="226"/>
      <c r="CA313" s="249"/>
      <c r="CB313" s="255"/>
      <c r="CC313" s="226"/>
      <c r="CD313" s="249"/>
      <c r="CE313" s="255"/>
      <c r="CF313" s="226"/>
      <c r="CG313" s="249"/>
      <c r="CH313" s="255"/>
      <c r="CI313" s="226"/>
      <c r="CJ313" s="249"/>
      <c r="CK313" s="255"/>
      <c r="CL313" s="226"/>
      <c r="CM313" s="249"/>
      <c r="CN313" s="255"/>
      <c r="CO313" s="226"/>
      <c r="CP313" s="249"/>
      <c r="CQ313" s="255"/>
      <c r="CR313" s="226"/>
      <c r="CS313" s="249"/>
      <c r="CT313" s="255"/>
      <c r="CU313" s="226"/>
      <c r="CV313" s="249"/>
      <c r="CW313" s="225"/>
      <c r="CX313" s="226"/>
      <c r="CY313" s="227"/>
    </row>
    <row r="314" spans="1:103" ht="13.5" customHeight="1">
      <c r="A314" s="83" t="str">
        <f t="shared" si="86"/>
        <v/>
      </c>
      <c r="B314" s="168" t="str">
        <f t="shared" si="87"/>
        <v/>
      </c>
      <c r="C314" s="151" t="str">
        <f t="shared" si="88"/>
        <v/>
      </c>
      <c r="D314" s="82" t="str">
        <f t="shared" si="89"/>
        <v/>
      </c>
      <c r="E314" s="188" t="str">
        <f>IF(ISERROR(SUM((B314/2),(C314/2),(D314/2))),IF(ISERROR(SUM((B314/2),(C314/2))),IF(ISERROR(SUM((B314/2),(D314/2))),IF(ISERROR(SUM((C314/2),(D314/2))),IF(ISERROR(B314/2),IF(ISERROR(C314/2),A312,C314),B314),SUM((C314*'Student List'!$D$34),(D314*'Student List'!$E$34))/'Student List'!$D$40),SUM((B314*'Student List'!$C$34),(D314*'Student List'!$E$34))/'Student List'!$E$40),SUM((B314*'Student List'!$C$34),(C314*'Student List'!$D$34))/'Student List'!$C$40),SUM((B314*'Student List'!$C$34),(C314*'Student List'!$D$34),(D314*'Student List'!$E$34))/'Student List'!$C$35)</f>
        <v/>
      </c>
      <c r="F314" s="84" t="str">
        <f t="shared" si="90"/>
        <v/>
      </c>
      <c r="G314" s="173" t="str">
        <f>IF(ISTEXT('Student List'!$C$21),('Student List'!$C$21),"")</f>
        <v/>
      </c>
      <c r="H314" s="85"/>
      <c r="I314" s="86"/>
      <c r="J314" s="87"/>
      <c r="K314" s="86"/>
      <c r="L314" s="88"/>
      <c r="M314" s="89"/>
      <c r="N314" s="86"/>
      <c r="O314" s="86"/>
      <c r="P314" s="228"/>
      <c r="Q314" s="148"/>
      <c r="R314" s="89"/>
      <c r="S314" s="86"/>
      <c r="T314" s="87"/>
      <c r="U314" s="86"/>
      <c r="V314" s="88"/>
      <c r="W314" s="89"/>
      <c r="X314" s="86"/>
      <c r="Y314" s="87"/>
      <c r="Z314" s="86"/>
      <c r="AA314" s="90"/>
      <c r="AB314" s="207"/>
      <c r="AC314" s="85"/>
      <c r="AD314" s="86"/>
      <c r="AE314" s="89"/>
      <c r="AF314" s="86"/>
      <c r="AG314" s="88"/>
      <c r="AH314" s="89"/>
      <c r="AI314" s="86"/>
      <c r="AJ314" s="87"/>
      <c r="AK314" s="86"/>
      <c r="AL314" s="88"/>
      <c r="AM314" s="89"/>
      <c r="AN314" s="86"/>
      <c r="AO314" s="87"/>
      <c r="AP314" s="86"/>
      <c r="AQ314" s="88"/>
      <c r="AR314" s="89"/>
      <c r="AS314" s="86"/>
      <c r="AT314" s="87"/>
      <c r="AU314" s="86"/>
      <c r="AV314" s="88"/>
      <c r="AW314" s="89"/>
      <c r="AX314" s="86"/>
      <c r="AY314" s="87"/>
      <c r="AZ314" s="86"/>
      <c r="BA314" s="88"/>
      <c r="BB314" s="89"/>
      <c r="BC314" s="86"/>
      <c r="BD314" s="86"/>
      <c r="BE314" s="86"/>
      <c r="BF314" s="89"/>
      <c r="BG314" s="91" t="str">
        <f t="shared" si="91"/>
        <v/>
      </c>
      <c r="BI314" s="92" t="str">
        <f t="shared" si="92"/>
        <v/>
      </c>
      <c r="BJ314" s="112"/>
      <c r="BK314" s="117"/>
      <c r="BL314" s="113"/>
      <c r="BM314" s="113"/>
      <c r="BN314" s="113"/>
      <c r="BO314" s="113"/>
      <c r="BP314" s="113"/>
      <c r="BQ314" s="113"/>
      <c r="BR314" s="113"/>
      <c r="BS314" s="114"/>
      <c r="BU314" s="171" t="str">
        <f t="shared" si="93"/>
        <v/>
      </c>
      <c r="BV314" s="161"/>
      <c r="BW314" s="162"/>
      <c r="BX314" s="250"/>
      <c r="BY314" s="256"/>
      <c r="BZ314" s="163"/>
      <c r="CA314" s="250"/>
      <c r="CB314" s="256"/>
      <c r="CC314" s="163"/>
      <c r="CD314" s="250"/>
      <c r="CE314" s="256"/>
      <c r="CF314" s="163"/>
      <c r="CG314" s="250"/>
      <c r="CH314" s="256"/>
      <c r="CI314" s="163"/>
      <c r="CJ314" s="250"/>
      <c r="CK314" s="256"/>
      <c r="CL314" s="163"/>
      <c r="CM314" s="250"/>
      <c r="CN314" s="256"/>
      <c r="CO314" s="163"/>
      <c r="CP314" s="250"/>
      <c r="CQ314" s="256"/>
      <c r="CR314" s="163"/>
      <c r="CS314" s="250"/>
      <c r="CT314" s="256"/>
      <c r="CU314" s="163"/>
      <c r="CV314" s="250"/>
      <c r="CW314" s="162"/>
      <c r="CX314" s="163"/>
      <c r="CY314" s="164"/>
    </row>
    <row r="315" spans="1:103" ht="13.5" customHeight="1">
      <c r="A315" s="83" t="str">
        <f t="shared" si="86"/>
        <v/>
      </c>
      <c r="B315" s="168" t="str">
        <f t="shared" si="87"/>
        <v/>
      </c>
      <c r="C315" s="151" t="str">
        <f t="shared" si="88"/>
        <v/>
      </c>
      <c r="D315" s="82" t="str">
        <f t="shared" si="89"/>
        <v/>
      </c>
      <c r="E315" s="188" t="str">
        <f>IF(ISERROR(SUM((B315/2),(C315/2),(D315/2))),IF(ISERROR(SUM((B315/2),(C315/2))),IF(ISERROR(SUM((B315/2),(D315/2))),IF(ISERROR(SUM((C315/2),(D315/2))),IF(ISERROR(B315/2),IF(ISERROR(C315/2),A313,C315),B315),SUM((C315*'Student List'!$D$34),(D315*'Student List'!$E$34))/'Student List'!$D$40),SUM((B315*'Student List'!$C$34),(D315*'Student List'!$E$34))/'Student List'!$E$40),SUM((B315*'Student List'!$C$34),(C315*'Student List'!$D$34))/'Student List'!$C$40),SUM((B315*'Student List'!$C$34),(C315*'Student List'!$D$34),(D315*'Student List'!$E$34))/'Student List'!$C$35)</f>
        <v/>
      </c>
      <c r="F315" s="84" t="str">
        <f t="shared" si="90"/>
        <v/>
      </c>
      <c r="G315" s="208" t="str">
        <f>IF(ISTEXT('Student List'!$C$22),('Student List'!$C$22),"")</f>
        <v/>
      </c>
      <c r="H315" s="209"/>
      <c r="I315" s="210"/>
      <c r="J315" s="211"/>
      <c r="K315" s="210"/>
      <c r="L315" s="212"/>
      <c r="M315" s="213"/>
      <c r="N315" s="210"/>
      <c r="O315" s="211"/>
      <c r="P315" s="210"/>
      <c r="Q315" s="212"/>
      <c r="R315" s="213"/>
      <c r="S315" s="210"/>
      <c r="T315" s="211"/>
      <c r="U315" s="210"/>
      <c r="V315" s="212"/>
      <c r="W315" s="213"/>
      <c r="X315" s="210"/>
      <c r="Y315" s="211"/>
      <c r="Z315" s="210"/>
      <c r="AA315" s="214"/>
      <c r="AB315" s="215"/>
      <c r="AC315" s="209"/>
      <c r="AD315" s="210"/>
      <c r="AE315" s="213"/>
      <c r="AF315" s="210"/>
      <c r="AG315" s="212"/>
      <c r="AH315" s="213"/>
      <c r="AI315" s="210"/>
      <c r="AJ315" s="211"/>
      <c r="AK315" s="210"/>
      <c r="AL315" s="212"/>
      <c r="AM315" s="213"/>
      <c r="AN315" s="210"/>
      <c r="AO315" s="211"/>
      <c r="AP315" s="210"/>
      <c r="AQ315" s="212"/>
      <c r="AR315" s="213"/>
      <c r="AS315" s="210"/>
      <c r="AT315" s="211"/>
      <c r="AU315" s="210"/>
      <c r="AV315" s="212"/>
      <c r="AW315" s="213"/>
      <c r="AX315" s="210"/>
      <c r="AY315" s="211"/>
      <c r="AZ315" s="210"/>
      <c r="BA315" s="212"/>
      <c r="BB315" s="213"/>
      <c r="BC315" s="210"/>
      <c r="BD315" s="210"/>
      <c r="BE315" s="210"/>
      <c r="BF315" s="213"/>
      <c r="BG315" s="216" t="str">
        <f t="shared" si="91"/>
        <v/>
      </c>
      <c r="BH315" s="217"/>
      <c r="BI315" s="218" t="str">
        <f t="shared" si="92"/>
        <v/>
      </c>
      <c r="BJ315" s="219"/>
      <c r="BK315" s="220"/>
      <c r="BL315" s="221"/>
      <c r="BM315" s="221"/>
      <c r="BN315" s="221"/>
      <c r="BO315" s="221"/>
      <c r="BP315" s="221"/>
      <c r="BQ315" s="221"/>
      <c r="BR315" s="221"/>
      <c r="BS315" s="222"/>
      <c r="BT315" s="217"/>
      <c r="BU315" s="223" t="str">
        <f t="shared" si="93"/>
        <v/>
      </c>
      <c r="BV315" s="224"/>
      <c r="BW315" s="225"/>
      <c r="BX315" s="249"/>
      <c r="BY315" s="255"/>
      <c r="BZ315" s="226"/>
      <c r="CA315" s="249"/>
      <c r="CB315" s="255"/>
      <c r="CC315" s="226"/>
      <c r="CD315" s="249"/>
      <c r="CE315" s="255"/>
      <c r="CF315" s="226"/>
      <c r="CG315" s="249"/>
      <c r="CH315" s="255"/>
      <c r="CI315" s="226"/>
      <c r="CJ315" s="249"/>
      <c r="CK315" s="255"/>
      <c r="CL315" s="226"/>
      <c r="CM315" s="249"/>
      <c r="CN315" s="255"/>
      <c r="CO315" s="226"/>
      <c r="CP315" s="249"/>
      <c r="CQ315" s="255"/>
      <c r="CR315" s="226"/>
      <c r="CS315" s="249"/>
      <c r="CT315" s="255"/>
      <c r="CU315" s="226"/>
      <c r="CV315" s="249"/>
      <c r="CW315" s="225"/>
      <c r="CX315" s="226"/>
      <c r="CY315" s="227"/>
    </row>
    <row r="316" spans="1:103" ht="13.5" customHeight="1">
      <c r="A316" s="83" t="str">
        <f t="shared" si="86"/>
        <v/>
      </c>
      <c r="B316" s="168" t="str">
        <f t="shared" si="87"/>
        <v/>
      </c>
      <c r="C316" s="151" t="str">
        <f t="shared" si="88"/>
        <v/>
      </c>
      <c r="D316" s="82" t="str">
        <f t="shared" si="89"/>
        <v/>
      </c>
      <c r="E316" s="188" t="str">
        <f>IF(ISERROR(SUM((B316/2),(C316/2),(D316/2))),IF(ISERROR(SUM((B316/2),(C316/2))),IF(ISERROR(SUM((B316/2),(D316/2))),IF(ISERROR(SUM((C316/2),(D316/2))),IF(ISERROR(B316/2),IF(ISERROR(C316/2),A314,C316),B316),SUM((C316*'Student List'!$D$34),(D316*'Student List'!$E$34))/'Student List'!$D$40),SUM((B316*'Student List'!$C$34),(D316*'Student List'!$E$34))/'Student List'!$E$40),SUM((B316*'Student List'!$C$34),(C316*'Student List'!$D$34))/'Student List'!$C$40),SUM((B316*'Student List'!$C$34),(C316*'Student List'!$D$34),(D316*'Student List'!$E$34))/'Student List'!$C$35)</f>
        <v/>
      </c>
      <c r="F316" s="84" t="str">
        <f t="shared" si="90"/>
        <v/>
      </c>
      <c r="G316" s="173" t="str">
        <f>IF(ISTEXT('Student List'!$C$23),('Student List'!$C$23),"")</f>
        <v/>
      </c>
      <c r="H316" s="85"/>
      <c r="I316" s="86"/>
      <c r="J316" s="87"/>
      <c r="K316" s="86"/>
      <c r="L316" s="88"/>
      <c r="M316" s="89"/>
      <c r="N316" s="86"/>
      <c r="O316" s="87"/>
      <c r="P316" s="86"/>
      <c r="Q316" s="88"/>
      <c r="R316" s="89"/>
      <c r="S316" s="86"/>
      <c r="T316" s="87"/>
      <c r="U316" s="86"/>
      <c r="V316" s="88"/>
      <c r="W316" s="89"/>
      <c r="X316" s="86"/>
      <c r="Y316" s="87"/>
      <c r="Z316" s="86"/>
      <c r="AA316" s="90"/>
      <c r="AB316" s="207"/>
      <c r="AC316" s="85"/>
      <c r="AD316" s="86"/>
      <c r="AE316" s="89"/>
      <c r="AF316" s="86"/>
      <c r="AG316" s="88"/>
      <c r="AH316" s="89"/>
      <c r="AI316" s="86"/>
      <c r="AJ316" s="87"/>
      <c r="AK316" s="86"/>
      <c r="AL316" s="88"/>
      <c r="AM316" s="89"/>
      <c r="AN316" s="86"/>
      <c r="AO316" s="87"/>
      <c r="AP316" s="86"/>
      <c r="AQ316" s="88"/>
      <c r="AR316" s="89"/>
      <c r="AS316" s="86"/>
      <c r="AT316" s="87"/>
      <c r="AU316" s="86"/>
      <c r="AV316" s="88"/>
      <c r="AW316" s="89"/>
      <c r="AX316" s="86"/>
      <c r="AY316" s="87"/>
      <c r="AZ316" s="86"/>
      <c r="BA316" s="88"/>
      <c r="BB316" s="89"/>
      <c r="BC316" s="86"/>
      <c r="BD316" s="86"/>
      <c r="BE316" s="86"/>
      <c r="BF316" s="89"/>
      <c r="BG316" s="91" t="str">
        <f t="shared" si="91"/>
        <v/>
      </c>
      <c r="BI316" s="92" t="str">
        <f t="shared" si="92"/>
        <v/>
      </c>
      <c r="BJ316" s="112"/>
      <c r="BK316" s="117"/>
      <c r="BL316" s="113"/>
      <c r="BM316" s="113"/>
      <c r="BN316" s="113"/>
      <c r="BO316" s="113"/>
      <c r="BP316" s="113"/>
      <c r="BQ316" s="113"/>
      <c r="BR316" s="113"/>
      <c r="BS316" s="114"/>
      <c r="BU316" s="171" t="str">
        <f t="shared" si="93"/>
        <v/>
      </c>
      <c r="BV316" s="161"/>
      <c r="BW316" s="162"/>
      <c r="BX316" s="250"/>
      <c r="BY316" s="256"/>
      <c r="BZ316" s="163"/>
      <c r="CA316" s="250"/>
      <c r="CB316" s="256"/>
      <c r="CC316" s="163"/>
      <c r="CD316" s="250"/>
      <c r="CE316" s="256"/>
      <c r="CF316" s="163"/>
      <c r="CG316" s="250"/>
      <c r="CH316" s="256"/>
      <c r="CI316" s="163"/>
      <c r="CJ316" s="250"/>
      <c r="CK316" s="256"/>
      <c r="CL316" s="163"/>
      <c r="CM316" s="250"/>
      <c r="CN316" s="256"/>
      <c r="CO316" s="163"/>
      <c r="CP316" s="250"/>
      <c r="CQ316" s="256"/>
      <c r="CR316" s="163"/>
      <c r="CS316" s="250"/>
      <c r="CT316" s="256"/>
      <c r="CU316" s="163"/>
      <c r="CV316" s="250"/>
      <c r="CW316" s="162"/>
      <c r="CX316" s="163"/>
      <c r="CY316" s="164"/>
    </row>
    <row r="317" spans="1:103" ht="13.5" customHeight="1">
      <c r="A317" s="83" t="str">
        <f t="shared" si="86"/>
        <v/>
      </c>
      <c r="B317" s="168" t="str">
        <f t="shared" si="87"/>
        <v/>
      </c>
      <c r="C317" s="151" t="str">
        <f t="shared" si="88"/>
        <v/>
      </c>
      <c r="D317" s="82" t="str">
        <f t="shared" si="89"/>
        <v/>
      </c>
      <c r="E317" s="188" t="str">
        <f>IF(ISERROR(SUM((B317/2),(C317/2),(D317/2))),IF(ISERROR(SUM((B317/2),(C317/2))),IF(ISERROR(SUM((B317/2),(D317/2))),IF(ISERROR(SUM((C317/2),(D317/2))),IF(ISERROR(B317/2),IF(ISERROR(C317/2),A315,C317),B317),SUM((C317*'Student List'!$D$34),(D317*'Student List'!$E$34))/'Student List'!$D$40),SUM((B317*'Student List'!$C$34),(D317*'Student List'!$E$34))/'Student List'!$E$40),SUM((B317*'Student List'!$C$34),(C317*'Student List'!$D$34))/'Student List'!$C$40),SUM((B317*'Student List'!$C$34),(C317*'Student List'!$D$34),(D317*'Student List'!$E$34))/'Student List'!$C$35)</f>
        <v/>
      </c>
      <c r="F317" s="84" t="str">
        <f t="shared" si="90"/>
        <v/>
      </c>
      <c r="G317" s="208" t="str">
        <f>IF(ISTEXT('Student List'!$C$24),('Student List'!$C$24),"")</f>
        <v/>
      </c>
      <c r="H317" s="209"/>
      <c r="I317" s="210"/>
      <c r="J317" s="211"/>
      <c r="K317" s="210"/>
      <c r="L317" s="212"/>
      <c r="M317" s="213"/>
      <c r="N317" s="210"/>
      <c r="O317" s="211"/>
      <c r="P317" s="210"/>
      <c r="Q317" s="212"/>
      <c r="R317" s="213"/>
      <c r="S317" s="210"/>
      <c r="T317" s="211"/>
      <c r="U317" s="210"/>
      <c r="V317" s="212"/>
      <c r="W317" s="213"/>
      <c r="X317" s="210"/>
      <c r="Y317" s="211"/>
      <c r="Z317" s="210"/>
      <c r="AA317" s="214"/>
      <c r="AB317" s="215"/>
      <c r="AC317" s="209"/>
      <c r="AD317" s="210"/>
      <c r="AE317" s="213"/>
      <c r="AF317" s="210"/>
      <c r="AG317" s="212"/>
      <c r="AH317" s="213"/>
      <c r="AI317" s="210"/>
      <c r="AJ317" s="211"/>
      <c r="AK317" s="210"/>
      <c r="AL317" s="212"/>
      <c r="AM317" s="213"/>
      <c r="AN317" s="210"/>
      <c r="AO317" s="211"/>
      <c r="AP317" s="210"/>
      <c r="AQ317" s="212"/>
      <c r="AR317" s="213"/>
      <c r="AS317" s="210"/>
      <c r="AT317" s="211"/>
      <c r="AU317" s="210"/>
      <c r="AV317" s="212"/>
      <c r="AW317" s="213"/>
      <c r="AX317" s="210"/>
      <c r="AY317" s="211"/>
      <c r="AZ317" s="210"/>
      <c r="BA317" s="212"/>
      <c r="BB317" s="213"/>
      <c r="BC317" s="210"/>
      <c r="BD317" s="210"/>
      <c r="BE317" s="210"/>
      <c r="BF317" s="213"/>
      <c r="BG317" s="216" t="str">
        <f t="shared" si="91"/>
        <v/>
      </c>
      <c r="BH317" s="217"/>
      <c r="BI317" s="218" t="str">
        <f t="shared" si="92"/>
        <v/>
      </c>
      <c r="BJ317" s="219"/>
      <c r="BK317" s="220"/>
      <c r="BL317" s="221"/>
      <c r="BM317" s="221"/>
      <c r="BN317" s="221"/>
      <c r="BO317" s="221"/>
      <c r="BP317" s="221"/>
      <c r="BQ317" s="221"/>
      <c r="BR317" s="221"/>
      <c r="BS317" s="222"/>
      <c r="BT317" s="217"/>
      <c r="BU317" s="223" t="str">
        <f t="shared" si="93"/>
        <v/>
      </c>
      <c r="BV317" s="224"/>
      <c r="BW317" s="225"/>
      <c r="BX317" s="249"/>
      <c r="BY317" s="255"/>
      <c r="BZ317" s="226"/>
      <c r="CA317" s="249"/>
      <c r="CB317" s="255"/>
      <c r="CC317" s="226"/>
      <c r="CD317" s="249"/>
      <c r="CE317" s="255"/>
      <c r="CF317" s="226"/>
      <c r="CG317" s="249"/>
      <c r="CH317" s="255"/>
      <c r="CI317" s="226"/>
      <c r="CJ317" s="249"/>
      <c r="CK317" s="255"/>
      <c r="CL317" s="226"/>
      <c r="CM317" s="249"/>
      <c r="CN317" s="255"/>
      <c r="CO317" s="226"/>
      <c r="CP317" s="249"/>
      <c r="CQ317" s="255"/>
      <c r="CR317" s="226"/>
      <c r="CS317" s="249"/>
      <c r="CT317" s="255"/>
      <c r="CU317" s="226"/>
      <c r="CV317" s="249"/>
      <c r="CW317" s="225"/>
      <c r="CX317" s="226"/>
      <c r="CY317" s="227"/>
    </row>
    <row r="318" spans="1:103" ht="13.5" customHeight="1">
      <c r="A318" s="83" t="str">
        <f t="shared" si="86"/>
        <v/>
      </c>
      <c r="B318" s="168" t="str">
        <f t="shared" si="87"/>
        <v/>
      </c>
      <c r="C318" s="151" t="str">
        <f t="shared" si="88"/>
        <v/>
      </c>
      <c r="D318" s="82" t="str">
        <f t="shared" si="89"/>
        <v/>
      </c>
      <c r="E318" s="188" t="str">
        <f>IF(ISERROR(SUM((B318/2),(C318/2),(D318/2))),IF(ISERROR(SUM((B318/2),(C318/2))),IF(ISERROR(SUM((B318/2),(D318/2))),IF(ISERROR(SUM((C318/2),(D318/2))),IF(ISERROR(B318/2),IF(ISERROR(C318/2),A316,C318),B318),SUM((C318*'Student List'!$D$34),(D318*'Student List'!$E$34))/'Student List'!$D$40),SUM((B318*'Student List'!$C$34),(D318*'Student List'!$E$34))/'Student List'!$E$40),SUM((B318*'Student List'!$C$34),(C318*'Student List'!$D$34))/'Student List'!$C$40),SUM((B318*'Student List'!$C$34),(C318*'Student List'!$D$34),(D318*'Student List'!$E$34))/'Student List'!$C$35)</f>
        <v/>
      </c>
      <c r="F318" s="84" t="str">
        <f t="shared" si="90"/>
        <v/>
      </c>
      <c r="G318" s="173" t="str">
        <f>IF(ISTEXT('Student List'!$C$25),('Student List'!$C$25),"")</f>
        <v/>
      </c>
      <c r="H318" s="85"/>
      <c r="I318" s="86"/>
      <c r="J318" s="87"/>
      <c r="K318" s="86"/>
      <c r="L318" s="88"/>
      <c r="M318" s="89"/>
      <c r="N318" s="86"/>
      <c r="O318" s="87"/>
      <c r="P318" s="86"/>
      <c r="Q318" s="88"/>
      <c r="R318" s="89"/>
      <c r="S318" s="86"/>
      <c r="T318" s="87"/>
      <c r="U318" s="86"/>
      <c r="V318" s="88"/>
      <c r="W318" s="89"/>
      <c r="X318" s="86"/>
      <c r="Y318" s="87"/>
      <c r="Z318" s="86"/>
      <c r="AA318" s="90"/>
      <c r="AB318" s="207"/>
      <c r="AC318" s="85"/>
      <c r="AD318" s="86"/>
      <c r="AE318" s="89"/>
      <c r="AF318" s="86"/>
      <c r="AG318" s="88"/>
      <c r="AH318" s="89"/>
      <c r="AI318" s="86"/>
      <c r="AJ318" s="87"/>
      <c r="AK318" s="86"/>
      <c r="AL318" s="88"/>
      <c r="AM318" s="89"/>
      <c r="AN318" s="86"/>
      <c r="AO318" s="87"/>
      <c r="AP318" s="86"/>
      <c r="AQ318" s="88"/>
      <c r="AR318" s="89"/>
      <c r="AS318" s="86"/>
      <c r="AT318" s="87"/>
      <c r="AU318" s="86"/>
      <c r="AV318" s="88"/>
      <c r="AW318" s="89"/>
      <c r="AX318" s="86"/>
      <c r="AY318" s="87"/>
      <c r="AZ318" s="86"/>
      <c r="BA318" s="88"/>
      <c r="BB318" s="89"/>
      <c r="BC318" s="86"/>
      <c r="BD318" s="86"/>
      <c r="BE318" s="86"/>
      <c r="BF318" s="89"/>
      <c r="BG318" s="91" t="str">
        <f t="shared" si="91"/>
        <v/>
      </c>
      <c r="BI318" s="92" t="str">
        <f t="shared" si="92"/>
        <v/>
      </c>
      <c r="BJ318" s="112"/>
      <c r="BK318" s="117"/>
      <c r="BL318" s="113"/>
      <c r="BM318" s="113"/>
      <c r="BN318" s="113"/>
      <c r="BO318" s="113"/>
      <c r="BP318" s="113"/>
      <c r="BQ318" s="113"/>
      <c r="BR318" s="113"/>
      <c r="BS318" s="114"/>
      <c r="BU318" s="171" t="str">
        <f t="shared" si="93"/>
        <v/>
      </c>
      <c r="BV318" s="161"/>
      <c r="BW318" s="162"/>
      <c r="BX318" s="250"/>
      <c r="BY318" s="256"/>
      <c r="BZ318" s="163"/>
      <c r="CA318" s="250"/>
      <c r="CB318" s="256"/>
      <c r="CC318" s="163"/>
      <c r="CD318" s="250"/>
      <c r="CE318" s="256"/>
      <c r="CF318" s="163"/>
      <c r="CG318" s="250"/>
      <c r="CH318" s="256"/>
      <c r="CI318" s="163"/>
      <c r="CJ318" s="250"/>
      <c r="CK318" s="256"/>
      <c r="CL318" s="163"/>
      <c r="CM318" s="250"/>
      <c r="CN318" s="256"/>
      <c r="CO318" s="163"/>
      <c r="CP318" s="250"/>
      <c r="CQ318" s="256"/>
      <c r="CR318" s="163"/>
      <c r="CS318" s="250"/>
      <c r="CT318" s="256"/>
      <c r="CU318" s="163"/>
      <c r="CV318" s="250"/>
      <c r="CW318" s="162"/>
      <c r="CX318" s="163"/>
      <c r="CY318" s="164"/>
    </row>
    <row r="319" spans="1:103" ht="13.5" customHeight="1">
      <c r="A319" s="83" t="str">
        <f t="shared" si="86"/>
        <v/>
      </c>
      <c r="B319" s="168" t="str">
        <f t="shared" si="87"/>
        <v/>
      </c>
      <c r="C319" s="151" t="str">
        <f t="shared" si="88"/>
        <v/>
      </c>
      <c r="D319" s="82" t="str">
        <f t="shared" si="89"/>
        <v/>
      </c>
      <c r="E319" s="188" t="str">
        <f>IF(ISERROR(SUM((B319/2),(C319/2),(D319/2))),IF(ISERROR(SUM((B319/2),(C319/2))),IF(ISERROR(SUM((B319/2),(D319/2))),IF(ISERROR(SUM((C319/2),(D319/2))),IF(ISERROR(B319/2),IF(ISERROR(C319/2),A317,C319),B319),SUM((C319*'Student List'!$D$34),(D319*'Student List'!$E$34))/'Student List'!$D$40),SUM((B319*'Student List'!$C$34),(D319*'Student List'!$E$34))/'Student List'!$E$40),SUM((B319*'Student List'!$C$34),(C319*'Student List'!$D$34))/'Student List'!$C$40),SUM((B319*'Student List'!$C$34),(C319*'Student List'!$D$34),(D319*'Student List'!$E$34))/'Student List'!$C$35)</f>
        <v/>
      </c>
      <c r="F319" s="84" t="str">
        <f t="shared" si="90"/>
        <v/>
      </c>
      <c r="G319" s="208" t="str">
        <f>IF(ISTEXT('Student List'!$C$26),('Student List'!$C$26),"")</f>
        <v/>
      </c>
      <c r="H319" s="209"/>
      <c r="I319" s="210"/>
      <c r="J319" s="211"/>
      <c r="K319" s="210"/>
      <c r="L319" s="212"/>
      <c r="M319" s="213"/>
      <c r="N319" s="210"/>
      <c r="O319" s="211"/>
      <c r="P319" s="210"/>
      <c r="Q319" s="212"/>
      <c r="R319" s="213"/>
      <c r="S319" s="210"/>
      <c r="T319" s="211"/>
      <c r="U319" s="210"/>
      <c r="V319" s="212"/>
      <c r="W319" s="213"/>
      <c r="X319" s="210"/>
      <c r="Y319" s="211"/>
      <c r="Z319" s="210"/>
      <c r="AA319" s="214"/>
      <c r="AB319" s="215"/>
      <c r="AC319" s="209"/>
      <c r="AD319" s="210"/>
      <c r="AE319" s="213"/>
      <c r="AF319" s="210"/>
      <c r="AG319" s="212"/>
      <c r="AH319" s="213"/>
      <c r="AI319" s="210"/>
      <c r="AJ319" s="211"/>
      <c r="AK319" s="210"/>
      <c r="AL319" s="212"/>
      <c r="AM319" s="213"/>
      <c r="AN319" s="210"/>
      <c r="AO319" s="211"/>
      <c r="AP319" s="210"/>
      <c r="AQ319" s="212"/>
      <c r="AR319" s="213"/>
      <c r="AS319" s="210"/>
      <c r="AT319" s="211"/>
      <c r="AU319" s="210"/>
      <c r="AV319" s="212"/>
      <c r="AW319" s="213"/>
      <c r="AX319" s="210"/>
      <c r="AY319" s="211"/>
      <c r="AZ319" s="210"/>
      <c r="BA319" s="212"/>
      <c r="BB319" s="213"/>
      <c r="BC319" s="210"/>
      <c r="BD319" s="210"/>
      <c r="BE319" s="210"/>
      <c r="BF319" s="213"/>
      <c r="BG319" s="216" t="str">
        <f t="shared" si="91"/>
        <v/>
      </c>
      <c r="BH319" s="217"/>
      <c r="BI319" s="218" t="str">
        <f t="shared" si="92"/>
        <v/>
      </c>
      <c r="BJ319" s="219"/>
      <c r="BK319" s="220"/>
      <c r="BL319" s="221"/>
      <c r="BM319" s="221"/>
      <c r="BN319" s="221"/>
      <c r="BO319" s="221"/>
      <c r="BP319" s="221"/>
      <c r="BQ319" s="221"/>
      <c r="BR319" s="221"/>
      <c r="BS319" s="222"/>
      <c r="BT319" s="217"/>
      <c r="BU319" s="223" t="str">
        <f t="shared" si="93"/>
        <v/>
      </c>
      <c r="BV319" s="224"/>
      <c r="BW319" s="225"/>
      <c r="BX319" s="249"/>
      <c r="BY319" s="255"/>
      <c r="BZ319" s="226"/>
      <c r="CA319" s="249"/>
      <c r="CB319" s="255"/>
      <c r="CC319" s="226"/>
      <c r="CD319" s="249"/>
      <c r="CE319" s="255"/>
      <c r="CF319" s="226"/>
      <c r="CG319" s="249"/>
      <c r="CH319" s="255"/>
      <c r="CI319" s="226"/>
      <c r="CJ319" s="249"/>
      <c r="CK319" s="255"/>
      <c r="CL319" s="226"/>
      <c r="CM319" s="249"/>
      <c r="CN319" s="255"/>
      <c r="CO319" s="226"/>
      <c r="CP319" s="249"/>
      <c r="CQ319" s="255"/>
      <c r="CR319" s="226"/>
      <c r="CS319" s="249"/>
      <c r="CT319" s="255"/>
      <c r="CU319" s="226"/>
      <c r="CV319" s="249"/>
      <c r="CW319" s="225"/>
      <c r="CX319" s="226"/>
      <c r="CY319" s="227"/>
    </row>
    <row r="320" spans="1:103" ht="13.5" customHeight="1">
      <c r="A320" s="83" t="str">
        <f t="shared" si="86"/>
        <v/>
      </c>
      <c r="B320" s="168" t="str">
        <f t="shared" si="87"/>
        <v/>
      </c>
      <c r="C320" s="151" t="str">
        <f t="shared" si="88"/>
        <v/>
      </c>
      <c r="D320" s="82" t="str">
        <f t="shared" si="89"/>
        <v/>
      </c>
      <c r="E320" s="188" t="str">
        <f>IF(ISERROR(SUM((B320/2),(C320/2),(D320/2))),IF(ISERROR(SUM((B320/2),(C320/2))),IF(ISERROR(SUM((B320/2),(D320/2))),IF(ISERROR(SUM((C320/2),(D320/2))),IF(ISERROR(B320/2),IF(ISERROR(C320/2),A318,C320),B320),SUM((C320*'Student List'!$D$34),(D320*'Student List'!$E$34))/'Student List'!$D$40),SUM((B320*'Student List'!$C$34),(D320*'Student List'!$E$34))/'Student List'!$E$40),SUM((B320*'Student List'!$C$34),(C320*'Student List'!$D$34))/'Student List'!$C$40),SUM((B320*'Student List'!$C$34),(C320*'Student List'!$D$34),(D320*'Student List'!$E$34))/'Student List'!$C$35)</f>
        <v/>
      </c>
      <c r="F320" s="84" t="str">
        <f t="shared" si="90"/>
        <v/>
      </c>
      <c r="G320" s="173" t="str">
        <f>IF(ISTEXT('Student List'!$C$27),('Student List'!$C$27),"")</f>
        <v/>
      </c>
      <c r="H320" s="85"/>
      <c r="I320" s="86"/>
      <c r="J320" s="87"/>
      <c r="K320" s="86"/>
      <c r="L320" s="88"/>
      <c r="M320" s="89"/>
      <c r="N320" s="86"/>
      <c r="O320" s="87"/>
      <c r="P320" s="86"/>
      <c r="Q320" s="88"/>
      <c r="R320" s="89"/>
      <c r="S320" s="86"/>
      <c r="T320" s="87"/>
      <c r="U320" s="86"/>
      <c r="V320" s="88"/>
      <c r="W320" s="89"/>
      <c r="X320" s="86"/>
      <c r="Y320" s="87"/>
      <c r="Z320" s="86"/>
      <c r="AA320" s="90"/>
      <c r="AB320" s="207"/>
      <c r="AC320" s="85"/>
      <c r="AD320" s="86"/>
      <c r="AE320" s="89"/>
      <c r="AF320" s="86"/>
      <c r="AG320" s="88"/>
      <c r="AH320" s="89"/>
      <c r="AI320" s="86"/>
      <c r="AJ320" s="87"/>
      <c r="AK320" s="86"/>
      <c r="AL320" s="88"/>
      <c r="AM320" s="89"/>
      <c r="AN320" s="86"/>
      <c r="AO320" s="87"/>
      <c r="AP320" s="86"/>
      <c r="AQ320" s="88"/>
      <c r="AR320" s="89"/>
      <c r="AS320" s="86"/>
      <c r="AT320" s="87"/>
      <c r="AU320" s="86"/>
      <c r="AV320" s="88"/>
      <c r="AW320" s="89"/>
      <c r="AX320" s="86"/>
      <c r="AY320" s="87"/>
      <c r="AZ320" s="86"/>
      <c r="BA320" s="88"/>
      <c r="BB320" s="89"/>
      <c r="BC320" s="86"/>
      <c r="BD320" s="86"/>
      <c r="BE320" s="86"/>
      <c r="BF320" s="89"/>
      <c r="BG320" s="91" t="str">
        <f t="shared" si="91"/>
        <v/>
      </c>
      <c r="BI320" s="95" t="str">
        <f t="shared" si="92"/>
        <v/>
      </c>
      <c r="BJ320" s="117"/>
      <c r="BK320" s="117"/>
      <c r="BL320" s="113"/>
      <c r="BM320" s="113"/>
      <c r="BN320" s="113"/>
      <c r="BO320" s="113"/>
      <c r="BP320" s="113"/>
      <c r="BQ320" s="113"/>
      <c r="BR320" s="113"/>
      <c r="BS320" s="114"/>
      <c r="BU320" s="171" t="str">
        <f t="shared" si="93"/>
        <v/>
      </c>
      <c r="BV320" s="161"/>
      <c r="BW320" s="162"/>
      <c r="BX320" s="250"/>
      <c r="BY320" s="256"/>
      <c r="BZ320" s="163"/>
      <c r="CA320" s="250"/>
      <c r="CB320" s="256"/>
      <c r="CC320" s="163"/>
      <c r="CD320" s="250"/>
      <c r="CE320" s="256"/>
      <c r="CF320" s="163"/>
      <c r="CG320" s="250"/>
      <c r="CH320" s="256"/>
      <c r="CI320" s="163"/>
      <c r="CJ320" s="250"/>
      <c r="CK320" s="256"/>
      <c r="CL320" s="163"/>
      <c r="CM320" s="250"/>
      <c r="CN320" s="256"/>
      <c r="CO320" s="163"/>
      <c r="CP320" s="250"/>
      <c r="CQ320" s="256"/>
      <c r="CR320" s="163"/>
      <c r="CS320" s="250"/>
      <c r="CT320" s="256"/>
      <c r="CU320" s="163"/>
      <c r="CV320" s="250"/>
      <c r="CW320" s="162"/>
      <c r="CX320" s="163"/>
      <c r="CY320" s="164"/>
    </row>
    <row r="321" spans="1:103" ht="13.5" customHeight="1">
      <c r="A321" s="83" t="str">
        <f t="shared" si="86"/>
        <v/>
      </c>
      <c r="B321" s="168" t="str">
        <f t="shared" si="87"/>
        <v/>
      </c>
      <c r="C321" s="151" t="str">
        <f t="shared" si="88"/>
        <v/>
      </c>
      <c r="D321" s="82" t="str">
        <f t="shared" si="89"/>
        <v/>
      </c>
      <c r="E321" s="188" t="str">
        <f>IF(ISERROR(SUM((B321/2),(C321/2),(D321/2))),IF(ISERROR(SUM((B321/2),(C321/2))),IF(ISERROR(SUM((B321/2),(D321/2))),IF(ISERROR(SUM((C321/2),(D321/2))),IF(ISERROR(B321/2),IF(ISERROR(C321/2),A319,C321),B321),SUM((C321*'Student List'!$D$34),(D321*'Student List'!$E$34))/'Student List'!$D$40),SUM((B321*'Student List'!$C$34),(D321*'Student List'!$E$34))/'Student List'!$E$40),SUM((B321*'Student List'!$C$34),(C321*'Student List'!$D$34))/'Student List'!$C$40),SUM((B321*'Student List'!$C$34),(C321*'Student List'!$D$34),(D321*'Student List'!$E$34))/'Student List'!$C$35)</f>
        <v/>
      </c>
      <c r="F321" s="84" t="str">
        <f t="shared" si="90"/>
        <v/>
      </c>
      <c r="G321" s="208" t="str">
        <f>IF(ISTEXT('Student List'!$C$28),('Student List'!$C$28),"")</f>
        <v/>
      </c>
      <c r="H321" s="209"/>
      <c r="I321" s="210"/>
      <c r="J321" s="211"/>
      <c r="K321" s="210"/>
      <c r="L321" s="212"/>
      <c r="M321" s="213"/>
      <c r="N321" s="210"/>
      <c r="O321" s="211"/>
      <c r="P321" s="210"/>
      <c r="Q321" s="212"/>
      <c r="R321" s="213"/>
      <c r="S321" s="210"/>
      <c r="T321" s="211"/>
      <c r="U321" s="210"/>
      <c r="V321" s="212"/>
      <c r="W321" s="213"/>
      <c r="X321" s="210"/>
      <c r="Y321" s="211"/>
      <c r="Z321" s="210"/>
      <c r="AA321" s="214"/>
      <c r="AB321" s="215"/>
      <c r="AC321" s="209"/>
      <c r="AD321" s="210"/>
      <c r="AE321" s="213"/>
      <c r="AF321" s="210"/>
      <c r="AG321" s="212"/>
      <c r="AH321" s="213"/>
      <c r="AI321" s="210"/>
      <c r="AJ321" s="211"/>
      <c r="AK321" s="210"/>
      <c r="AL321" s="212"/>
      <c r="AM321" s="213"/>
      <c r="AN321" s="210"/>
      <c r="AO321" s="211"/>
      <c r="AP321" s="210"/>
      <c r="AQ321" s="212"/>
      <c r="AR321" s="213"/>
      <c r="AS321" s="210"/>
      <c r="AT321" s="211"/>
      <c r="AU321" s="210"/>
      <c r="AV321" s="212"/>
      <c r="AW321" s="213"/>
      <c r="AX321" s="210"/>
      <c r="AY321" s="211"/>
      <c r="AZ321" s="210"/>
      <c r="BA321" s="212"/>
      <c r="BB321" s="213"/>
      <c r="BC321" s="210"/>
      <c r="BD321" s="210"/>
      <c r="BE321" s="210"/>
      <c r="BF321" s="213"/>
      <c r="BG321" s="216" t="str">
        <f t="shared" si="91"/>
        <v/>
      </c>
      <c r="BH321" s="217"/>
      <c r="BI321" s="218" t="str">
        <f t="shared" si="92"/>
        <v/>
      </c>
      <c r="BJ321" s="219"/>
      <c r="BK321" s="220"/>
      <c r="BL321" s="221"/>
      <c r="BM321" s="221"/>
      <c r="BN321" s="221"/>
      <c r="BO321" s="221"/>
      <c r="BP321" s="221"/>
      <c r="BQ321" s="221"/>
      <c r="BR321" s="221"/>
      <c r="BS321" s="222"/>
      <c r="BT321" s="217"/>
      <c r="BU321" s="223" t="str">
        <f t="shared" si="93"/>
        <v/>
      </c>
      <c r="BV321" s="224"/>
      <c r="BW321" s="225"/>
      <c r="BX321" s="249"/>
      <c r="BY321" s="255"/>
      <c r="BZ321" s="226"/>
      <c r="CA321" s="249"/>
      <c r="CB321" s="255"/>
      <c r="CC321" s="226"/>
      <c r="CD321" s="249"/>
      <c r="CE321" s="255"/>
      <c r="CF321" s="226"/>
      <c r="CG321" s="249"/>
      <c r="CH321" s="255"/>
      <c r="CI321" s="226"/>
      <c r="CJ321" s="249"/>
      <c r="CK321" s="255"/>
      <c r="CL321" s="226"/>
      <c r="CM321" s="249"/>
      <c r="CN321" s="255"/>
      <c r="CO321" s="226"/>
      <c r="CP321" s="249"/>
      <c r="CQ321" s="255"/>
      <c r="CR321" s="226"/>
      <c r="CS321" s="249"/>
      <c r="CT321" s="255"/>
      <c r="CU321" s="226"/>
      <c r="CV321" s="249"/>
      <c r="CW321" s="225"/>
      <c r="CX321" s="226"/>
      <c r="CY321" s="227"/>
    </row>
    <row r="322" spans="1:103" ht="13.5" customHeight="1">
      <c r="B322" s="168" t="str">
        <f t="shared" si="87"/>
        <v/>
      </c>
      <c r="C322" s="151" t="str">
        <f t="shared" si="88"/>
        <v/>
      </c>
      <c r="D322" s="82" t="str">
        <f t="shared" si="89"/>
        <v/>
      </c>
      <c r="E322" s="188" t="str">
        <f>IF(ISERROR(SUM((B322/2),(C322/2),(D322/2))),IF(ISERROR(SUM((B322/2),(C322/2))),IF(ISERROR(SUM((B322/2),(D322/2))),IF(ISERROR(SUM((C322/2),(D322/2))),IF(ISERROR(B322/2),IF(ISERROR(C322/2),A320,C322),B322),SUM((C322*'Student List'!$D$34),(D322*'Student List'!$E$34))/'Student List'!$D$40),SUM((B322*'Student List'!$C$34),(D322*'Student List'!$E$34))/'Student List'!$E$40),SUM((B322*'Student List'!$C$34),(C322*'Student List'!$D$34))/'Student List'!$C$40),SUM((B322*'Student List'!$C$34),(C322*'Student List'!$D$34),(D322*'Student List'!$E$34))/'Student List'!$C$35)</f>
        <v/>
      </c>
      <c r="F322" s="84" t="str">
        <f t="shared" si="90"/>
        <v/>
      </c>
      <c r="G322" s="173" t="str">
        <f>IF(ISTEXT('Student List'!$C$29),('Student List'!$C$29),"")</f>
        <v/>
      </c>
      <c r="H322" s="85"/>
      <c r="I322" s="86"/>
      <c r="J322" s="87"/>
      <c r="K322" s="86"/>
      <c r="L322" s="88"/>
      <c r="M322" s="89"/>
      <c r="N322" s="86"/>
      <c r="O322" s="87"/>
      <c r="P322" s="86"/>
      <c r="Q322" s="88"/>
      <c r="R322" s="89"/>
      <c r="S322" s="86"/>
      <c r="T322" s="87"/>
      <c r="U322" s="86"/>
      <c r="V322" s="88"/>
      <c r="W322" s="89"/>
      <c r="X322" s="86"/>
      <c r="Y322" s="87"/>
      <c r="Z322" s="86"/>
      <c r="AA322" s="90"/>
      <c r="AB322" s="207"/>
      <c r="AC322" s="85"/>
      <c r="AD322" s="86"/>
      <c r="AE322" s="89"/>
      <c r="AF322" s="86"/>
      <c r="AG322" s="88"/>
      <c r="AH322" s="89"/>
      <c r="AI322" s="86"/>
      <c r="AJ322" s="87"/>
      <c r="AK322" s="86"/>
      <c r="AL322" s="88"/>
      <c r="AM322" s="89"/>
      <c r="AN322" s="86"/>
      <c r="AO322" s="87"/>
      <c r="AP322" s="86"/>
      <c r="AQ322" s="88"/>
      <c r="AR322" s="89"/>
      <c r="AS322" s="86"/>
      <c r="AT322" s="87"/>
      <c r="AU322" s="86"/>
      <c r="AV322" s="88"/>
      <c r="AW322" s="89"/>
      <c r="AX322" s="86"/>
      <c r="AY322" s="87"/>
      <c r="AZ322" s="86"/>
      <c r="BA322" s="88"/>
      <c r="BB322" s="89"/>
      <c r="BC322" s="86"/>
      <c r="BD322" s="86"/>
      <c r="BE322" s="86"/>
      <c r="BF322" s="89"/>
      <c r="BG322" s="91" t="str">
        <f t="shared" si="91"/>
        <v/>
      </c>
      <c r="BI322" s="96" t="str">
        <f t="shared" si="92"/>
        <v/>
      </c>
      <c r="BJ322" s="115"/>
      <c r="BK322" s="113"/>
      <c r="BL322" s="113"/>
      <c r="BM322" s="113"/>
      <c r="BN322" s="113"/>
      <c r="BO322" s="113"/>
      <c r="BP322" s="113"/>
      <c r="BQ322" s="113"/>
      <c r="BR322" s="113"/>
      <c r="BS322" s="116"/>
      <c r="BU322" s="171" t="str">
        <f t="shared" si="93"/>
        <v/>
      </c>
      <c r="BV322" s="165"/>
      <c r="BW322" s="163"/>
      <c r="BX322" s="250"/>
      <c r="BY322" s="256"/>
      <c r="BZ322" s="163"/>
      <c r="CA322" s="250"/>
      <c r="CB322" s="256"/>
      <c r="CC322" s="163"/>
      <c r="CD322" s="250"/>
      <c r="CE322" s="256"/>
      <c r="CF322" s="163"/>
      <c r="CG322" s="250"/>
      <c r="CH322" s="256"/>
      <c r="CI322" s="163"/>
      <c r="CJ322" s="250"/>
      <c r="CK322" s="256"/>
      <c r="CL322" s="163"/>
      <c r="CM322" s="250"/>
      <c r="CN322" s="256"/>
      <c r="CO322" s="163"/>
      <c r="CP322" s="250"/>
      <c r="CQ322" s="256"/>
      <c r="CR322" s="163"/>
      <c r="CS322" s="250"/>
      <c r="CT322" s="256"/>
      <c r="CU322" s="163"/>
      <c r="CV322" s="250"/>
      <c r="CW322" s="162"/>
      <c r="CX322" s="163"/>
      <c r="CY322" s="166"/>
    </row>
    <row r="323" spans="1:103" ht="13.5" customHeight="1" thickBot="1">
      <c r="B323" s="169" t="str">
        <f t="shared" si="87"/>
        <v/>
      </c>
      <c r="C323" s="152" t="str">
        <f t="shared" si="88"/>
        <v/>
      </c>
      <c r="D323" s="97" t="str">
        <f t="shared" si="89"/>
        <v/>
      </c>
      <c r="E323" s="274" t="str">
        <f>IF(ISERROR(SUM((B323/2),(C323/2),(D323/2))),IF(ISERROR(SUM((B323/2),(C323/2))),IF(ISERROR(SUM((B323/2),(D323/2))),IF(ISERROR(SUM((C323/2),(D323/2))),IF(ISERROR(B323/2),IF(ISERROR(C323/2),A321,C323),B323),SUM((C323*'Student List'!$D$34),(D323*'Student List'!$E$34))/'Student List'!$D$40),SUM((B323*'Student List'!$C$34),(D323*'Student List'!$E$34))/'Student List'!$E$40),SUM((B323*'Student List'!$C$34),(C323*'Student List'!$D$34))/'Student List'!$C$40),SUM((B323*'Student List'!$C$34),(C323*'Student List'!$D$34),(D323*'Student List'!$E$34))/'Student List'!$C$35)</f>
        <v/>
      </c>
      <c r="F323" s="98" t="str">
        <f t="shared" si="90"/>
        <v/>
      </c>
      <c r="G323" s="229" t="str">
        <f>IF(ISTEXT('Student List'!$C$30),('Student List'!$C$30),"")</f>
        <v/>
      </c>
      <c r="H323" s="230"/>
      <c r="I323" s="231"/>
      <c r="J323" s="232"/>
      <c r="K323" s="231"/>
      <c r="L323" s="233"/>
      <c r="M323" s="234"/>
      <c r="N323" s="231"/>
      <c r="O323" s="232"/>
      <c r="P323" s="231"/>
      <c r="Q323" s="233"/>
      <c r="R323" s="234"/>
      <c r="S323" s="231"/>
      <c r="T323" s="232"/>
      <c r="U323" s="231"/>
      <c r="V323" s="233"/>
      <c r="W323" s="234"/>
      <c r="X323" s="231"/>
      <c r="Y323" s="232"/>
      <c r="Z323" s="231"/>
      <c r="AA323" s="235"/>
      <c r="AB323" s="215"/>
      <c r="AC323" s="230"/>
      <c r="AD323" s="231"/>
      <c r="AE323" s="234"/>
      <c r="AF323" s="231"/>
      <c r="AG323" s="233"/>
      <c r="AH323" s="234"/>
      <c r="AI323" s="231"/>
      <c r="AJ323" s="232"/>
      <c r="AK323" s="231"/>
      <c r="AL323" s="233"/>
      <c r="AM323" s="234"/>
      <c r="AN323" s="231"/>
      <c r="AO323" s="232"/>
      <c r="AP323" s="231"/>
      <c r="AQ323" s="233"/>
      <c r="AR323" s="234"/>
      <c r="AS323" s="231"/>
      <c r="AT323" s="232"/>
      <c r="AU323" s="231"/>
      <c r="AV323" s="233"/>
      <c r="AW323" s="234"/>
      <c r="AX323" s="231"/>
      <c r="AY323" s="232"/>
      <c r="AZ323" s="231"/>
      <c r="BA323" s="233"/>
      <c r="BB323" s="234"/>
      <c r="BC323" s="231"/>
      <c r="BD323" s="231"/>
      <c r="BE323" s="231"/>
      <c r="BF323" s="234"/>
      <c r="BG323" s="236" t="str">
        <f t="shared" si="91"/>
        <v/>
      </c>
      <c r="BH323" s="217"/>
      <c r="BI323" s="237" t="str">
        <f t="shared" si="92"/>
        <v/>
      </c>
      <c r="BJ323" s="238"/>
      <c r="BK323" s="239"/>
      <c r="BL323" s="240"/>
      <c r="BM323" s="240"/>
      <c r="BN323" s="240"/>
      <c r="BO323" s="240"/>
      <c r="BP323" s="240"/>
      <c r="BQ323" s="240"/>
      <c r="BR323" s="240"/>
      <c r="BS323" s="241"/>
      <c r="BT323" s="217"/>
      <c r="BU323" s="242" t="str">
        <f t="shared" si="93"/>
        <v/>
      </c>
      <c r="BV323" s="243"/>
      <c r="BW323" s="244"/>
      <c r="BX323" s="251"/>
      <c r="BY323" s="257"/>
      <c r="BZ323" s="245"/>
      <c r="CA323" s="251"/>
      <c r="CB323" s="257"/>
      <c r="CC323" s="245"/>
      <c r="CD323" s="251"/>
      <c r="CE323" s="257"/>
      <c r="CF323" s="245"/>
      <c r="CG323" s="251"/>
      <c r="CH323" s="257"/>
      <c r="CI323" s="245"/>
      <c r="CJ323" s="251"/>
      <c r="CK323" s="257"/>
      <c r="CL323" s="245"/>
      <c r="CM323" s="251"/>
      <c r="CN323" s="257"/>
      <c r="CO323" s="245"/>
      <c r="CP323" s="251"/>
      <c r="CQ323" s="257"/>
      <c r="CR323" s="245"/>
      <c r="CS323" s="251"/>
      <c r="CT323" s="257"/>
      <c r="CU323" s="245"/>
      <c r="CV323" s="251"/>
      <c r="CW323" s="244"/>
      <c r="CX323" s="245"/>
      <c r="CY323" s="246"/>
    </row>
    <row r="324" spans="1:103" ht="13.5" customHeight="1" thickBot="1"/>
    <row r="325" spans="1:103" ht="28.5" customHeight="1" thickTop="1" thickBot="1">
      <c r="B325" s="364" t="str">
        <f>IF(ISTEXT('Student List'!I20),'Student List'!I20,"")</f>
        <v>Extra 4</v>
      </c>
      <c r="C325" s="365"/>
      <c r="D325" s="365"/>
      <c r="E325" s="366"/>
      <c r="F325" s="367" t="str">
        <f>$F$28</f>
        <v>School Name Here</v>
      </c>
      <c r="G325" s="368"/>
      <c r="H325" s="368"/>
      <c r="I325" s="368"/>
      <c r="J325" s="369"/>
      <c r="K325" s="17" t="s">
        <v>115</v>
      </c>
      <c r="L325" s="18"/>
      <c r="M325" s="19"/>
      <c r="N325" s="19"/>
      <c r="O325" s="19"/>
      <c r="P325" s="20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2"/>
      <c r="AC325" s="24"/>
      <c r="AD325" s="25"/>
      <c r="AE325" s="25"/>
      <c r="AF325" s="26" t="str">
        <f>B325</f>
        <v>Extra 4</v>
      </c>
      <c r="AG325" s="25" t="s">
        <v>6</v>
      </c>
      <c r="AH325" s="27"/>
      <c r="AI325" s="27"/>
      <c r="AJ325" s="27"/>
      <c r="AK325" s="27"/>
      <c r="AL325" s="28"/>
      <c r="AM325" s="17" t="str">
        <f>K325</f>
        <v>2nd NINE WEEKS</v>
      </c>
      <c r="AN325" s="19"/>
      <c r="AO325" s="19"/>
      <c r="AP325" s="19"/>
      <c r="AQ325" s="19"/>
      <c r="AR325" s="20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9"/>
      <c r="BI325" s="30" t="str">
        <f>B325</f>
        <v>Extra 4</v>
      </c>
      <c r="BJ325" s="31"/>
      <c r="BK325" s="32"/>
      <c r="BL325" s="33" t="str">
        <f>K325</f>
        <v>2nd NINE WEEKS</v>
      </c>
      <c r="BM325" s="34"/>
      <c r="BN325" s="34"/>
      <c r="BO325" s="34"/>
      <c r="BP325" s="34"/>
      <c r="BQ325" s="35"/>
      <c r="BR325" s="35"/>
      <c r="BS325" s="36"/>
      <c r="BU325" s="30" t="str">
        <f>B325</f>
        <v>Extra 4</v>
      </c>
      <c r="BV325" s="31"/>
      <c r="BW325" s="32"/>
      <c r="BX325" s="33" t="str">
        <f>K325</f>
        <v>2nd NINE WEEKS</v>
      </c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5"/>
      <c r="CY325" s="36"/>
    </row>
    <row r="326" spans="1:103" ht="13.5" customHeight="1" thickTop="1" thickBot="1">
      <c r="B326" s="37"/>
      <c r="C326" s="37"/>
      <c r="D326" s="38"/>
      <c r="E326" s="38"/>
      <c r="F326" s="38"/>
      <c r="G326" s="38"/>
      <c r="H326" s="39" t="s">
        <v>7</v>
      </c>
      <c r="I326" s="40"/>
      <c r="J326" s="40"/>
      <c r="K326" s="40"/>
      <c r="L326" s="41"/>
      <c r="M326" s="40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3"/>
      <c r="AC326" s="39" t="s">
        <v>7</v>
      </c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2"/>
      <c r="AS326" s="42"/>
      <c r="AT326" s="42"/>
      <c r="AU326" s="42"/>
      <c r="AV326" s="42"/>
      <c r="AW326" s="42"/>
      <c r="AX326" s="42"/>
      <c r="AY326" s="42"/>
      <c r="AZ326" s="42"/>
      <c r="BA326" s="42"/>
      <c r="BB326" s="42"/>
      <c r="BC326" s="42"/>
      <c r="BD326" s="42"/>
      <c r="BE326" s="42"/>
      <c r="BF326" s="42"/>
      <c r="BG326" s="44"/>
      <c r="BI326" s="45"/>
      <c r="BJ326" s="46" t="s">
        <v>8</v>
      </c>
      <c r="BK326" s="40"/>
      <c r="BL326" s="40"/>
      <c r="BM326" s="40"/>
      <c r="BN326" s="40"/>
      <c r="BO326" s="40"/>
      <c r="BP326" s="40"/>
      <c r="BQ326" s="40"/>
      <c r="BR326" s="40"/>
      <c r="BS326" s="47"/>
      <c r="BU326" s="45"/>
      <c r="BV326" s="155" t="s">
        <v>59</v>
      </c>
      <c r="BW326" s="156"/>
      <c r="BX326" s="156"/>
      <c r="BY326" s="156"/>
      <c r="BZ326" s="156"/>
      <c r="CA326" s="156"/>
      <c r="CB326" s="156"/>
      <c r="CC326" s="156"/>
      <c r="CD326" s="156"/>
      <c r="CE326" s="156"/>
      <c r="CF326" s="156"/>
      <c r="CG326" s="156"/>
      <c r="CH326" s="156"/>
      <c r="CI326" s="156"/>
      <c r="CJ326" s="156"/>
      <c r="CK326" s="156"/>
      <c r="CL326" s="156"/>
      <c r="CM326" s="156"/>
      <c r="CN326" s="156"/>
      <c r="CO326" s="156"/>
      <c r="CP326" s="156"/>
      <c r="CQ326" s="156"/>
      <c r="CR326" s="156"/>
      <c r="CS326" s="156"/>
      <c r="CT326" s="156"/>
      <c r="CU326" s="156"/>
      <c r="CV326" s="156"/>
      <c r="CW326" s="156"/>
      <c r="CX326" s="156"/>
      <c r="CY326" s="157"/>
    </row>
    <row r="327" spans="1:103" ht="13.5" customHeight="1">
      <c r="A327" s="83" t="str">
        <f t="shared" ref="A327:A348" si="94">IF(ISERROR(D329/2),"",D329)</f>
        <v/>
      </c>
      <c r="B327" s="153" t="s">
        <v>58</v>
      </c>
      <c r="C327" s="149" t="s">
        <v>9</v>
      </c>
      <c r="D327" s="48" t="s">
        <v>10</v>
      </c>
      <c r="E327" s="49" t="s">
        <v>60</v>
      </c>
      <c r="F327" s="50"/>
      <c r="G327" s="51"/>
      <c r="H327" s="362" t="s">
        <v>11</v>
      </c>
      <c r="I327" s="355"/>
      <c r="J327" s="355"/>
      <c r="K327" s="355"/>
      <c r="L327" s="360"/>
      <c r="M327" s="354" t="s">
        <v>12</v>
      </c>
      <c r="N327" s="355"/>
      <c r="O327" s="355"/>
      <c r="P327" s="355"/>
      <c r="Q327" s="360"/>
      <c r="R327" s="354" t="s">
        <v>13</v>
      </c>
      <c r="S327" s="355"/>
      <c r="T327" s="355"/>
      <c r="U327" s="355"/>
      <c r="V327" s="360"/>
      <c r="W327" s="354" t="s">
        <v>14</v>
      </c>
      <c r="X327" s="355"/>
      <c r="Y327" s="355"/>
      <c r="Z327" s="355"/>
      <c r="AA327" s="356"/>
      <c r="AC327" s="362" t="s">
        <v>15</v>
      </c>
      <c r="AD327" s="355"/>
      <c r="AE327" s="355"/>
      <c r="AF327" s="355"/>
      <c r="AG327" s="360"/>
      <c r="AH327" s="354" t="s">
        <v>16</v>
      </c>
      <c r="AI327" s="355"/>
      <c r="AJ327" s="355"/>
      <c r="AK327" s="355"/>
      <c r="AL327" s="360"/>
      <c r="AM327" s="354" t="s">
        <v>17</v>
      </c>
      <c r="AN327" s="355"/>
      <c r="AO327" s="355"/>
      <c r="AP327" s="355"/>
      <c r="AQ327" s="360"/>
      <c r="AR327" s="354" t="s">
        <v>18</v>
      </c>
      <c r="AS327" s="355"/>
      <c r="AT327" s="355"/>
      <c r="AU327" s="355"/>
      <c r="AV327" s="360"/>
      <c r="AW327" s="354" t="s">
        <v>19</v>
      </c>
      <c r="AX327" s="355"/>
      <c r="AY327" s="355"/>
      <c r="AZ327" s="355"/>
      <c r="BA327" s="356"/>
      <c r="BB327" s="354" t="s">
        <v>120</v>
      </c>
      <c r="BC327" s="355"/>
      <c r="BD327" s="355"/>
      <c r="BE327" s="355"/>
      <c r="BF327" s="356"/>
      <c r="BG327" s="52"/>
      <c r="BI327" s="53"/>
      <c r="BJ327" s="54"/>
      <c r="BK327" s="54"/>
      <c r="BL327" s="54"/>
      <c r="BM327" s="54"/>
      <c r="BN327" s="54"/>
      <c r="BO327" s="54"/>
      <c r="BP327" s="54"/>
      <c r="BQ327" s="54"/>
      <c r="BR327" s="54"/>
      <c r="BS327" s="55"/>
      <c r="BU327" s="53"/>
      <c r="BV327" s="344" t="s">
        <v>11</v>
      </c>
      <c r="BW327" s="345"/>
      <c r="BX327" s="346"/>
      <c r="BY327" s="344" t="s">
        <v>12</v>
      </c>
      <c r="BZ327" s="345"/>
      <c r="CA327" s="346"/>
      <c r="CB327" s="344" t="s">
        <v>13</v>
      </c>
      <c r="CC327" s="345"/>
      <c r="CD327" s="346"/>
      <c r="CE327" s="344" t="s">
        <v>14</v>
      </c>
      <c r="CF327" s="345"/>
      <c r="CG327" s="346"/>
      <c r="CH327" s="344" t="s">
        <v>15</v>
      </c>
      <c r="CI327" s="345"/>
      <c r="CJ327" s="346"/>
      <c r="CK327" s="344" t="s">
        <v>16</v>
      </c>
      <c r="CL327" s="345"/>
      <c r="CM327" s="346"/>
      <c r="CN327" s="344" t="s">
        <v>17</v>
      </c>
      <c r="CO327" s="345"/>
      <c r="CP327" s="346"/>
      <c r="CQ327" s="344" t="s">
        <v>18</v>
      </c>
      <c r="CR327" s="345"/>
      <c r="CS327" s="346"/>
      <c r="CT327" s="344" t="s">
        <v>19</v>
      </c>
      <c r="CU327" s="345"/>
      <c r="CV327" s="346"/>
      <c r="CW327" s="350" t="s">
        <v>120</v>
      </c>
      <c r="CX327" s="345"/>
      <c r="CY327" s="351"/>
    </row>
    <row r="328" spans="1:103" ht="13.5" customHeight="1" thickBot="1">
      <c r="A328" s="83" t="str">
        <f t="shared" si="94"/>
        <v/>
      </c>
      <c r="B328" s="154" t="s">
        <v>24</v>
      </c>
      <c r="C328" s="283" t="s">
        <v>24</v>
      </c>
      <c r="D328" s="59" t="s">
        <v>24</v>
      </c>
      <c r="E328" s="60" t="s">
        <v>24</v>
      </c>
      <c r="F328" s="61" t="s">
        <v>25</v>
      </c>
      <c r="G328" s="62" t="s">
        <v>26</v>
      </c>
      <c r="H328" s="363"/>
      <c r="I328" s="358"/>
      <c r="J328" s="358"/>
      <c r="K328" s="358"/>
      <c r="L328" s="361"/>
      <c r="M328" s="357"/>
      <c r="N328" s="358"/>
      <c r="O328" s="358"/>
      <c r="P328" s="358"/>
      <c r="Q328" s="361"/>
      <c r="R328" s="357"/>
      <c r="S328" s="358"/>
      <c r="T328" s="358"/>
      <c r="U328" s="358"/>
      <c r="V328" s="361"/>
      <c r="W328" s="357"/>
      <c r="X328" s="358"/>
      <c r="Y328" s="358"/>
      <c r="Z328" s="358"/>
      <c r="AA328" s="359"/>
      <c r="AC328" s="363"/>
      <c r="AD328" s="358"/>
      <c r="AE328" s="358"/>
      <c r="AF328" s="358"/>
      <c r="AG328" s="361"/>
      <c r="AH328" s="357"/>
      <c r="AI328" s="358"/>
      <c r="AJ328" s="358"/>
      <c r="AK328" s="358"/>
      <c r="AL328" s="361"/>
      <c r="AM328" s="357"/>
      <c r="AN328" s="358"/>
      <c r="AO328" s="358"/>
      <c r="AP328" s="358"/>
      <c r="AQ328" s="361"/>
      <c r="AR328" s="357"/>
      <c r="AS328" s="358"/>
      <c r="AT328" s="358"/>
      <c r="AU328" s="358"/>
      <c r="AV328" s="361"/>
      <c r="AW328" s="357"/>
      <c r="AX328" s="358"/>
      <c r="AY328" s="358"/>
      <c r="AZ328" s="358"/>
      <c r="BA328" s="359"/>
      <c r="BB328" s="357"/>
      <c r="BC328" s="358"/>
      <c r="BD328" s="358"/>
      <c r="BE328" s="358"/>
      <c r="BF328" s="359"/>
      <c r="BG328" s="63" t="s">
        <v>26</v>
      </c>
      <c r="BI328" s="64" t="s">
        <v>26</v>
      </c>
      <c r="BJ328" s="65">
        <v>1</v>
      </c>
      <c r="BK328" s="66">
        <v>2</v>
      </c>
      <c r="BL328" s="65">
        <v>3</v>
      </c>
      <c r="BM328" s="66">
        <v>4</v>
      </c>
      <c r="BN328" s="65">
        <v>5</v>
      </c>
      <c r="BO328" s="66">
        <v>6</v>
      </c>
      <c r="BP328" s="65">
        <v>7</v>
      </c>
      <c r="BQ328" s="66">
        <v>8</v>
      </c>
      <c r="BR328" s="66">
        <v>9</v>
      </c>
      <c r="BS328" s="67">
        <v>10</v>
      </c>
      <c r="BU328" s="64" t="s">
        <v>26</v>
      </c>
      <c r="BV328" s="347"/>
      <c r="BW328" s="348"/>
      <c r="BX328" s="349"/>
      <c r="BY328" s="347"/>
      <c r="BZ328" s="348"/>
      <c r="CA328" s="349"/>
      <c r="CB328" s="347"/>
      <c r="CC328" s="348"/>
      <c r="CD328" s="349"/>
      <c r="CE328" s="347"/>
      <c r="CF328" s="348"/>
      <c r="CG328" s="349"/>
      <c r="CH328" s="347"/>
      <c r="CI328" s="348"/>
      <c r="CJ328" s="349"/>
      <c r="CK328" s="347"/>
      <c r="CL328" s="348"/>
      <c r="CM328" s="349"/>
      <c r="CN328" s="347"/>
      <c r="CO328" s="348"/>
      <c r="CP328" s="349"/>
      <c r="CQ328" s="347"/>
      <c r="CR328" s="348"/>
      <c r="CS328" s="349"/>
      <c r="CT328" s="347"/>
      <c r="CU328" s="348"/>
      <c r="CV328" s="349"/>
      <c r="CW328" s="352"/>
      <c r="CX328" s="348"/>
      <c r="CY328" s="353"/>
    </row>
    <row r="329" spans="1:103" ht="13.5" customHeight="1">
      <c r="A329" s="83" t="str">
        <f t="shared" si="94"/>
        <v/>
      </c>
      <c r="B329" s="167" t="str">
        <f t="shared" ref="B329:B350" si="95">IF(SUM(BV329:CY329),AVERAGE(BV329:CY329),"")</f>
        <v/>
      </c>
      <c r="C329" s="150" t="str">
        <f t="shared" ref="C329:C350" si="96">IF(SUM(H329:BF329),AVERAGE(H329:BF329),"")</f>
        <v/>
      </c>
      <c r="D329" s="70" t="str">
        <f t="shared" ref="D329:D350" si="97">IF(SUM(BJ329:BS329),AVERAGE(BJ329:BS329),"")</f>
        <v/>
      </c>
      <c r="E329" s="187" t="str">
        <f>IF(ISERROR(SUM((B329/2),(C329/2),(D329/2))),IF(ISERROR(SUM((B329/2),(C329/2))),IF(ISERROR(SUM((B329/2),(D329/2))),IF(ISERROR(SUM((C329/2),(D329/2))),IF(ISERROR(B329/2),IF(ISERROR(C329/2),A327,C329),B329),SUM((C329*'Student List'!$D$34),(D329*'Student List'!$E$34))/'Student List'!$D$40),SUM((B329*'Student List'!$C$34),(D329*'Student List'!$E$34))/'Student List'!$E$40),SUM((B329*'Student List'!$C$34),(C329*'Student List'!$D$34))/'Student List'!$C$40),SUM((B329*'Student List'!$C$34),(C329*'Student List'!$D$34),(D329*'Student List'!$E$34))/'Student List'!$C$35)</f>
        <v/>
      </c>
      <c r="F329" s="84" t="str">
        <f t="shared" ref="F329:F350" si="98">IF(ISERROR(IF(E329,HLOOKUP(E329,$B$354:$N$355,2),"")),"",(IF(E329,HLOOKUP(E329,$B$354:$N$355,2),"")))</f>
        <v/>
      </c>
      <c r="G329" s="172" t="str">
        <f>IF(ISTEXT('Student List'!$C$9),('Student List'!$C$9),"")</f>
        <v/>
      </c>
      <c r="H329" s="71"/>
      <c r="I329" s="72"/>
      <c r="J329" s="73"/>
      <c r="K329" s="72"/>
      <c r="L329" s="74"/>
      <c r="M329" s="75"/>
      <c r="N329" s="72"/>
      <c r="O329" s="73"/>
      <c r="P329" s="72"/>
      <c r="Q329" s="74"/>
      <c r="R329" s="75"/>
      <c r="S329" s="72"/>
      <c r="T329" s="73"/>
      <c r="U329" s="72"/>
      <c r="V329" s="74"/>
      <c r="W329" s="75"/>
      <c r="X329" s="72"/>
      <c r="Y329" s="73"/>
      <c r="Z329" s="72"/>
      <c r="AA329" s="76"/>
      <c r="AB329" s="207"/>
      <c r="AC329" s="71"/>
      <c r="AD329" s="72"/>
      <c r="AE329" s="75"/>
      <c r="AF329" s="72"/>
      <c r="AG329" s="74"/>
      <c r="AH329" s="75"/>
      <c r="AI329" s="72"/>
      <c r="AJ329" s="73"/>
      <c r="AK329" s="72"/>
      <c r="AL329" s="74"/>
      <c r="AM329" s="75"/>
      <c r="AN329" s="72"/>
      <c r="AO329" s="73"/>
      <c r="AP329" s="72"/>
      <c r="AQ329" s="77"/>
      <c r="AR329" s="75"/>
      <c r="AS329" s="72"/>
      <c r="AT329" s="73"/>
      <c r="AU329" s="72"/>
      <c r="AV329" s="74"/>
      <c r="AW329" s="75"/>
      <c r="AX329" s="72"/>
      <c r="AY329" s="73"/>
      <c r="AZ329" s="72"/>
      <c r="BA329" s="74"/>
      <c r="BB329" s="75"/>
      <c r="BC329" s="72"/>
      <c r="BD329" s="72"/>
      <c r="BE329" s="72"/>
      <c r="BF329" s="75"/>
      <c r="BG329" s="78" t="str">
        <f t="shared" ref="BG329:BG350" si="99">G329</f>
        <v/>
      </c>
      <c r="BI329" s="79" t="str">
        <f t="shared" ref="BI329:BI350" si="100">G329</f>
        <v/>
      </c>
      <c r="BJ329" s="109"/>
      <c r="BK329" s="110"/>
      <c r="BL329" s="110"/>
      <c r="BM329" s="110"/>
      <c r="BN329" s="110"/>
      <c r="BO329" s="110"/>
      <c r="BP329" s="110"/>
      <c r="BQ329" s="110"/>
      <c r="BR329" s="110"/>
      <c r="BS329" s="111"/>
      <c r="BU329" s="170" t="str">
        <f t="shared" ref="BU329:BU350" si="101">G329</f>
        <v/>
      </c>
      <c r="BV329" s="158"/>
      <c r="BW329" s="159"/>
      <c r="BX329" s="248"/>
      <c r="BY329" s="252"/>
      <c r="BZ329" s="253"/>
      <c r="CA329" s="254"/>
      <c r="CB329" s="252"/>
      <c r="CC329" s="253"/>
      <c r="CD329" s="254"/>
      <c r="CE329" s="252"/>
      <c r="CF329" s="253"/>
      <c r="CG329" s="254"/>
      <c r="CH329" s="252"/>
      <c r="CI329" s="253"/>
      <c r="CJ329" s="254"/>
      <c r="CK329" s="252"/>
      <c r="CL329" s="253"/>
      <c r="CM329" s="254"/>
      <c r="CN329" s="252"/>
      <c r="CO329" s="253"/>
      <c r="CP329" s="254"/>
      <c r="CQ329" s="252"/>
      <c r="CR329" s="253"/>
      <c r="CS329" s="254"/>
      <c r="CT329" s="252"/>
      <c r="CU329" s="253"/>
      <c r="CV329" s="254"/>
      <c r="CW329" s="247"/>
      <c r="CX329" s="159"/>
      <c r="CY329" s="160"/>
    </row>
    <row r="330" spans="1:103" ht="13.5" customHeight="1">
      <c r="A330" s="83" t="str">
        <f t="shared" si="94"/>
        <v/>
      </c>
      <c r="B330" s="168" t="str">
        <f t="shared" si="95"/>
        <v/>
      </c>
      <c r="C330" s="151" t="str">
        <f t="shared" si="96"/>
        <v/>
      </c>
      <c r="D330" s="82" t="str">
        <f t="shared" si="97"/>
        <v/>
      </c>
      <c r="E330" s="188" t="str">
        <f>IF(ISERROR(SUM((B330/2),(C330/2),(D330/2))),IF(ISERROR(SUM((B330/2),(C330/2))),IF(ISERROR(SUM((B330/2),(D330/2))),IF(ISERROR(SUM((C330/2),(D330/2))),IF(ISERROR(B330/2),IF(ISERROR(C330/2),A328,C330),B330),SUM((C330*'Student List'!$D$34),(D330*'Student List'!$E$34))/'Student List'!$D$40),SUM((B330*'Student List'!$C$34),(D330*'Student List'!$E$34))/'Student List'!$E$40),SUM((B330*'Student List'!$C$34),(C330*'Student List'!$D$34))/'Student List'!$C$40),SUM((B330*'Student List'!$C$34),(C330*'Student List'!$D$34),(D330*'Student List'!$E$34))/'Student List'!$C$35)</f>
        <v/>
      </c>
      <c r="F330" s="84" t="str">
        <f t="shared" si="98"/>
        <v/>
      </c>
      <c r="G330" s="208" t="str">
        <f>IF(ISTEXT('Student List'!$C$10),('Student List'!$C$10),"")</f>
        <v/>
      </c>
      <c r="H330" s="209"/>
      <c r="I330" s="210"/>
      <c r="J330" s="211"/>
      <c r="K330" s="210"/>
      <c r="L330" s="212"/>
      <c r="M330" s="213"/>
      <c r="N330" s="210"/>
      <c r="O330" s="211"/>
      <c r="P330" s="210"/>
      <c r="Q330" s="212"/>
      <c r="R330" s="213"/>
      <c r="S330" s="210"/>
      <c r="T330" s="211"/>
      <c r="U330" s="210"/>
      <c r="V330" s="212"/>
      <c r="W330" s="213"/>
      <c r="X330" s="210"/>
      <c r="Y330" s="211"/>
      <c r="Z330" s="210"/>
      <c r="AA330" s="214"/>
      <c r="AB330" s="215"/>
      <c r="AC330" s="209"/>
      <c r="AD330" s="210"/>
      <c r="AE330" s="213"/>
      <c r="AF330" s="210"/>
      <c r="AG330" s="212"/>
      <c r="AH330" s="213"/>
      <c r="AI330" s="210"/>
      <c r="AJ330" s="211"/>
      <c r="AK330" s="210"/>
      <c r="AL330" s="212"/>
      <c r="AM330" s="213"/>
      <c r="AN330" s="210"/>
      <c r="AO330" s="211"/>
      <c r="AP330" s="210"/>
      <c r="AQ330" s="212"/>
      <c r="AR330" s="213"/>
      <c r="AS330" s="210"/>
      <c r="AT330" s="211"/>
      <c r="AU330" s="210"/>
      <c r="AV330" s="212"/>
      <c r="AW330" s="213"/>
      <c r="AX330" s="210"/>
      <c r="AY330" s="211"/>
      <c r="AZ330" s="210"/>
      <c r="BA330" s="212"/>
      <c r="BB330" s="213"/>
      <c r="BC330" s="210"/>
      <c r="BD330" s="210"/>
      <c r="BE330" s="210"/>
      <c r="BF330" s="213"/>
      <c r="BG330" s="216" t="str">
        <f t="shared" si="99"/>
        <v/>
      </c>
      <c r="BH330" s="217"/>
      <c r="BI330" s="218" t="str">
        <f t="shared" si="100"/>
        <v/>
      </c>
      <c r="BJ330" s="219"/>
      <c r="BK330" s="220"/>
      <c r="BL330" s="221"/>
      <c r="BM330" s="221"/>
      <c r="BN330" s="221"/>
      <c r="BO330" s="221"/>
      <c r="BP330" s="221"/>
      <c r="BQ330" s="221"/>
      <c r="BR330" s="221"/>
      <c r="BS330" s="222"/>
      <c r="BT330" s="217"/>
      <c r="BU330" s="223" t="str">
        <f t="shared" si="101"/>
        <v/>
      </c>
      <c r="BV330" s="224"/>
      <c r="BW330" s="225"/>
      <c r="BX330" s="249"/>
      <c r="BY330" s="255"/>
      <c r="BZ330" s="226"/>
      <c r="CA330" s="249"/>
      <c r="CB330" s="255"/>
      <c r="CC330" s="226"/>
      <c r="CD330" s="249"/>
      <c r="CE330" s="255"/>
      <c r="CF330" s="226"/>
      <c r="CG330" s="249"/>
      <c r="CH330" s="255"/>
      <c r="CI330" s="226"/>
      <c r="CJ330" s="249"/>
      <c r="CK330" s="255"/>
      <c r="CL330" s="226"/>
      <c r="CM330" s="249"/>
      <c r="CN330" s="255"/>
      <c r="CO330" s="226"/>
      <c r="CP330" s="249"/>
      <c r="CQ330" s="255"/>
      <c r="CR330" s="226"/>
      <c r="CS330" s="249"/>
      <c r="CT330" s="255"/>
      <c r="CU330" s="226"/>
      <c r="CV330" s="249"/>
      <c r="CW330" s="225"/>
      <c r="CX330" s="226"/>
      <c r="CY330" s="227"/>
    </row>
    <row r="331" spans="1:103" ht="13.5" customHeight="1">
      <c r="A331" s="83" t="str">
        <f t="shared" si="94"/>
        <v/>
      </c>
      <c r="B331" s="168" t="str">
        <f t="shared" si="95"/>
        <v/>
      </c>
      <c r="C331" s="151" t="str">
        <f t="shared" si="96"/>
        <v/>
      </c>
      <c r="D331" s="82" t="str">
        <f t="shared" si="97"/>
        <v/>
      </c>
      <c r="E331" s="188" t="str">
        <f>IF(ISERROR(SUM((B331/2),(C331/2),(D331/2))),IF(ISERROR(SUM((B331/2),(C331/2))),IF(ISERROR(SUM((B331/2),(D331/2))),IF(ISERROR(SUM((C331/2),(D331/2))),IF(ISERROR(B331/2),IF(ISERROR(C331/2),A329,C331),B331),SUM((C331*'Student List'!$D$34),(D331*'Student List'!$E$34))/'Student List'!$D$40),SUM((B331*'Student List'!$C$34),(D331*'Student List'!$E$34))/'Student List'!$E$40),SUM((B331*'Student List'!$C$34),(C331*'Student List'!$D$34))/'Student List'!$C$40),SUM((B331*'Student List'!$C$34),(C331*'Student List'!$D$34),(D331*'Student List'!$E$34))/'Student List'!$C$35)</f>
        <v/>
      </c>
      <c r="F331" s="84" t="str">
        <f t="shared" si="98"/>
        <v/>
      </c>
      <c r="G331" s="173" t="str">
        <f>IF(ISTEXT('Student List'!$C$11),('Student List'!$C$11),"")</f>
        <v/>
      </c>
      <c r="H331" s="85"/>
      <c r="I331" s="86"/>
      <c r="J331" s="87"/>
      <c r="K331" s="86"/>
      <c r="L331" s="88"/>
      <c r="M331" s="89"/>
      <c r="N331" s="86"/>
      <c r="O331" s="87"/>
      <c r="P331" s="86"/>
      <c r="Q331" s="88"/>
      <c r="R331" s="89"/>
      <c r="S331" s="86"/>
      <c r="T331" s="87"/>
      <c r="U331" s="86"/>
      <c r="V331" s="88"/>
      <c r="W331" s="89"/>
      <c r="X331" s="86"/>
      <c r="Y331" s="87"/>
      <c r="Z331" s="86"/>
      <c r="AA331" s="90"/>
      <c r="AB331" s="207"/>
      <c r="AC331" s="85"/>
      <c r="AD331" s="86"/>
      <c r="AE331" s="89"/>
      <c r="AF331" s="86"/>
      <c r="AG331" s="88"/>
      <c r="AH331" s="89"/>
      <c r="AI331" s="86"/>
      <c r="AJ331" s="87"/>
      <c r="AK331" s="86"/>
      <c r="AL331" s="88"/>
      <c r="AM331" s="89"/>
      <c r="AN331" s="86"/>
      <c r="AO331" s="87"/>
      <c r="AP331" s="86"/>
      <c r="AQ331" s="88"/>
      <c r="AR331" s="89"/>
      <c r="AS331" s="86"/>
      <c r="AT331" s="87"/>
      <c r="AU331" s="86"/>
      <c r="AV331" s="88"/>
      <c r="AW331" s="89"/>
      <c r="AX331" s="86"/>
      <c r="AY331" s="87"/>
      <c r="AZ331" s="86"/>
      <c r="BA331" s="88"/>
      <c r="BB331" s="89"/>
      <c r="BC331" s="86"/>
      <c r="BD331" s="86"/>
      <c r="BE331" s="86"/>
      <c r="BF331" s="89"/>
      <c r="BG331" s="91" t="str">
        <f t="shared" si="99"/>
        <v/>
      </c>
      <c r="BI331" s="92" t="str">
        <f t="shared" si="100"/>
        <v/>
      </c>
      <c r="BJ331" s="112"/>
      <c r="BK331" s="117"/>
      <c r="BL331" s="113"/>
      <c r="BM331" s="113"/>
      <c r="BN331" s="113"/>
      <c r="BO331" s="113"/>
      <c r="BP331" s="113"/>
      <c r="BQ331" s="113"/>
      <c r="BR331" s="113"/>
      <c r="BS331" s="114"/>
      <c r="BU331" s="171" t="str">
        <f t="shared" si="101"/>
        <v/>
      </c>
      <c r="BV331" s="161"/>
      <c r="BW331" s="162"/>
      <c r="BX331" s="250"/>
      <c r="BY331" s="256"/>
      <c r="BZ331" s="163"/>
      <c r="CA331" s="250"/>
      <c r="CB331" s="256"/>
      <c r="CC331" s="163"/>
      <c r="CD331" s="250"/>
      <c r="CE331" s="256"/>
      <c r="CF331" s="163"/>
      <c r="CG331" s="250"/>
      <c r="CH331" s="256"/>
      <c r="CI331" s="163"/>
      <c r="CJ331" s="250"/>
      <c r="CK331" s="256"/>
      <c r="CL331" s="163"/>
      <c r="CM331" s="250"/>
      <c r="CN331" s="256"/>
      <c r="CO331" s="163"/>
      <c r="CP331" s="250"/>
      <c r="CQ331" s="256"/>
      <c r="CR331" s="163"/>
      <c r="CS331" s="250"/>
      <c r="CT331" s="256"/>
      <c r="CU331" s="163"/>
      <c r="CV331" s="250"/>
      <c r="CW331" s="162"/>
      <c r="CX331" s="163"/>
      <c r="CY331" s="164"/>
    </row>
    <row r="332" spans="1:103" ht="13.5" customHeight="1">
      <c r="A332" s="83" t="str">
        <f t="shared" si="94"/>
        <v/>
      </c>
      <c r="B332" s="168" t="str">
        <f t="shared" si="95"/>
        <v/>
      </c>
      <c r="C332" s="151" t="str">
        <f t="shared" si="96"/>
        <v/>
      </c>
      <c r="D332" s="82" t="str">
        <f t="shared" si="97"/>
        <v/>
      </c>
      <c r="E332" s="188" t="str">
        <f>IF(ISERROR(SUM((B332/2),(C332/2),(D332/2))),IF(ISERROR(SUM((B332/2),(C332/2))),IF(ISERROR(SUM((B332/2),(D332/2))),IF(ISERROR(SUM((C332/2),(D332/2))),IF(ISERROR(B332/2),IF(ISERROR(C332/2),A330,C332),B332),SUM((C332*'Student List'!$D$34),(D332*'Student List'!$E$34))/'Student List'!$D$40),SUM((B332*'Student List'!$C$34),(D332*'Student List'!$E$34))/'Student List'!$E$40),SUM((B332*'Student List'!$C$34),(C332*'Student List'!$D$34))/'Student List'!$C$40),SUM((B332*'Student List'!$C$34),(C332*'Student List'!$D$34),(D332*'Student List'!$E$34))/'Student List'!$C$35)</f>
        <v/>
      </c>
      <c r="F332" s="84" t="str">
        <f t="shared" si="98"/>
        <v/>
      </c>
      <c r="G332" s="208" t="str">
        <f>IF(ISTEXT('Student List'!$C$12),('Student List'!$C$12),"")</f>
        <v/>
      </c>
      <c r="H332" s="209"/>
      <c r="I332" s="210"/>
      <c r="J332" s="211"/>
      <c r="K332" s="210"/>
      <c r="L332" s="212"/>
      <c r="M332" s="213"/>
      <c r="N332" s="210"/>
      <c r="O332" s="211"/>
      <c r="P332" s="210"/>
      <c r="Q332" s="212"/>
      <c r="R332" s="213"/>
      <c r="S332" s="210"/>
      <c r="T332" s="211"/>
      <c r="U332" s="210"/>
      <c r="V332" s="212"/>
      <c r="W332" s="213"/>
      <c r="X332" s="210"/>
      <c r="Y332" s="211"/>
      <c r="Z332" s="210"/>
      <c r="AA332" s="214"/>
      <c r="AB332" s="215"/>
      <c r="AC332" s="209"/>
      <c r="AD332" s="210"/>
      <c r="AE332" s="213"/>
      <c r="AF332" s="210"/>
      <c r="AG332" s="212"/>
      <c r="AH332" s="213"/>
      <c r="AI332" s="210"/>
      <c r="AJ332" s="211"/>
      <c r="AK332" s="210"/>
      <c r="AL332" s="212"/>
      <c r="AM332" s="213"/>
      <c r="AN332" s="210"/>
      <c r="AO332" s="211"/>
      <c r="AP332" s="210"/>
      <c r="AQ332" s="212"/>
      <c r="AR332" s="213"/>
      <c r="AS332" s="210"/>
      <c r="AT332" s="211"/>
      <c r="AU332" s="210"/>
      <c r="AV332" s="212"/>
      <c r="AW332" s="213"/>
      <c r="AX332" s="210"/>
      <c r="AY332" s="211"/>
      <c r="AZ332" s="210"/>
      <c r="BA332" s="212"/>
      <c r="BB332" s="213"/>
      <c r="BC332" s="210"/>
      <c r="BD332" s="210"/>
      <c r="BE332" s="210"/>
      <c r="BF332" s="213"/>
      <c r="BG332" s="216" t="str">
        <f t="shared" si="99"/>
        <v/>
      </c>
      <c r="BH332" s="217"/>
      <c r="BI332" s="218" t="str">
        <f t="shared" si="100"/>
        <v/>
      </c>
      <c r="BJ332" s="219"/>
      <c r="BK332" s="220"/>
      <c r="BL332" s="221"/>
      <c r="BM332" s="221"/>
      <c r="BN332" s="221"/>
      <c r="BO332" s="221"/>
      <c r="BP332" s="221"/>
      <c r="BQ332" s="221"/>
      <c r="BR332" s="221"/>
      <c r="BS332" s="222"/>
      <c r="BT332" s="217"/>
      <c r="BU332" s="223" t="str">
        <f t="shared" si="101"/>
        <v/>
      </c>
      <c r="BV332" s="224"/>
      <c r="BW332" s="225"/>
      <c r="BX332" s="249"/>
      <c r="BY332" s="255"/>
      <c r="BZ332" s="226"/>
      <c r="CA332" s="249"/>
      <c r="CB332" s="255"/>
      <c r="CC332" s="226"/>
      <c r="CD332" s="249"/>
      <c r="CE332" s="255"/>
      <c r="CF332" s="226"/>
      <c r="CG332" s="249"/>
      <c r="CH332" s="255"/>
      <c r="CI332" s="226"/>
      <c r="CJ332" s="249"/>
      <c r="CK332" s="255"/>
      <c r="CL332" s="226"/>
      <c r="CM332" s="249"/>
      <c r="CN332" s="255"/>
      <c r="CO332" s="226"/>
      <c r="CP332" s="249"/>
      <c r="CQ332" s="255"/>
      <c r="CR332" s="226"/>
      <c r="CS332" s="249"/>
      <c r="CT332" s="255"/>
      <c r="CU332" s="226"/>
      <c r="CV332" s="249"/>
      <c r="CW332" s="225"/>
      <c r="CX332" s="226"/>
      <c r="CY332" s="227"/>
    </row>
    <row r="333" spans="1:103" ht="13.5" customHeight="1">
      <c r="A333" s="83" t="str">
        <f t="shared" si="94"/>
        <v/>
      </c>
      <c r="B333" s="168" t="str">
        <f t="shared" si="95"/>
        <v/>
      </c>
      <c r="C333" s="151" t="str">
        <f t="shared" si="96"/>
        <v/>
      </c>
      <c r="D333" s="82" t="str">
        <f t="shared" si="97"/>
        <v/>
      </c>
      <c r="E333" s="188" t="str">
        <f>IF(ISERROR(SUM((B333/2),(C333/2),(D333/2))),IF(ISERROR(SUM((B333/2),(C333/2))),IF(ISERROR(SUM((B333/2),(D333/2))),IF(ISERROR(SUM((C333/2),(D333/2))),IF(ISERROR(B333/2),IF(ISERROR(C333/2),A331,C333),B333),SUM((C333*'Student List'!$D$34),(D333*'Student List'!$E$34))/'Student List'!$D$40),SUM((B333*'Student List'!$C$34),(D333*'Student List'!$E$34))/'Student List'!$E$40),SUM((B333*'Student List'!$C$34),(C333*'Student List'!$D$34))/'Student List'!$C$40),SUM((B333*'Student List'!$C$34),(C333*'Student List'!$D$34),(D333*'Student List'!$E$34))/'Student List'!$C$35)</f>
        <v/>
      </c>
      <c r="F333" s="84" t="str">
        <f t="shared" si="98"/>
        <v/>
      </c>
      <c r="G333" s="173" t="str">
        <f>IF(ISTEXT('Student List'!$C$13),('Student List'!$C$13),"")</f>
        <v/>
      </c>
      <c r="H333" s="85"/>
      <c r="I333" s="86"/>
      <c r="J333" s="87"/>
      <c r="K333" s="86"/>
      <c r="L333" s="88"/>
      <c r="M333" s="89"/>
      <c r="N333" s="86"/>
      <c r="O333" s="87"/>
      <c r="P333" s="86"/>
      <c r="Q333" s="88"/>
      <c r="R333" s="89"/>
      <c r="S333" s="86"/>
      <c r="T333" s="87"/>
      <c r="U333" s="86"/>
      <c r="V333" s="88"/>
      <c r="W333" s="89"/>
      <c r="X333" s="86"/>
      <c r="Y333" s="87"/>
      <c r="Z333" s="86"/>
      <c r="AA333" s="90"/>
      <c r="AB333" s="207"/>
      <c r="AC333" s="85"/>
      <c r="AD333" s="86"/>
      <c r="AE333" s="89"/>
      <c r="AF333" s="86"/>
      <c r="AG333" s="88"/>
      <c r="AH333" s="89"/>
      <c r="AI333" s="86"/>
      <c r="AJ333" s="87"/>
      <c r="AK333" s="86"/>
      <c r="AL333" s="88"/>
      <c r="AM333" s="89"/>
      <c r="AN333" s="86"/>
      <c r="AO333" s="87"/>
      <c r="AP333" s="86"/>
      <c r="AQ333" s="88"/>
      <c r="AR333" s="89"/>
      <c r="AS333" s="86"/>
      <c r="AT333" s="87"/>
      <c r="AU333" s="86"/>
      <c r="AV333" s="88"/>
      <c r="AW333" s="89"/>
      <c r="AX333" s="86"/>
      <c r="AY333" s="87"/>
      <c r="AZ333" s="86"/>
      <c r="BA333" s="88"/>
      <c r="BB333" s="89"/>
      <c r="BC333" s="86"/>
      <c r="BD333" s="86"/>
      <c r="BE333" s="86"/>
      <c r="BF333" s="89"/>
      <c r="BG333" s="91" t="str">
        <f t="shared" si="99"/>
        <v/>
      </c>
      <c r="BI333" s="92" t="str">
        <f t="shared" si="100"/>
        <v/>
      </c>
      <c r="BJ333" s="112"/>
      <c r="BK333" s="117"/>
      <c r="BL333" s="113"/>
      <c r="BM333" s="113"/>
      <c r="BN333" s="113"/>
      <c r="BO333" s="113"/>
      <c r="BP333" s="113"/>
      <c r="BQ333" s="113"/>
      <c r="BR333" s="113"/>
      <c r="BS333" s="114"/>
      <c r="BU333" s="171" t="str">
        <f t="shared" si="101"/>
        <v/>
      </c>
      <c r="BV333" s="161"/>
      <c r="BW333" s="162"/>
      <c r="BX333" s="250"/>
      <c r="BY333" s="256"/>
      <c r="BZ333" s="163"/>
      <c r="CA333" s="250"/>
      <c r="CB333" s="256"/>
      <c r="CC333" s="163"/>
      <c r="CD333" s="250"/>
      <c r="CE333" s="256"/>
      <c r="CF333" s="163"/>
      <c r="CG333" s="250"/>
      <c r="CH333" s="256"/>
      <c r="CI333" s="163"/>
      <c r="CJ333" s="250"/>
      <c r="CK333" s="256"/>
      <c r="CL333" s="163"/>
      <c r="CM333" s="250"/>
      <c r="CN333" s="256"/>
      <c r="CO333" s="163"/>
      <c r="CP333" s="250"/>
      <c r="CQ333" s="256"/>
      <c r="CR333" s="163"/>
      <c r="CS333" s="250"/>
      <c r="CT333" s="256"/>
      <c r="CU333" s="163"/>
      <c r="CV333" s="250"/>
      <c r="CW333" s="162"/>
      <c r="CX333" s="163"/>
      <c r="CY333" s="164"/>
    </row>
    <row r="334" spans="1:103" ht="13.5" customHeight="1">
      <c r="A334" s="83" t="str">
        <f t="shared" si="94"/>
        <v/>
      </c>
      <c r="B334" s="168" t="str">
        <f t="shared" si="95"/>
        <v/>
      </c>
      <c r="C334" s="151" t="str">
        <f t="shared" si="96"/>
        <v/>
      </c>
      <c r="D334" s="82" t="str">
        <f t="shared" si="97"/>
        <v/>
      </c>
      <c r="E334" s="188" t="str">
        <f>IF(ISERROR(SUM((B334/2),(C334/2),(D334/2))),IF(ISERROR(SUM((B334/2),(C334/2))),IF(ISERROR(SUM((B334/2),(D334/2))),IF(ISERROR(SUM((C334/2),(D334/2))),IF(ISERROR(B334/2),IF(ISERROR(C334/2),A332,C334),B334),SUM((C334*'Student List'!$D$34),(D334*'Student List'!$E$34))/'Student List'!$D$40),SUM((B334*'Student List'!$C$34),(D334*'Student List'!$E$34))/'Student List'!$E$40),SUM((B334*'Student List'!$C$34),(C334*'Student List'!$D$34))/'Student List'!$C$40),SUM((B334*'Student List'!$C$34),(C334*'Student List'!$D$34),(D334*'Student List'!$E$34))/'Student List'!$C$35)</f>
        <v/>
      </c>
      <c r="F334" s="84" t="str">
        <f t="shared" si="98"/>
        <v/>
      </c>
      <c r="G334" s="208" t="str">
        <f>IF(ISTEXT('Student List'!$C$14),('Student List'!$C$14),"")</f>
        <v/>
      </c>
      <c r="H334" s="209"/>
      <c r="I334" s="210"/>
      <c r="J334" s="211"/>
      <c r="K334" s="210"/>
      <c r="L334" s="212"/>
      <c r="M334" s="213"/>
      <c r="N334" s="210"/>
      <c r="O334" s="211"/>
      <c r="P334" s="210"/>
      <c r="Q334" s="212"/>
      <c r="R334" s="213"/>
      <c r="S334" s="210"/>
      <c r="T334" s="211"/>
      <c r="U334" s="210"/>
      <c r="V334" s="212"/>
      <c r="W334" s="213"/>
      <c r="X334" s="210"/>
      <c r="Y334" s="211"/>
      <c r="Z334" s="210"/>
      <c r="AA334" s="214"/>
      <c r="AB334" s="215"/>
      <c r="AC334" s="209"/>
      <c r="AD334" s="210"/>
      <c r="AE334" s="213"/>
      <c r="AF334" s="210"/>
      <c r="AG334" s="212"/>
      <c r="AH334" s="213"/>
      <c r="AI334" s="210"/>
      <c r="AJ334" s="211"/>
      <c r="AK334" s="210"/>
      <c r="AL334" s="212"/>
      <c r="AM334" s="213"/>
      <c r="AN334" s="210"/>
      <c r="AO334" s="211"/>
      <c r="AP334" s="210"/>
      <c r="AQ334" s="212"/>
      <c r="AR334" s="213"/>
      <c r="AS334" s="210"/>
      <c r="AT334" s="211"/>
      <c r="AU334" s="210"/>
      <c r="AV334" s="212"/>
      <c r="AW334" s="213"/>
      <c r="AX334" s="210"/>
      <c r="AY334" s="211"/>
      <c r="AZ334" s="210"/>
      <c r="BA334" s="212"/>
      <c r="BB334" s="213"/>
      <c r="BC334" s="210"/>
      <c r="BD334" s="210"/>
      <c r="BE334" s="210"/>
      <c r="BF334" s="213"/>
      <c r="BG334" s="216" t="str">
        <f t="shared" si="99"/>
        <v/>
      </c>
      <c r="BH334" s="217"/>
      <c r="BI334" s="218" t="str">
        <f t="shared" si="100"/>
        <v/>
      </c>
      <c r="BJ334" s="219"/>
      <c r="BK334" s="220"/>
      <c r="BL334" s="221"/>
      <c r="BM334" s="221"/>
      <c r="BN334" s="221"/>
      <c r="BO334" s="221"/>
      <c r="BP334" s="221"/>
      <c r="BQ334" s="221"/>
      <c r="BR334" s="221"/>
      <c r="BS334" s="222"/>
      <c r="BT334" s="217"/>
      <c r="BU334" s="223" t="str">
        <f t="shared" si="101"/>
        <v/>
      </c>
      <c r="BV334" s="224"/>
      <c r="BW334" s="225"/>
      <c r="BX334" s="249"/>
      <c r="BY334" s="255"/>
      <c r="BZ334" s="226"/>
      <c r="CA334" s="249"/>
      <c r="CB334" s="255"/>
      <c r="CC334" s="226"/>
      <c r="CD334" s="249"/>
      <c r="CE334" s="255"/>
      <c r="CF334" s="226"/>
      <c r="CG334" s="249"/>
      <c r="CH334" s="255"/>
      <c r="CI334" s="226"/>
      <c r="CJ334" s="249"/>
      <c r="CK334" s="255"/>
      <c r="CL334" s="226"/>
      <c r="CM334" s="249"/>
      <c r="CN334" s="255"/>
      <c r="CO334" s="226"/>
      <c r="CP334" s="249"/>
      <c r="CQ334" s="255"/>
      <c r="CR334" s="226"/>
      <c r="CS334" s="249"/>
      <c r="CT334" s="255"/>
      <c r="CU334" s="226"/>
      <c r="CV334" s="249"/>
      <c r="CW334" s="225"/>
      <c r="CX334" s="226"/>
      <c r="CY334" s="227"/>
    </row>
    <row r="335" spans="1:103" ht="13.5" customHeight="1">
      <c r="A335" s="83" t="str">
        <f t="shared" si="94"/>
        <v/>
      </c>
      <c r="B335" s="168" t="str">
        <f t="shared" si="95"/>
        <v/>
      </c>
      <c r="C335" s="151" t="str">
        <f t="shared" si="96"/>
        <v/>
      </c>
      <c r="D335" s="82" t="str">
        <f t="shared" si="97"/>
        <v/>
      </c>
      <c r="E335" s="188" t="str">
        <f>IF(ISERROR(SUM((B335/2),(C335/2),(D335/2))),IF(ISERROR(SUM((B335/2),(C335/2))),IF(ISERROR(SUM((B335/2),(D335/2))),IF(ISERROR(SUM((C335/2),(D335/2))),IF(ISERROR(B335/2),IF(ISERROR(C335/2),A333,C335),B335),SUM((C335*'Student List'!$D$34),(D335*'Student List'!$E$34))/'Student List'!$D$40),SUM((B335*'Student List'!$C$34),(D335*'Student List'!$E$34))/'Student List'!$E$40),SUM((B335*'Student List'!$C$34),(C335*'Student List'!$D$34))/'Student List'!$C$40),SUM((B335*'Student List'!$C$34),(C335*'Student List'!$D$34),(D335*'Student List'!$E$34))/'Student List'!$C$35)</f>
        <v/>
      </c>
      <c r="F335" s="84" t="str">
        <f t="shared" si="98"/>
        <v/>
      </c>
      <c r="G335" s="173" t="str">
        <f>IF(ISTEXT('Student List'!$C$15),('Student List'!$C$15),"")</f>
        <v/>
      </c>
      <c r="H335" s="85"/>
      <c r="I335" s="86"/>
      <c r="J335" s="87"/>
      <c r="K335" s="86"/>
      <c r="L335" s="88"/>
      <c r="M335" s="89"/>
      <c r="N335" s="86"/>
      <c r="O335" s="87"/>
      <c r="P335" s="86"/>
      <c r="Q335" s="88"/>
      <c r="R335" s="89"/>
      <c r="S335" s="86"/>
      <c r="T335" s="87"/>
      <c r="U335" s="86"/>
      <c r="V335" s="88"/>
      <c r="W335" s="89"/>
      <c r="X335" s="86"/>
      <c r="Y335" s="87"/>
      <c r="Z335" s="86"/>
      <c r="AA335" s="90"/>
      <c r="AB335" s="207"/>
      <c r="AC335" s="85"/>
      <c r="AD335" s="86"/>
      <c r="AE335" s="89"/>
      <c r="AF335" s="86"/>
      <c r="AG335" s="88"/>
      <c r="AH335" s="89"/>
      <c r="AI335" s="86"/>
      <c r="AJ335" s="87"/>
      <c r="AK335" s="86"/>
      <c r="AL335" s="88"/>
      <c r="AM335" s="89"/>
      <c r="AN335" s="86"/>
      <c r="AO335" s="87"/>
      <c r="AP335" s="86"/>
      <c r="AQ335" s="88"/>
      <c r="AR335" s="89"/>
      <c r="AS335" s="86"/>
      <c r="AT335" s="87"/>
      <c r="AU335" s="86"/>
      <c r="AV335" s="88"/>
      <c r="AW335" s="89"/>
      <c r="AX335" s="86"/>
      <c r="AY335" s="87"/>
      <c r="AZ335" s="86"/>
      <c r="BA335" s="88"/>
      <c r="BB335" s="89"/>
      <c r="BC335" s="86"/>
      <c r="BD335" s="86"/>
      <c r="BE335" s="86"/>
      <c r="BF335" s="89"/>
      <c r="BG335" s="91" t="str">
        <f t="shared" si="99"/>
        <v/>
      </c>
      <c r="BI335" s="92" t="str">
        <f t="shared" si="100"/>
        <v/>
      </c>
      <c r="BJ335" s="112"/>
      <c r="BK335" s="117"/>
      <c r="BL335" s="113"/>
      <c r="BM335" s="113"/>
      <c r="BN335" s="113"/>
      <c r="BO335" s="113"/>
      <c r="BP335" s="113"/>
      <c r="BQ335" s="113"/>
      <c r="BR335" s="113"/>
      <c r="BS335" s="114"/>
      <c r="BU335" s="171" t="str">
        <f t="shared" si="101"/>
        <v/>
      </c>
      <c r="BV335" s="161"/>
      <c r="BW335" s="162"/>
      <c r="BX335" s="250"/>
      <c r="BY335" s="256"/>
      <c r="BZ335" s="163"/>
      <c r="CA335" s="250"/>
      <c r="CB335" s="256"/>
      <c r="CC335" s="163"/>
      <c r="CD335" s="250"/>
      <c r="CE335" s="256"/>
      <c r="CF335" s="163"/>
      <c r="CG335" s="250"/>
      <c r="CH335" s="256"/>
      <c r="CI335" s="163"/>
      <c r="CJ335" s="250"/>
      <c r="CK335" s="256"/>
      <c r="CL335" s="163"/>
      <c r="CM335" s="250"/>
      <c r="CN335" s="256"/>
      <c r="CO335" s="163"/>
      <c r="CP335" s="250"/>
      <c r="CQ335" s="256"/>
      <c r="CR335" s="163"/>
      <c r="CS335" s="250"/>
      <c r="CT335" s="256"/>
      <c r="CU335" s="163"/>
      <c r="CV335" s="250"/>
      <c r="CW335" s="162"/>
      <c r="CX335" s="163"/>
      <c r="CY335" s="164"/>
    </row>
    <row r="336" spans="1:103" ht="13.5" customHeight="1">
      <c r="A336" s="83" t="str">
        <f t="shared" si="94"/>
        <v/>
      </c>
      <c r="B336" s="168" t="str">
        <f t="shared" si="95"/>
        <v/>
      </c>
      <c r="C336" s="151" t="str">
        <f t="shared" si="96"/>
        <v/>
      </c>
      <c r="D336" s="82" t="str">
        <f t="shared" si="97"/>
        <v/>
      </c>
      <c r="E336" s="188" t="str">
        <f>IF(ISERROR(SUM((B336/2),(C336/2),(D336/2))),IF(ISERROR(SUM((B336/2),(C336/2))),IF(ISERROR(SUM((B336/2),(D336/2))),IF(ISERROR(SUM((C336/2),(D336/2))),IF(ISERROR(B336/2),IF(ISERROR(C336/2),A334,C336),B336),SUM((C336*'Student List'!$D$34),(D336*'Student List'!$E$34))/'Student List'!$D$40),SUM((B336*'Student List'!$C$34),(D336*'Student List'!$E$34))/'Student List'!$E$40),SUM((B336*'Student List'!$C$34),(C336*'Student List'!$D$34))/'Student List'!$C$40),SUM((B336*'Student List'!$C$34),(C336*'Student List'!$D$34),(D336*'Student List'!$E$34))/'Student List'!$C$35)</f>
        <v/>
      </c>
      <c r="F336" s="84" t="str">
        <f t="shared" si="98"/>
        <v/>
      </c>
      <c r="G336" s="208" t="str">
        <f>IF(ISTEXT('Student List'!$C$16),('Student List'!$C$16),"")</f>
        <v/>
      </c>
      <c r="H336" s="209"/>
      <c r="I336" s="210"/>
      <c r="J336" s="211"/>
      <c r="K336" s="210"/>
      <c r="L336" s="212"/>
      <c r="M336" s="213"/>
      <c r="N336" s="210"/>
      <c r="O336" s="211"/>
      <c r="P336" s="210"/>
      <c r="Q336" s="212"/>
      <c r="R336" s="213"/>
      <c r="S336" s="210"/>
      <c r="T336" s="211"/>
      <c r="U336" s="210"/>
      <c r="V336" s="212"/>
      <c r="W336" s="213"/>
      <c r="X336" s="210"/>
      <c r="Y336" s="211"/>
      <c r="Z336" s="210"/>
      <c r="AA336" s="214"/>
      <c r="AB336" s="215"/>
      <c r="AC336" s="209"/>
      <c r="AD336" s="210"/>
      <c r="AE336" s="213"/>
      <c r="AF336" s="210"/>
      <c r="AG336" s="212"/>
      <c r="AH336" s="213"/>
      <c r="AI336" s="210"/>
      <c r="AJ336" s="211"/>
      <c r="AK336" s="210"/>
      <c r="AL336" s="212"/>
      <c r="AM336" s="213"/>
      <c r="AN336" s="210"/>
      <c r="AO336" s="211"/>
      <c r="AP336" s="210"/>
      <c r="AQ336" s="212"/>
      <c r="AR336" s="213"/>
      <c r="AS336" s="210"/>
      <c r="AT336" s="211"/>
      <c r="AU336" s="210"/>
      <c r="AV336" s="212"/>
      <c r="AW336" s="213"/>
      <c r="AX336" s="210"/>
      <c r="AY336" s="211"/>
      <c r="AZ336" s="210"/>
      <c r="BA336" s="212"/>
      <c r="BB336" s="213"/>
      <c r="BC336" s="210"/>
      <c r="BD336" s="210"/>
      <c r="BE336" s="210"/>
      <c r="BF336" s="213"/>
      <c r="BG336" s="216" t="str">
        <f t="shared" si="99"/>
        <v/>
      </c>
      <c r="BH336" s="217"/>
      <c r="BI336" s="218" t="str">
        <f t="shared" si="100"/>
        <v/>
      </c>
      <c r="BJ336" s="219"/>
      <c r="BK336" s="220"/>
      <c r="BL336" s="221"/>
      <c r="BM336" s="221"/>
      <c r="BN336" s="221"/>
      <c r="BO336" s="221"/>
      <c r="BP336" s="221"/>
      <c r="BQ336" s="221"/>
      <c r="BR336" s="221"/>
      <c r="BS336" s="222"/>
      <c r="BT336" s="217"/>
      <c r="BU336" s="223" t="str">
        <f t="shared" si="101"/>
        <v/>
      </c>
      <c r="BV336" s="224"/>
      <c r="BW336" s="225"/>
      <c r="BX336" s="249"/>
      <c r="BY336" s="255"/>
      <c r="BZ336" s="226"/>
      <c r="CA336" s="249"/>
      <c r="CB336" s="255"/>
      <c r="CC336" s="226"/>
      <c r="CD336" s="249"/>
      <c r="CE336" s="255"/>
      <c r="CF336" s="226"/>
      <c r="CG336" s="249"/>
      <c r="CH336" s="255"/>
      <c r="CI336" s="226"/>
      <c r="CJ336" s="249"/>
      <c r="CK336" s="255"/>
      <c r="CL336" s="226"/>
      <c r="CM336" s="249"/>
      <c r="CN336" s="255"/>
      <c r="CO336" s="226"/>
      <c r="CP336" s="249"/>
      <c r="CQ336" s="255"/>
      <c r="CR336" s="226"/>
      <c r="CS336" s="249"/>
      <c r="CT336" s="255"/>
      <c r="CU336" s="226"/>
      <c r="CV336" s="249"/>
      <c r="CW336" s="225"/>
      <c r="CX336" s="226"/>
      <c r="CY336" s="227"/>
    </row>
    <row r="337" spans="1:103" ht="13.5" customHeight="1">
      <c r="A337" s="83" t="str">
        <f t="shared" si="94"/>
        <v/>
      </c>
      <c r="B337" s="168" t="str">
        <f t="shared" si="95"/>
        <v/>
      </c>
      <c r="C337" s="151" t="str">
        <f t="shared" si="96"/>
        <v/>
      </c>
      <c r="D337" s="82" t="str">
        <f t="shared" si="97"/>
        <v/>
      </c>
      <c r="E337" s="188" t="str">
        <f>IF(ISERROR(SUM((B337/2),(C337/2),(D337/2))),IF(ISERROR(SUM((B337/2),(C337/2))),IF(ISERROR(SUM((B337/2),(D337/2))),IF(ISERROR(SUM((C337/2),(D337/2))),IF(ISERROR(B337/2),IF(ISERROR(C337/2),A335,C337),B337),SUM((C337*'Student List'!$D$34),(D337*'Student List'!$E$34))/'Student List'!$D$40),SUM((B337*'Student List'!$C$34),(D337*'Student List'!$E$34))/'Student List'!$E$40),SUM((B337*'Student List'!$C$34),(C337*'Student List'!$D$34))/'Student List'!$C$40),SUM((B337*'Student List'!$C$34),(C337*'Student List'!$D$34),(D337*'Student List'!$E$34))/'Student List'!$C$35)</f>
        <v/>
      </c>
      <c r="F337" s="84" t="str">
        <f t="shared" si="98"/>
        <v/>
      </c>
      <c r="G337" s="173" t="str">
        <f>IF(ISTEXT('Student List'!$C$17),('Student List'!$C$17),"")</f>
        <v/>
      </c>
      <c r="H337" s="85"/>
      <c r="I337" s="86"/>
      <c r="J337" s="87"/>
      <c r="K337" s="86"/>
      <c r="L337" s="88"/>
      <c r="M337" s="89"/>
      <c r="N337" s="86"/>
      <c r="O337" s="87"/>
      <c r="P337" s="86"/>
      <c r="Q337" s="88"/>
      <c r="R337" s="89"/>
      <c r="S337" s="86"/>
      <c r="T337" s="87"/>
      <c r="U337" s="86"/>
      <c r="V337" s="88"/>
      <c r="W337" s="89"/>
      <c r="X337" s="86"/>
      <c r="Y337" s="87"/>
      <c r="Z337" s="86"/>
      <c r="AA337" s="90"/>
      <c r="AB337" s="207"/>
      <c r="AC337" s="85"/>
      <c r="AD337" s="86"/>
      <c r="AE337" s="89"/>
      <c r="AF337" s="86"/>
      <c r="AG337" s="88"/>
      <c r="AH337" s="89"/>
      <c r="AI337" s="86"/>
      <c r="AJ337" s="87"/>
      <c r="AK337" s="86"/>
      <c r="AL337" s="88"/>
      <c r="AM337" s="89"/>
      <c r="AN337" s="86"/>
      <c r="AO337" s="87"/>
      <c r="AP337" s="86"/>
      <c r="AQ337" s="88"/>
      <c r="AR337" s="89"/>
      <c r="AS337" s="86"/>
      <c r="AT337" s="87"/>
      <c r="AU337" s="86"/>
      <c r="AV337" s="88"/>
      <c r="AW337" s="89"/>
      <c r="AX337" s="86"/>
      <c r="AY337" s="87"/>
      <c r="AZ337" s="86"/>
      <c r="BA337" s="88"/>
      <c r="BB337" s="89"/>
      <c r="BC337" s="86"/>
      <c r="BD337" s="86"/>
      <c r="BE337" s="86"/>
      <c r="BF337" s="89"/>
      <c r="BG337" s="91" t="str">
        <f t="shared" si="99"/>
        <v/>
      </c>
      <c r="BI337" s="92" t="str">
        <f t="shared" si="100"/>
        <v/>
      </c>
      <c r="BJ337" s="112"/>
      <c r="BK337" s="117"/>
      <c r="BL337" s="113"/>
      <c r="BM337" s="113"/>
      <c r="BN337" s="113"/>
      <c r="BO337" s="113"/>
      <c r="BP337" s="113"/>
      <c r="BQ337" s="113"/>
      <c r="BR337" s="113"/>
      <c r="BS337" s="114"/>
      <c r="BU337" s="171" t="str">
        <f t="shared" si="101"/>
        <v/>
      </c>
      <c r="BV337" s="161"/>
      <c r="BW337" s="162"/>
      <c r="BX337" s="250"/>
      <c r="BY337" s="256"/>
      <c r="BZ337" s="163"/>
      <c r="CA337" s="250"/>
      <c r="CB337" s="256"/>
      <c r="CC337" s="163"/>
      <c r="CD337" s="250"/>
      <c r="CE337" s="256"/>
      <c r="CF337" s="163"/>
      <c r="CG337" s="250"/>
      <c r="CH337" s="256"/>
      <c r="CI337" s="163"/>
      <c r="CJ337" s="250"/>
      <c r="CK337" s="256"/>
      <c r="CL337" s="163"/>
      <c r="CM337" s="250"/>
      <c r="CN337" s="256"/>
      <c r="CO337" s="163"/>
      <c r="CP337" s="250"/>
      <c r="CQ337" s="256"/>
      <c r="CR337" s="163"/>
      <c r="CS337" s="250"/>
      <c r="CT337" s="256"/>
      <c r="CU337" s="163"/>
      <c r="CV337" s="250"/>
      <c r="CW337" s="162"/>
      <c r="CX337" s="163"/>
      <c r="CY337" s="164"/>
    </row>
    <row r="338" spans="1:103" ht="13.5" customHeight="1">
      <c r="A338" s="83" t="str">
        <f t="shared" si="94"/>
        <v/>
      </c>
      <c r="B338" s="168" t="str">
        <f t="shared" si="95"/>
        <v/>
      </c>
      <c r="C338" s="151" t="str">
        <f t="shared" si="96"/>
        <v/>
      </c>
      <c r="D338" s="82" t="str">
        <f t="shared" si="97"/>
        <v/>
      </c>
      <c r="E338" s="188" t="str">
        <f>IF(ISERROR(SUM((B338/2),(C338/2),(D338/2))),IF(ISERROR(SUM((B338/2),(C338/2))),IF(ISERROR(SUM((B338/2),(D338/2))),IF(ISERROR(SUM((C338/2),(D338/2))),IF(ISERROR(B338/2),IF(ISERROR(C338/2),A336,C338),B338),SUM((C338*'Student List'!$D$34),(D338*'Student List'!$E$34))/'Student List'!$D$40),SUM((B338*'Student List'!$C$34),(D338*'Student List'!$E$34))/'Student List'!$E$40),SUM((B338*'Student List'!$C$34),(C338*'Student List'!$D$34))/'Student List'!$C$40),SUM((B338*'Student List'!$C$34),(C338*'Student List'!$D$34),(D338*'Student List'!$E$34))/'Student List'!$C$35)</f>
        <v/>
      </c>
      <c r="F338" s="84" t="str">
        <f t="shared" si="98"/>
        <v/>
      </c>
      <c r="G338" s="208" t="str">
        <f>IF(ISTEXT('Student List'!$C$18),('Student List'!$C$18),"")</f>
        <v/>
      </c>
      <c r="H338" s="209"/>
      <c r="I338" s="210"/>
      <c r="J338" s="211"/>
      <c r="K338" s="210"/>
      <c r="L338" s="212"/>
      <c r="M338" s="213"/>
      <c r="N338" s="210"/>
      <c r="O338" s="211"/>
      <c r="P338" s="210"/>
      <c r="Q338" s="212"/>
      <c r="R338" s="213"/>
      <c r="S338" s="210"/>
      <c r="T338" s="211"/>
      <c r="U338" s="210"/>
      <c r="V338" s="212"/>
      <c r="W338" s="213"/>
      <c r="X338" s="210"/>
      <c r="Y338" s="211"/>
      <c r="Z338" s="210"/>
      <c r="AA338" s="214"/>
      <c r="AB338" s="215"/>
      <c r="AC338" s="209"/>
      <c r="AD338" s="210"/>
      <c r="AE338" s="213"/>
      <c r="AF338" s="210"/>
      <c r="AG338" s="212"/>
      <c r="AH338" s="213"/>
      <c r="AI338" s="210"/>
      <c r="AJ338" s="211"/>
      <c r="AK338" s="210"/>
      <c r="AL338" s="212"/>
      <c r="AM338" s="213"/>
      <c r="AN338" s="210"/>
      <c r="AO338" s="211"/>
      <c r="AP338" s="210"/>
      <c r="AQ338" s="212"/>
      <c r="AR338" s="213"/>
      <c r="AS338" s="210"/>
      <c r="AT338" s="211"/>
      <c r="AU338" s="210"/>
      <c r="AV338" s="212"/>
      <c r="AW338" s="213"/>
      <c r="AX338" s="210"/>
      <c r="AY338" s="211"/>
      <c r="AZ338" s="210"/>
      <c r="BA338" s="212"/>
      <c r="BB338" s="213"/>
      <c r="BC338" s="210"/>
      <c r="BD338" s="210"/>
      <c r="BE338" s="210"/>
      <c r="BF338" s="213"/>
      <c r="BG338" s="216" t="str">
        <f t="shared" si="99"/>
        <v/>
      </c>
      <c r="BH338" s="217"/>
      <c r="BI338" s="218" t="str">
        <f t="shared" si="100"/>
        <v/>
      </c>
      <c r="BJ338" s="219"/>
      <c r="BK338" s="220"/>
      <c r="BL338" s="221"/>
      <c r="BM338" s="221"/>
      <c r="BN338" s="221"/>
      <c r="BO338" s="221"/>
      <c r="BP338" s="221"/>
      <c r="BQ338" s="221"/>
      <c r="BR338" s="221"/>
      <c r="BS338" s="222"/>
      <c r="BT338" s="217"/>
      <c r="BU338" s="223" t="str">
        <f t="shared" si="101"/>
        <v/>
      </c>
      <c r="BV338" s="224"/>
      <c r="BW338" s="225"/>
      <c r="BX338" s="249"/>
      <c r="BY338" s="255"/>
      <c r="BZ338" s="226"/>
      <c r="CA338" s="249"/>
      <c r="CB338" s="255"/>
      <c r="CC338" s="226"/>
      <c r="CD338" s="249"/>
      <c r="CE338" s="255"/>
      <c r="CF338" s="226"/>
      <c r="CG338" s="249"/>
      <c r="CH338" s="255"/>
      <c r="CI338" s="226"/>
      <c r="CJ338" s="249"/>
      <c r="CK338" s="255"/>
      <c r="CL338" s="226"/>
      <c r="CM338" s="249"/>
      <c r="CN338" s="255"/>
      <c r="CO338" s="226"/>
      <c r="CP338" s="249"/>
      <c r="CQ338" s="255"/>
      <c r="CR338" s="226"/>
      <c r="CS338" s="249"/>
      <c r="CT338" s="255"/>
      <c r="CU338" s="226"/>
      <c r="CV338" s="249"/>
      <c r="CW338" s="225"/>
      <c r="CX338" s="226"/>
      <c r="CY338" s="227"/>
    </row>
    <row r="339" spans="1:103" ht="13.5" customHeight="1">
      <c r="A339" s="83" t="str">
        <f t="shared" si="94"/>
        <v/>
      </c>
      <c r="B339" s="168" t="str">
        <f t="shared" si="95"/>
        <v/>
      </c>
      <c r="C339" s="151" t="str">
        <f t="shared" si="96"/>
        <v/>
      </c>
      <c r="D339" s="82" t="str">
        <f t="shared" si="97"/>
        <v/>
      </c>
      <c r="E339" s="188" t="str">
        <f>IF(ISERROR(SUM((B339/2),(C339/2),(D339/2))),IF(ISERROR(SUM((B339/2),(C339/2))),IF(ISERROR(SUM((B339/2),(D339/2))),IF(ISERROR(SUM((C339/2),(D339/2))),IF(ISERROR(B339/2),IF(ISERROR(C339/2),A337,C339),B339),SUM((C339*'Student List'!$D$34),(D339*'Student List'!$E$34))/'Student List'!$D$40),SUM((B339*'Student List'!$C$34),(D339*'Student List'!$E$34))/'Student List'!$E$40),SUM((B339*'Student List'!$C$34),(C339*'Student List'!$D$34))/'Student List'!$C$40),SUM((B339*'Student List'!$C$34),(C339*'Student List'!$D$34),(D339*'Student List'!$E$34))/'Student List'!$C$35)</f>
        <v/>
      </c>
      <c r="F339" s="84" t="str">
        <f t="shared" si="98"/>
        <v/>
      </c>
      <c r="G339" s="173" t="str">
        <f>IF(ISTEXT('Student List'!$C$19),('Student List'!$C$19),"")</f>
        <v/>
      </c>
      <c r="H339" s="85"/>
      <c r="I339" s="86"/>
      <c r="J339" s="87"/>
      <c r="K339" s="86"/>
      <c r="L339" s="88"/>
      <c r="M339" s="89"/>
      <c r="N339" s="86"/>
      <c r="O339" s="87"/>
      <c r="P339" s="86"/>
      <c r="Q339" s="88"/>
      <c r="R339" s="89"/>
      <c r="S339" s="86"/>
      <c r="T339" s="87"/>
      <c r="U339" s="86"/>
      <c r="V339" s="88"/>
      <c r="W339" s="89"/>
      <c r="X339" s="86"/>
      <c r="Y339" s="87"/>
      <c r="Z339" s="86"/>
      <c r="AA339" s="90"/>
      <c r="AB339" s="207"/>
      <c r="AC339" s="85"/>
      <c r="AD339" s="86"/>
      <c r="AE339" s="89"/>
      <c r="AF339" s="86"/>
      <c r="AG339" s="88"/>
      <c r="AH339" s="89"/>
      <c r="AI339" s="86"/>
      <c r="AJ339" s="87"/>
      <c r="AK339" s="86"/>
      <c r="AL339" s="88"/>
      <c r="AM339" s="89"/>
      <c r="AN339" s="86"/>
      <c r="AO339" s="87"/>
      <c r="AP339" s="86"/>
      <c r="AQ339" s="88"/>
      <c r="AR339" s="89"/>
      <c r="AS339" s="86"/>
      <c r="AT339" s="87"/>
      <c r="AU339" s="86"/>
      <c r="AV339" s="88"/>
      <c r="AW339" s="89"/>
      <c r="AX339" s="86"/>
      <c r="AY339" s="87"/>
      <c r="AZ339" s="86"/>
      <c r="BA339" s="88"/>
      <c r="BB339" s="89"/>
      <c r="BC339" s="86"/>
      <c r="BD339" s="86"/>
      <c r="BE339" s="86"/>
      <c r="BF339" s="89"/>
      <c r="BG339" s="91" t="str">
        <f t="shared" si="99"/>
        <v/>
      </c>
      <c r="BI339" s="92" t="str">
        <f t="shared" si="100"/>
        <v/>
      </c>
      <c r="BJ339" s="112"/>
      <c r="BK339" s="117"/>
      <c r="BL339" s="113"/>
      <c r="BM339" s="113"/>
      <c r="BN339" s="113"/>
      <c r="BO339" s="113"/>
      <c r="BP339" s="113"/>
      <c r="BQ339" s="113"/>
      <c r="BR339" s="113"/>
      <c r="BS339" s="114"/>
      <c r="BU339" s="171" t="str">
        <f t="shared" si="101"/>
        <v/>
      </c>
      <c r="BV339" s="161"/>
      <c r="BW339" s="162"/>
      <c r="BX339" s="250"/>
      <c r="BY339" s="256"/>
      <c r="BZ339" s="163"/>
      <c r="CA339" s="250"/>
      <c r="CB339" s="256"/>
      <c r="CC339" s="163"/>
      <c r="CD339" s="250"/>
      <c r="CE339" s="256"/>
      <c r="CF339" s="163"/>
      <c r="CG339" s="250"/>
      <c r="CH339" s="256"/>
      <c r="CI339" s="163"/>
      <c r="CJ339" s="250"/>
      <c r="CK339" s="256"/>
      <c r="CL339" s="163"/>
      <c r="CM339" s="250"/>
      <c r="CN339" s="256"/>
      <c r="CO339" s="163"/>
      <c r="CP339" s="250"/>
      <c r="CQ339" s="256"/>
      <c r="CR339" s="163"/>
      <c r="CS339" s="250"/>
      <c r="CT339" s="256"/>
      <c r="CU339" s="163"/>
      <c r="CV339" s="250"/>
      <c r="CW339" s="162"/>
      <c r="CX339" s="163"/>
      <c r="CY339" s="164"/>
    </row>
    <row r="340" spans="1:103" ht="13.5" customHeight="1">
      <c r="A340" s="83" t="str">
        <f t="shared" si="94"/>
        <v/>
      </c>
      <c r="B340" s="168" t="str">
        <f t="shared" si="95"/>
        <v/>
      </c>
      <c r="C340" s="151" t="str">
        <f t="shared" si="96"/>
        <v/>
      </c>
      <c r="D340" s="82" t="str">
        <f t="shared" si="97"/>
        <v/>
      </c>
      <c r="E340" s="188" t="str">
        <f>IF(ISERROR(SUM((B340/2),(C340/2),(D340/2))),IF(ISERROR(SUM((B340/2),(C340/2))),IF(ISERROR(SUM((B340/2),(D340/2))),IF(ISERROR(SUM((C340/2),(D340/2))),IF(ISERROR(B340/2),IF(ISERROR(C340/2),A338,C340),B340),SUM((C340*'Student List'!$D$34),(D340*'Student List'!$E$34))/'Student List'!$D$40),SUM((B340*'Student List'!$C$34),(D340*'Student List'!$E$34))/'Student List'!$E$40),SUM((B340*'Student List'!$C$34),(C340*'Student List'!$D$34))/'Student List'!$C$40),SUM((B340*'Student List'!$C$34),(C340*'Student List'!$D$34),(D340*'Student List'!$E$34))/'Student List'!$C$35)</f>
        <v/>
      </c>
      <c r="F340" s="84" t="str">
        <f t="shared" si="98"/>
        <v/>
      </c>
      <c r="G340" s="208" t="str">
        <f>IF(ISTEXT('Student List'!$C$20),('Student List'!$C$20),"")</f>
        <v/>
      </c>
      <c r="H340" s="209"/>
      <c r="I340" s="210"/>
      <c r="J340" s="211"/>
      <c r="K340" s="210"/>
      <c r="L340" s="212"/>
      <c r="M340" s="213"/>
      <c r="N340" s="210"/>
      <c r="O340" s="211"/>
      <c r="P340" s="210"/>
      <c r="Q340" s="212"/>
      <c r="R340" s="213"/>
      <c r="S340" s="210"/>
      <c r="T340" s="211"/>
      <c r="U340" s="210"/>
      <c r="V340" s="212"/>
      <c r="W340" s="213"/>
      <c r="X340" s="210"/>
      <c r="Y340" s="211"/>
      <c r="Z340" s="210"/>
      <c r="AA340" s="214"/>
      <c r="AB340" s="215"/>
      <c r="AC340" s="209"/>
      <c r="AD340" s="210"/>
      <c r="AE340" s="213"/>
      <c r="AF340" s="210"/>
      <c r="AG340" s="212"/>
      <c r="AH340" s="213"/>
      <c r="AI340" s="210"/>
      <c r="AJ340" s="211"/>
      <c r="AK340" s="210"/>
      <c r="AL340" s="212"/>
      <c r="AM340" s="213"/>
      <c r="AN340" s="210"/>
      <c r="AO340" s="211"/>
      <c r="AP340" s="210"/>
      <c r="AQ340" s="212"/>
      <c r="AR340" s="213"/>
      <c r="AS340" s="210"/>
      <c r="AT340" s="211"/>
      <c r="AU340" s="210"/>
      <c r="AV340" s="212"/>
      <c r="AW340" s="213"/>
      <c r="AX340" s="210"/>
      <c r="AY340" s="211"/>
      <c r="AZ340" s="210"/>
      <c r="BA340" s="212"/>
      <c r="BB340" s="213"/>
      <c r="BC340" s="210"/>
      <c r="BD340" s="210"/>
      <c r="BE340" s="210"/>
      <c r="BF340" s="213"/>
      <c r="BG340" s="216" t="str">
        <f t="shared" si="99"/>
        <v/>
      </c>
      <c r="BH340" s="217"/>
      <c r="BI340" s="218" t="str">
        <f t="shared" si="100"/>
        <v/>
      </c>
      <c r="BJ340" s="219"/>
      <c r="BK340" s="220"/>
      <c r="BL340" s="221"/>
      <c r="BM340" s="221"/>
      <c r="BN340" s="221"/>
      <c r="BO340" s="221"/>
      <c r="BP340" s="221"/>
      <c r="BQ340" s="221"/>
      <c r="BR340" s="221"/>
      <c r="BS340" s="222"/>
      <c r="BT340" s="217"/>
      <c r="BU340" s="223" t="str">
        <f t="shared" si="101"/>
        <v/>
      </c>
      <c r="BV340" s="224"/>
      <c r="BW340" s="225"/>
      <c r="BX340" s="249"/>
      <c r="BY340" s="255"/>
      <c r="BZ340" s="226"/>
      <c r="CA340" s="249"/>
      <c r="CB340" s="255"/>
      <c r="CC340" s="226"/>
      <c r="CD340" s="249"/>
      <c r="CE340" s="255"/>
      <c r="CF340" s="226"/>
      <c r="CG340" s="249"/>
      <c r="CH340" s="255"/>
      <c r="CI340" s="226"/>
      <c r="CJ340" s="249"/>
      <c r="CK340" s="255"/>
      <c r="CL340" s="226"/>
      <c r="CM340" s="249"/>
      <c r="CN340" s="255"/>
      <c r="CO340" s="226"/>
      <c r="CP340" s="249"/>
      <c r="CQ340" s="255"/>
      <c r="CR340" s="226"/>
      <c r="CS340" s="249"/>
      <c r="CT340" s="255"/>
      <c r="CU340" s="226"/>
      <c r="CV340" s="249"/>
      <c r="CW340" s="225"/>
      <c r="CX340" s="226"/>
      <c r="CY340" s="227"/>
    </row>
    <row r="341" spans="1:103" ht="13.5" customHeight="1">
      <c r="A341" s="83" t="str">
        <f t="shared" si="94"/>
        <v/>
      </c>
      <c r="B341" s="168" t="str">
        <f t="shared" si="95"/>
        <v/>
      </c>
      <c r="C341" s="151" t="str">
        <f t="shared" si="96"/>
        <v/>
      </c>
      <c r="D341" s="82" t="str">
        <f t="shared" si="97"/>
        <v/>
      </c>
      <c r="E341" s="188" t="str">
        <f>IF(ISERROR(SUM((B341/2),(C341/2),(D341/2))),IF(ISERROR(SUM((B341/2),(C341/2))),IF(ISERROR(SUM((B341/2),(D341/2))),IF(ISERROR(SUM((C341/2),(D341/2))),IF(ISERROR(B341/2),IF(ISERROR(C341/2),A339,C341),B341),SUM((C341*'Student List'!$D$34),(D341*'Student List'!$E$34))/'Student List'!$D$40),SUM((B341*'Student List'!$C$34),(D341*'Student List'!$E$34))/'Student List'!$E$40),SUM((B341*'Student List'!$C$34),(C341*'Student List'!$D$34))/'Student List'!$C$40),SUM((B341*'Student List'!$C$34),(C341*'Student List'!$D$34),(D341*'Student List'!$E$34))/'Student List'!$C$35)</f>
        <v/>
      </c>
      <c r="F341" s="84" t="str">
        <f t="shared" si="98"/>
        <v/>
      </c>
      <c r="G341" s="173" t="str">
        <f>IF(ISTEXT('Student List'!$C$21),('Student List'!$C$21),"")</f>
        <v/>
      </c>
      <c r="H341" s="85"/>
      <c r="I341" s="86"/>
      <c r="J341" s="87"/>
      <c r="K341" s="86"/>
      <c r="L341" s="88"/>
      <c r="M341" s="89"/>
      <c r="N341" s="86"/>
      <c r="O341" s="86"/>
      <c r="P341" s="228"/>
      <c r="Q341" s="148"/>
      <c r="R341" s="89"/>
      <c r="S341" s="86"/>
      <c r="T341" s="87"/>
      <c r="U341" s="86"/>
      <c r="V341" s="88"/>
      <c r="W341" s="89"/>
      <c r="X341" s="86"/>
      <c r="Y341" s="87"/>
      <c r="Z341" s="86"/>
      <c r="AA341" s="90"/>
      <c r="AB341" s="207"/>
      <c r="AC341" s="85"/>
      <c r="AD341" s="86"/>
      <c r="AE341" s="89"/>
      <c r="AF341" s="86"/>
      <c r="AG341" s="88"/>
      <c r="AH341" s="89"/>
      <c r="AI341" s="86"/>
      <c r="AJ341" s="87"/>
      <c r="AK341" s="86"/>
      <c r="AL341" s="88"/>
      <c r="AM341" s="89"/>
      <c r="AN341" s="86"/>
      <c r="AO341" s="87"/>
      <c r="AP341" s="86"/>
      <c r="AQ341" s="88"/>
      <c r="AR341" s="89"/>
      <c r="AS341" s="86"/>
      <c r="AT341" s="87"/>
      <c r="AU341" s="86"/>
      <c r="AV341" s="88"/>
      <c r="AW341" s="89"/>
      <c r="AX341" s="86"/>
      <c r="AY341" s="87"/>
      <c r="AZ341" s="86"/>
      <c r="BA341" s="88"/>
      <c r="BB341" s="89"/>
      <c r="BC341" s="86"/>
      <c r="BD341" s="86"/>
      <c r="BE341" s="86"/>
      <c r="BF341" s="89"/>
      <c r="BG341" s="91" t="str">
        <f t="shared" si="99"/>
        <v/>
      </c>
      <c r="BI341" s="92" t="str">
        <f t="shared" si="100"/>
        <v/>
      </c>
      <c r="BJ341" s="112"/>
      <c r="BK341" s="117"/>
      <c r="BL341" s="113"/>
      <c r="BM341" s="113"/>
      <c r="BN341" s="113"/>
      <c r="BO341" s="113"/>
      <c r="BP341" s="113"/>
      <c r="BQ341" s="113"/>
      <c r="BR341" s="113"/>
      <c r="BS341" s="114"/>
      <c r="BU341" s="171" t="str">
        <f t="shared" si="101"/>
        <v/>
      </c>
      <c r="BV341" s="161"/>
      <c r="BW341" s="162"/>
      <c r="BX341" s="250"/>
      <c r="BY341" s="256"/>
      <c r="BZ341" s="163"/>
      <c r="CA341" s="250"/>
      <c r="CB341" s="256"/>
      <c r="CC341" s="163"/>
      <c r="CD341" s="250"/>
      <c r="CE341" s="256"/>
      <c r="CF341" s="163"/>
      <c r="CG341" s="250"/>
      <c r="CH341" s="256"/>
      <c r="CI341" s="163"/>
      <c r="CJ341" s="250"/>
      <c r="CK341" s="256"/>
      <c r="CL341" s="163"/>
      <c r="CM341" s="250"/>
      <c r="CN341" s="256"/>
      <c r="CO341" s="163"/>
      <c r="CP341" s="250"/>
      <c r="CQ341" s="256"/>
      <c r="CR341" s="163"/>
      <c r="CS341" s="250"/>
      <c r="CT341" s="256"/>
      <c r="CU341" s="163"/>
      <c r="CV341" s="250"/>
      <c r="CW341" s="162"/>
      <c r="CX341" s="163"/>
      <c r="CY341" s="164"/>
    </row>
    <row r="342" spans="1:103" ht="13.5" customHeight="1">
      <c r="A342" s="83" t="str">
        <f t="shared" si="94"/>
        <v/>
      </c>
      <c r="B342" s="168" t="str">
        <f t="shared" si="95"/>
        <v/>
      </c>
      <c r="C342" s="151" t="str">
        <f t="shared" si="96"/>
        <v/>
      </c>
      <c r="D342" s="82" t="str">
        <f t="shared" si="97"/>
        <v/>
      </c>
      <c r="E342" s="188" t="str">
        <f>IF(ISERROR(SUM((B342/2),(C342/2),(D342/2))),IF(ISERROR(SUM((B342/2),(C342/2))),IF(ISERROR(SUM((B342/2),(D342/2))),IF(ISERROR(SUM((C342/2),(D342/2))),IF(ISERROR(B342/2),IF(ISERROR(C342/2),A340,C342),B342),SUM((C342*'Student List'!$D$34),(D342*'Student List'!$E$34))/'Student List'!$D$40),SUM((B342*'Student List'!$C$34),(D342*'Student List'!$E$34))/'Student List'!$E$40),SUM((B342*'Student List'!$C$34),(C342*'Student List'!$D$34))/'Student List'!$C$40),SUM((B342*'Student List'!$C$34),(C342*'Student List'!$D$34),(D342*'Student List'!$E$34))/'Student List'!$C$35)</f>
        <v/>
      </c>
      <c r="F342" s="84" t="str">
        <f t="shared" si="98"/>
        <v/>
      </c>
      <c r="G342" s="208" t="str">
        <f>IF(ISTEXT('Student List'!$C$22),('Student List'!$C$22),"")</f>
        <v/>
      </c>
      <c r="H342" s="209"/>
      <c r="I342" s="210"/>
      <c r="J342" s="211"/>
      <c r="K342" s="210"/>
      <c r="L342" s="212"/>
      <c r="M342" s="213"/>
      <c r="N342" s="210"/>
      <c r="O342" s="211"/>
      <c r="P342" s="210"/>
      <c r="Q342" s="212"/>
      <c r="R342" s="213"/>
      <c r="S342" s="210"/>
      <c r="T342" s="211"/>
      <c r="U342" s="210"/>
      <c r="V342" s="212"/>
      <c r="W342" s="213"/>
      <c r="X342" s="210"/>
      <c r="Y342" s="211"/>
      <c r="Z342" s="210"/>
      <c r="AA342" s="214"/>
      <c r="AB342" s="215"/>
      <c r="AC342" s="209"/>
      <c r="AD342" s="210"/>
      <c r="AE342" s="213"/>
      <c r="AF342" s="210"/>
      <c r="AG342" s="212"/>
      <c r="AH342" s="213"/>
      <c r="AI342" s="210"/>
      <c r="AJ342" s="211"/>
      <c r="AK342" s="210"/>
      <c r="AL342" s="212"/>
      <c r="AM342" s="213"/>
      <c r="AN342" s="210"/>
      <c r="AO342" s="211"/>
      <c r="AP342" s="210"/>
      <c r="AQ342" s="212"/>
      <c r="AR342" s="213"/>
      <c r="AS342" s="210"/>
      <c r="AT342" s="211"/>
      <c r="AU342" s="210"/>
      <c r="AV342" s="212"/>
      <c r="AW342" s="213"/>
      <c r="AX342" s="210"/>
      <c r="AY342" s="211"/>
      <c r="AZ342" s="210"/>
      <c r="BA342" s="212"/>
      <c r="BB342" s="213"/>
      <c r="BC342" s="210"/>
      <c r="BD342" s="210"/>
      <c r="BE342" s="210"/>
      <c r="BF342" s="213"/>
      <c r="BG342" s="216" t="str">
        <f t="shared" si="99"/>
        <v/>
      </c>
      <c r="BH342" s="217"/>
      <c r="BI342" s="218" t="str">
        <f t="shared" si="100"/>
        <v/>
      </c>
      <c r="BJ342" s="219"/>
      <c r="BK342" s="220"/>
      <c r="BL342" s="221"/>
      <c r="BM342" s="221"/>
      <c r="BN342" s="221"/>
      <c r="BO342" s="221"/>
      <c r="BP342" s="221"/>
      <c r="BQ342" s="221"/>
      <c r="BR342" s="221"/>
      <c r="BS342" s="222"/>
      <c r="BT342" s="217"/>
      <c r="BU342" s="223" t="str">
        <f t="shared" si="101"/>
        <v/>
      </c>
      <c r="BV342" s="224"/>
      <c r="BW342" s="225"/>
      <c r="BX342" s="249"/>
      <c r="BY342" s="255"/>
      <c r="BZ342" s="226"/>
      <c r="CA342" s="249"/>
      <c r="CB342" s="255"/>
      <c r="CC342" s="226"/>
      <c r="CD342" s="249"/>
      <c r="CE342" s="255"/>
      <c r="CF342" s="226"/>
      <c r="CG342" s="249"/>
      <c r="CH342" s="255"/>
      <c r="CI342" s="226"/>
      <c r="CJ342" s="249"/>
      <c r="CK342" s="255"/>
      <c r="CL342" s="226"/>
      <c r="CM342" s="249"/>
      <c r="CN342" s="255"/>
      <c r="CO342" s="226"/>
      <c r="CP342" s="249"/>
      <c r="CQ342" s="255"/>
      <c r="CR342" s="226"/>
      <c r="CS342" s="249"/>
      <c r="CT342" s="255"/>
      <c r="CU342" s="226"/>
      <c r="CV342" s="249"/>
      <c r="CW342" s="225"/>
      <c r="CX342" s="226"/>
      <c r="CY342" s="227"/>
    </row>
    <row r="343" spans="1:103" ht="13.5" customHeight="1">
      <c r="A343" s="83" t="str">
        <f t="shared" si="94"/>
        <v/>
      </c>
      <c r="B343" s="168" t="str">
        <f t="shared" si="95"/>
        <v/>
      </c>
      <c r="C343" s="151" t="str">
        <f t="shared" si="96"/>
        <v/>
      </c>
      <c r="D343" s="82" t="str">
        <f t="shared" si="97"/>
        <v/>
      </c>
      <c r="E343" s="188" t="str">
        <f>IF(ISERROR(SUM((B343/2),(C343/2),(D343/2))),IF(ISERROR(SUM((B343/2),(C343/2))),IF(ISERROR(SUM((B343/2),(D343/2))),IF(ISERROR(SUM((C343/2),(D343/2))),IF(ISERROR(B343/2),IF(ISERROR(C343/2),A341,C343),B343),SUM((C343*'Student List'!$D$34),(D343*'Student List'!$E$34))/'Student List'!$D$40),SUM((B343*'Student List'!$C$34),(D343*'Student List'!$E$34))/'Student List'!$E$40),SUM((B343*'Student List'!$C$34),(C343*'Student List'!$D$34))/'Student List'!$C$40),SUM((B343*'Student List'!$C$34),(C343*'Student List'!$D$34),(D343*'Student List'!$E$34))/'Student List'!$C$35)</f>
        <v/>
      </c>
      <c r="F343" s="84" t="str">
        <f t="shared" si="98"/>
        <v/>
      </c>
      <c r="G343" s="173" t="str">
        <f>IF(ISTEXT('Student List'!$C$23),('Student List'!$C$23),"")</f>
        <v/>
      </c>
      <c r="H343" s="85"/>
      <c r="I343" s="86"/>
      <c r="J343" s="87"/>
      <c r="K343" s="86"/>
      <c r="L343" s="88"/>
      <c r="M343" s="89"/>
      <c r="N343" s="86"/>
      <c r="O343" s="87"/>
      <c r="P343" s="86"/>
      <c r="Q343" s="88"/>
      <c r="R343" s="89"/>
      <c r="S343" s="86"/>
      <c r="T343" s="87"/>
      <c r="U343" s="86"/>
      <c r="V343" s="88"/>
      <c r="W343" s="89"/>
      <c r="X343" s="86"/>
      <c r="Y343" s="87"/>
      <c r="Z343" s="86"/>
      <c r="AA343" s="90"/>
      <c r="AB343" s="207"/>
      <c r="AC343" s="85"/>
      <c r="AD343" s="86"/>
      <c r="AE343" s="89"/>
      <c r="AF343" s="86"/>
      <c r="AG343" s="88"/>
      <c r="AH343" s="89"/>
      <c r="AI343" s="86"/>
      <c r="AJ343" s="87"/>
      <c r="AK343" s="86"/>
      <c r="AL343" s="88"/>
      <c r="AM343" s="89"/>
      <c r="AN343" s="86"/>
      <c r="AO343" s="87"/>
      <c r="AP343" s="86"/>
      <c r="AQ343" s="88"/>
      <c r="AR343" s="89"/>
      <c r="AS343" s="86"/>
      <c r="AT343" s="87"/>
      <c r="AU343" s="86"/>
      <c r="AV343" s="88"/>
      <c r="AW343" s="89"/>
      <c r="AX343" s="86"/>
      <c r="AY343" s="87"/>
      <c r="AZ343" s="86"/>
      <c r="BA343" s="88"/>
      <c r="BB343" s="89"/>
      <c r="BC343" s="86"/>
      <c r="BD343" s="86"/>
      <c r="BE343" s="86"/>
      <c r="BF343" s="89"/>
      <c r="BG343" s="91" t="str">
        <f t="shared" si="99"/>
        <v/>
      </c>
      <c r="BI343" s="92" t="str">
        <f t="shared" si="100"/>
        <v/>
      </c>
      <c r="BJ343" s="112"/>
      <c r="BK343" s="117"/>
      <c r="BL343" s="113"/>
      <c r="BM343" s="113"/>
      <c r="BN343" s="113"/>
      <c r="BO343" s="113"/>
      <c r="BP343" s="113"/>
      <c r="BQ343" s="113"/>
      <c r="BR343" s="113"/>
      <c r="BS343" s="114"/>
      <c r="BU343" s="171" t="str">
        <f t="shared" si="101"/>
        <v/>
      </c>
      <c r="BV343" s="161"/>
      <c r="BW343" s="162"/>
      <c r="BX343" s="250"/>
      <c r="BY343" s="256"/>
      <c r="BZ343" s="163"/>
      <c r="CA343" s="250"/>
      <c r="CB343" s="256"/>
      <c r="CC343" s="163"/>
      <c r="CD343" s="250"/>
      <c r="CE343" s="256"/>
      <c r="CF343" s="163"/>
      <c r="CG343" s="250"/>
      <c r="CH343" s="256"/>
      <c r="CI343" s="163"/>
      <c r="CJ343" s="250"/>
      <c r="CK343" s="256"/>
      <c r="CL343" s="163"/>
      <c r="CM343" s="250"/>
      <c r="CN343" s="256"/>
      <c r="CO343" s="163"/>
      <c r="CP343" s="250"/>
      <c r="CQ343" s="256"/>
      <c r="CR343" s="163"/>
      <c r="CS343" s="250"/>
      <c r="CT343" s="256"/>
      <c r="CU343" s="163"/>
      <c r="CV343" s="250"/>
      <c r="CW343" s="162"/>
      <c r="CX343" s="163"/>
      <c r="CY343" s="164"/>
    </row>
    <row r="344" spans="1:103" ht="13.5" customHeight="1">
      <c r="A344" s="83" t="str">
        <f t="shared" si="94"/>
        <v/>
      </c>
      <c r="B344" s="168" t="str">
        <f t="shared" si="95"/>
        <v/>
      </c>
      <c r="C344" s="151" t="str">
        <f t="shared" si="96"/>
        <v/>
      </c>
      <c r="D344" s="82" t="str">
        <f t="shared" si="97"/>
        <v/>
      </c>
      <c r="E344" s="188" t="str">
        <f>IF(ISERROR(SUM((B344/2),(C344/2),(D344/2))),IF(ISERROR(SUM((B344/2),(C344/2))),IF(ISERROR(SUM((B344/2),(D344/2))),IF(ISERROR(SUM((C344/2),(D344/2))),IF(ISERROR(B344/2),IF(ISERROR(C344/2),A342,C344),B344),SUM((C344*'Student List'!$D$34),(D344*'Student List'!$E$34))/'Student List'!$D$40),SUM((B344*'Student List'!$C$34),(D344*'Student List'!$E$34))/'Student List'!$E$40),SUM((B344*'Student List'!$C$34),(C344*'Student List'!$D$34))/'Student List'!$C$40),SUM((B344*'Student List'!$C$34),(C344*'Student List'!$D$34),(D344*'Student List'!$E$34))/'Student List'!$C$35)</f>
        <v/>
      </c>
      <c r="F344" s="84" t="str">
        <f t="shared" si="98"/>
        <v/>
      </c>
      <c r="G344" s="208" t="str">
        <f>IF(ISTEXT('Student List'!$C$24),('Student List'!$C$24),"")</f>
        <v/>
      </c>
      <c r="H344" s="209"/>
      <c r="I344" s="210"/>
      <c r="J344" s="211"/>
      <c r="K344" s="210"/>
      <c r="L344" s="212"/>
      <c r="M344" s="213"/>
      <c r="N344" s="210"/>
      <c r="O344" s="211"/>
      <c r="P344" s="210"/>
      <c r="Q344" s="212"/>
      <c r="R344" s="213"/>
      <c r="S344" s="210"/>
      <c r="T344" s="211"/>
      <c r="U344" s="210"/>
      <c r="V344" s="212"/>
      <c r="W344" s="213"/>
      <c r="X344" s="210"/>
      <c r="Y344" s="211"/>
      <c r="Z344" s="210"/>
      <c r="AA344" s="214"/>
      <c r="AB344" s="215"/>
      <c r="AC344" s="209"/>
      <c r="AD344" s="210"/>
      <c r="AE344" s="213"/>
      <c r="AF344" s="210"/>
      <c r="AG344" s="212"/>
      <c r="AH344" s="213"/>
      <c r="AI344" s="210"/>
      <c r="AJ344" s="211"/>
      <c r="AK344" s="210"/>
      <c r="AL344" s="212"/>
      <c r="AM344" s="213"/>
      <c r="AN344" s="210"/>
      <c r="AO344" s="211"/>
      <c r="AP344" s="210"/>
      <c r="AQ344" s="212"/>
      <c r="AR344" s="213"/>
      <c r="AS344" s="210"/>
      <c r="AT344" s="211"/>
      <c r="AU344" s="210"/>
      <c r="AV344" s="212"/>
      <c r="AW344" s="213"/>
      <c r="AX344" s="210"/>
      <c r="AY344" s="211"/>
      <c r="AZ344" s="210"/>
      <c r="BA344" s="212"/>
      <c r="BB344" s="213"/>
      <c r="BC344" s="210"/>
      <c r="BD344" s="210"/>
      <c r="BE344" s="210"/>
      <c r="BF344" s="213"/>
      <c r="BG344" s="216" t="str">
        <f t="shared" si="99"/>
        <v/>
      </c>
      <c r="BH344" s="217"/>
      <c r="BI344" s="218" t="str">
        <f t="shared" si="100"/>
        <v/>
      </c>
      <c r="BJ344" s="219"/>
      <c r="BK344" s="220"/>
      <c r="BL344" s="221"/>
      <c r="BM344" s="221"/>
      <c r="BN344" s="221"/>
      <c r="BO344" s="221"/>
      <c r="BP344" s="221"/>
      <c r="BQ344" s="221"/>
      <c r="BR344" s="221"/>
      <c r="BS344" s="222"/>
      <c r="BT344" s="217"/>
      <c r="BU344" s="223" t="str">
        <f t="shared" si="101"/>
        <v/>
      </c>
      <c r="BV344" s="224"/>
      <c r="BW344" s="225"/>
      <c r="BX344" s="249"/>
      <c r="BY344" s="255"/>
      <c r="BZ344" s="226"/>
      <c r="CA344" s="249"/>
      <c r="CB344" s="255"/>
      <c r="CC344" s="226"/>
      <c r="CD344" s="249"/>
      <c r="CE344" s="255"/>
      <c r="CF344" s="226"/>
      <c r="CG344" s="249"/>
      <c r="CH344" s="255"/>
      <c r="CI344" s="226"/>
      <c r="CJ344" s="249"/>
      <c r="CK344" s="255"/>
      <c r="CL344" s="226"/>
      <c r="CM344" s="249"/>
      <c r="CN344" s="255"/>
      <c r="CO344" s="226"/>
      <c r="CP344" s="249"/>
      <c r="CQ344" s="255"/>
      <c r="CR344" s="226"/>
      <c r="CS344" s="249"/>
      <c r="CT344" s="255"/>
      <c r="CU344" s="226"/>
      <c r="CV344" s="249"/>
      <c r="CW344" s="225"/>
      <c r="CX344" s="226"/>
      <c r="CY344" s="227"/>
    </row>
    <row r="345" spans="1:103" ht="13.5" customHeight="1">
      <c r="A345" s="83" t="str">
        <f t="shared" si="94"/>
        <v/>
      </c>
      <c r="B345" s="168" t="str">
        <f t="shared" si="95"/>
        <v/>
      </c>
      <c r="C345" s="151" t="str">
        <f t="shared" si="96"/>
        <v/>
      </c>
      <c r="D345" s="82" t="str">
        <f t="shared" si="97"/>
        <v/>
      </c>
      <c r="E345" s="188" t="str">
        <f>IF(ISERROR(SUM((B345/2),(C345/2),(D345/2))),IF(ISERROR(SUM((B345/2),(C345/2))),IF(ISERROR(SUM((B345/2),(D345/2))),IF(ISERROR(SUM((C345/2),(D345/2))),IF(ISERROR(B345/2),IF(ISERROR(C345/2),A343,C345),B345),SUM((C345*'Student List'!$D$34),(D345*'Student List'!$E$34))/'Student List'!$D$40),SUM((B345*'Student List'!$C$34),(D345*'Student List'!$E$34))/'Student List'!$E$40),SUM((B345*'Student List'!$C$34),(C345*'Student List'!$D$34))/'Student List'!$C$40),SUM((B345*'Student List'!$C$34),(C345*'Student List'!$D$34),(D345*'Student List'!$E$34))/'Student List'!$C$35)</f>
        <v/>
      </c>
      <c r="F345" s="84" t="str">
        <f t="shared" si="98"/>
        <v/>
      </c>
      <c r="G345" s="173" t="str">
        <f>IF(ISTEXT('Student List'!$C$25),('Student List'!$C$25),"")</f>
        <v/>
      </c>
      <c r="H345" s="85"/>
      <c r="I345" s="86"/>
      <c r="J345" s="87"/>
      <c r="K345" s="86"/>
      <c r="L345" s="88"/>
      <c r="M345" s="89"/>
      <c r="N345" s="86"/>
      <c r="O345" s="87"/>
      <c r="P345" s="86"/>
      <c r="Q345" s="88"/>
      <c r="R345" s="89"/>
      <c r="S345" s="86"/>
      <c r="T345" s="87"/>
      <c r="U345" s="86"/>
      <c r="V345" s="88"/>
      <c r="W345" s="89"/>
      <c r="X345" s="86"/>
      <c r="Y345" s="87"/>
      <c r="Z345" s="86"/>
      <c r="AA345" s="90"/>
      <c r="AB345" s="207"/>
      <c r="AC345" s="85"/>
      <c r="AD345" s="86"/>
      <c r="AE345" s="89"/>
      <c r="AF345" s="86"/>
      <c r="AG345" s="88"/>
      <c r="AH345" s="89"/>
      <c r="AI345" s="86"/>
      <c r="AJ345" s="87"/>
      <c r="AK345" s="86"/>
      <c r="AL345" s="88"/>
      <c r="AM345" s="89"/>
      <c r="AN345" s="86"/>
      <c r="AO345" s="87"/>
      <c r="AP345" s="86"/>
      <c r="AQ345" s="88"/>
      <c r="AR345" s="89"/>
      <c r="AS345" s="86"/>
      <c r="AT345" s="87"/>
      <c r="AU345" s="86"/>
      <c r="AV345" s="88"/>
      <c r="AW345" s="89"/>
      <c r="AX345" s="86"/>
      <c r="AY345" s="87"/>
      <c r="AZ345" s="86"/>
      <c r="BA345" s="88"/>
      <c r="BB345" s="89"/>
      <c r="BC345" s="86"/>
      <c r="BD345" s="86"/>
      <c r="BE345" s="86"/>
      <c r="BF345" s="89"/>
      <c r="BG345" s="91" t="str">
        <f t="shared" si="99"/>
        <v/>
      </c>
      <c r="BI345" s="92" t="str">
        <f t="shared" si="100"/>
        <v/>
      </c>
      <c r="BJ345" s="112"/>
      <c r="BK345" s="117"/>
      <c r="BL345" s="113"/>
      <c r="BM345" s="113"/>
      <c r="BN345" s="113"/>
      <c r="BO345" s="113"/>
      <c r="BP345" s="113"/>
      <c r="BQ345" s="113"/>
      <c r="BR345" s="113"/>
      <c r="BS345" s="114"/>
      <c r="BU345" s="171" t="str">
        <f t="shared" si="101"/>
        <v/>
      </c>
      <c r="BV345" s="161"/>
      <c r="BW345" s="162"/>
      <c r="BX345" s="250"/>
      <c r="BY345" s="256"/>
      <c r="BZ345" s="163"/>
      <c r="CA345" s="250"/>
      <c r="CB345" s="256"/>
      <c r="CC345" s="163"/>
      <c r="CD345" s="250"/>
      <c r="CE345" s="256"/>
      <c r="CF345" s="163"/>
      <c r="CG345" s="250"/>
      <c r="CH345" s="256"/>
      <c r="CI345" s="163"/>
      <c r="CJ345" s="250"/>
      <c r="CK345" s="256"/>
      <c r="CL345" s="163"/>
      <c r="CM345" s="250"/>
      <c r="CN345" s="256"/>
      <c r="CO345" s="163"/>
      <c r="CP345" s="250"/>
      <c r="CQ345" s="256"/>
      <c r="CR345" s="163"/>
      <c r="CS345" s="250"/>
      <c r="CT345" s="256"/>
      <c r="CU345" s="163"/>
      <c r="CV345" s="250"/>
      <c r="CW345" s="162"/>
      <c r="CX345" s="163"/>
      <c r="CY345" s="164"/>
    </row>
    <row r="346" spans="1:103" ht="13.5" customHeight="1">
      <c r="A346" s="83" t="str">
        <f t="shared" si="94"/>
        <v/>
      </c>
      <c r="B346" s="168" t="str">
        <f t="shared" si="95"/>
        <v/>
      </c>
      <c r="C346" s="151" t="str">
        <f t="shared" si="96"/>
        <v/>
      </c>
      <c r="D346" s="82" t="str">
        <f t="shared" si="97"/>
        <v/>
      </c>
      <c r="E346" s="188" t="str">
        <f>IF(ISERROR(SUM((B346/2),(C346/2),(D346/2))),IF(ISERROR(SUM((B346/2),(C346/2))),IF(ISERROR(SUM((B346/2),(D346/2))),IF(ISERROR(SUM((C346/2),(D346/2))),IF(ISERROR(B346/2),IF(ISERROR(C346/2),A344,C346),B346),SUM((C346*'Student List'!$D$34),(D346*'Student List'!$E$34))/'Student List'!$D$40),SUM((B346*'Student List'!$C$34),(D346*'Student List'!$E$34))/'Student List'!$E$40),SUM((B346*'Student List'!$C$34),(C346*'Student List'!$D$34))/'Student List'!$C$40),SUM((B346*'Student List'!$C$34),(C346*'Student List'!$D$34),(D346*'Student List'!$E$34))/'Student List'!$C$35)</f>
        <v/>
      </c>
      <c r="F346" s="84" t="str">
        <f t="shared" si="98"/>
        <v/>
      </c>
      <c r="G346" s="208" t="str">
        <f>IF(ISTEXT('Student List'!$C$26),('Student List'!$C$26),"")</f>
        <v/>
      </c>
      <c r="H346" s="209"/>
      <c r="I346" s="210"/>
      <c r="J346" s="211"/>
      <c r="K346" s="210"/>
      <c r="L346" s="212"/>
      <c r="M346" s="213"/>
      <c r="N346" s="210"/>
      <c r="O346" s="211"/>
      <c r="P346" s="210"/>
      <c r="Q346" s="212"/>
      <c r="R346" s="213"/>
      <c r="S346" s="210"/>
      <c r="T346" s="211"/>
      <c r="U346" s="210"/>
      <c r="V346" s="212"/>
      <c r="W346" s="213"/>
      <c r="X346" s="210"/>
      <c r="Y346" s="211"/>
      <c r="Z346" s="210"/>
      <c r="AA346" s="214"/>
      <c r="AB346" s="215"/>
      <c r="AC346" s="209"/>
      <c r="AD346" s="210"/>
      <c r="AE346" s="213"/>
      <c r="AF346" s="210"/>
      <c r="AG346" s="212"/>
      <c r="AH346" s="213"/>
      <c r="AI346" s="210"/>
      <c r="AJ346" s="211"/>
      <c r="AK346" s="210"/>
      <c r="AL346" s="212"/>
      <c r="AM346" s="213"/>
      <c r="AN346" s="210"/>
      <c r="AO346" s="211"/>
      <c r="AP346" s="210"/>
      <c r="AQ346" s="212"/>
      <c r="AR346" s="213"/>
      <c r="AS346" s="210"/>
      <c r="AT346" s="211"/>
      <c r="AU346" s="210"/>
      <c r="AV346" s="212"/>
      <c r="AW346" s="213"/>
      <c r="AX346" s="210"/>
      <c r="AY346" s="211"/>
      <c r="AZ346" s="210"/>
      <c r="BA346" s="212"/>
      <c r="BB346" s="213"/>
      <c r="BC346" s="210"/>
      <c r="BD346" s="210"/>
      <c r="BE346" s="210"/>
      <c r="BF346" s="213"/>
      <c r="BG346" s="216" t="str">
        <f t="shared" si="99"/>
        <v/>
      </c>
      <c r="BH346" s="217"/>
      <c r="BI346" s="218" t="str">
        <f t="shared" si="100"/>
        <v/>
      </c>
      <c r="BJ346" s="219"/>
      <c r="BK346" s="220"/>
      <c r="BL346" s="221"/>
      <c r="BM346" s="221"/>
      <c r="BN346" s="221"/>
      <c r="BO346" s="221"/>
      <c r="BP346" s="221"/>
      <c r="BQ346" s="221"/>
      <c r="BR346" s="221"/>
      <c r="BS346" s="222"/>
      <c r="BT346" s="217"/>
      <c r="BU346" s="223" t="str">
        <f t="shared" si="101"/>
        <v/>
      </c>
      <c r="BV346" s="224"/>
      <c r="BW346" s="225"/>
      <c r="BX346" s="249"/>
      <c r="BY346" s="255"/>
      <c r="BZ346" s="226"/>
      <c r="CA346" s="249"/>
      <c r="CB346" s="255"/>
      <c r="CC346" s="226"/>
      <c r="CD346" s="249"/>
      <c r="CE346" s="255"/>
      <c r="CF346" s="226"/>
      <c r="CG346" s="249"/>
      <c r="CH346" s="255"/>
      <c r="CI346" s="226"/>
      <c r="CJ346" s="249"/>
      <c r="CK346" s="255"/>
      <c r="CL346" s="226"/>
      <c r="CM346" s="249"/>
      <c r="CN346" s="255"/>
      <c r="CO346" s="226"/>
      <c r="CP346" s="249"/>
      <c r="CQ346" s="255"/>
      <c r="CR346" s="226"/>
      <c r="CS346" s="249"/>
      <c r="CT346" s="255"/>
      <c r="CU346" s="226"/>
      <c r="CV346" s="249"/>
      <c r="CW346" s="225"/>
      <c r="CX346" s="226"/>
      <c r="CY346" s="227"/>
    </row>
    <row r="347" spans="1:103" ht="13.5" customHeight="1">
      <c r="A347" s="83" t="str">
        <f t="shared" si="94"/>
        <v/>
      </c>
      <c r="B347" s="168" t="str">
        <f t="shared" si="95"/>
        <v/>
      </c>
      <c r="C347" s="151" t="str">
        <f t="shared" si="96"/>
        <v/>
      </c>
      <c r="D347" s="82" t="str">
        <f t="shared" si="97"/>
        <v/>
      </c>
      <c r="E347" s="188" t="str">
        <f>IF(ISERROR(SUM((B347/2),(C347/2),(D347/2))),IF(ISERROR(SUM((B347/2),(C347/2))),IF(ISERROR(SUM((B347/2),(D347/2))),IF(ISERROR(SUM((C347/2),(D347/2))),IF(ISERROR(B347/2),IF(ISERROR(C347/2),A345,C347),B347),SUM((C347*'Student List'!$D$34),(D347*'Student List'!$E$34))/'Student List'!$D$40),SUM((B347*'Student List'!$C$34),(D347*'Student List'!$E$34))/'Student List'!$E$40),SUM((B347*'Student List'!$C$34),(C347*'Student List'!$D$34))/'Student List'!$C$40),SUM((B347*'Student List'!$C$34),(C347*'Student List'!$D$34),(D347*'Student List'!$E$34))/'Student List'!$C$35)</f>
        <v/>
      </c>
      <c r="F347" s="84" t="str">
        <f t="shared" si="98"/>
        <v/>
      </c>
      <c r="G347" s="173" t="str">
        <f>IF(ISTEXT('Student List'!$C$27),('Student List'!$C$27),"")</f>
        <v/>
      </c>
      <c r="H347" s="85"/>
      <c r="I347" s="86"/>
      <c r="J347" s="87"/>
      <c r="K347" s="86"/>
      <c r="L347" s="88"/>
      <c r="M347" s="89"/>
      <c r="N347" s="86"/>
      <c r="O347" s="87"/>
      <c r="P347" s="86"/>
      <c r="Q347" s="88"/>
      <c r="R347" s="89"/>
      <c r="S347" s="86"/>
      <c r="T347" s="87"/>
      <c r="U347" s="86"/>
      <c r="V347" s="88"/>
      <c r="W347" s="89"/>
      <c r="X347" s="86"/>
      <c r="Y347" s="87"/>
      <c r="Z347" s="86"/>
      <c r="AA347" s="90"/>
      <c r="AB347" s="207"/>
      <c r="AC347" s="85"/>
      <c r="AD347" s="86"/>
      <c r="AE347" s="89"/>
      <c r="AF347" s="86"/>
      <c r="AG347" s="88"/>
      <c r="AH347" s="89"/>
      <c r="AI347" s="86"/>
      <c r="AJ347" s="87"/>
      <c r="AK347" s="86"/>
      <c r="AL347" s="88"/>
      <c r="AM347" s="89"/>
      <c r="AN347" s="86"/>
      <c r="AO347" s="87"/>
      <c r="AP347" s="86"/>
      <c r="AQ347" s="88"/>
      <c r="AR347" s="89"/>
      <c r="AS347" s="86"/>
      <c r="AT347" s="87"/>
      <c r="AU347" s="86"/>
      <c r="AV347" s="88"/>
      <c r="AW347" s="89"/>
      <c r="AX347" s="86"/>
      <c r="AY347" s="87"/>
      <c r="AZ347" s="86"/>
      <c r="BA347" s="88"/>
      <c r="BB347" s="89"/>
      <c r="BC347" s="86"/>
      <c r="BD347" s="86"/>
      <c r="BE347" s="86"/>
      <c r="BF347" s="89"/>
      <c r="BG347" s="91" t="str">
        <f t="shared" si="99"/>
        <v/>
      </c>
      <c r="BI347" s="95" t="str">
        <f t="shared" si="100"/>
        <v/>
      </c>
      <c r="BJ347" s="117"/>
      <c r="BK347" s="117"/>
      <c r="BL347" s="113"/>
      <c r="BM347" s="113"/>
      <c r="BN347" s="113"/>
      <c r="BO347" s="113"/>
      <c r="BP347" s="113"/>
      <c r="BQ347" s="113"/>
      <c r="BR347" s="113"/>
      <c r="BS347" s="114"/>
      <c r="BU347" s="171" t="str">
        <f t="shared" si="101"/>
        <v/>
      </c>
      <c r="BV347" s="161"/>
      <c r="BW347" s="162"/>
      <c r="BX347" s="250"/>
      <c r="BY347" s="256"/>
      <c r="BZ347" s="163"/>
      <c r="CA347" s="250"/>
      <c r="CB347" s="256"/>
      <c r="CC347" s="163"/>
      <c r="CD347" s="250"/>
      <c r="CE347" s="256"/>
      <c r="CF347" s="163"/>
      <c r="CG347" s="250"/>
      <c r="CH347" s="256"/>
      <c r="CI347" s="163"/>
      <c r="CJ347" s="250"/>
      <c r="CK347" s="256"/>
      <c r="CL347" s="163"/>
      <c r="CM347" s="250"/>
      <c r="CN347" s="256"/>
      <c r="CO347" s="163"/>
      <c r="CP347" s="250"/>
      <c r="CQ347" s="256"/>
      <c r="CR347" s="163"/>
      <c r="CS347" s="250"/>
      <c r="CT347" s="256"/>
      <c r="CU347" s="163"/>
      <c r="CV347" s="250"/>
      <c r="CW347" s="162"/>
      <c r="CX347" s="163"/>
      <c r="CY347" s="164"/>
    </row>
    <row r="348" spans="1:103" ht="13.5" customHeight="1">
      <c r="A348" s="83" t="str">
        <f t="shared" si="94"/>
        <v/>
      </c>
      <c r="B348" s="168" t="str">
        <f t="shared" si="95"/>
        <v/>
      </c>
      <c r="C348" s="151" t="str">
        <f t="shared" si="96"/>
        <v/>
      </c>
      <c r="D348" s="82" t="str">
        <f t="shared" si="97"/>
        <v/>
      </c>
      <c r="E348" s="188" t="str">
        <f>IF(ISERROR(SUM((B348/2),(C348/2),(D348/2))),IF(ISERROR(SUM((B348/2),(C348/2))),IF(ISERROR(SUM((B348/2),(D348/2))),IF(ISERROR(SUM((C348/2),(D348/2))),IF(ISERROR(B348/2),IF(ISERROR(C348/2),A346,C348),B348),SUM((C348*'Student List'!$D$34),(D348*'Student List'!$E$34))/'Student List'!$D$40),SUM((B348*'Student List'!$C$34),(D348*'Student List'!$E$34))/'Student List'!$E$40),SUM((B348*'Student List'!$C$34),(C348*'Student List'!$D$34))/'Student List'!$C$40),SUM((B348*'Student List'!$C$34),(C348*'Student List'!$D$34),(D348*'Student List'!$E$34))/'Student List'!$C$35)</f>
        <v/>
      </c>
      <c r="F348" s="84" t="str">
        <f t="shared" si="98"/>
        <v/>
      </c>
      <c r="G348" s="208" t="str">
        <f>IF(ISTEXT('Student List'!$C$28),('Student List'!$C$28),"")</f>
        <v/>
      </c>
      <c r="H348" s="209"/>
      <c r="I348" s="210"/>
      <c r="J348" s="211"/>
      <c r="K348" s="210"/>
      <c r="L348" s="212"/>
      <c r="M348" s="213"/>
      <c r="N348" s="210"/>
      <c r="O348" s="211"/>
      <c r="P348" s="210"/>
      <c r="Q348" s="212"/>
      <c r="R348" s="213"/>
      <c r="S348" s="210"/>
      <c r="T348" s="211"/>
      <c r="U348" s="210"/>
      <c r="V348" s="212"/>
      <c r="W348" s="213"/>
      <c r="X348" s="210"/>
      <c r="Y348" s="211"/>
      <c r="Z348" s="210"/>
      <c r="AA348" s="214"/>
      <c r="AB348" s="215"/>
      <c r="AC348" s="209"/>
      <c r="AD348" s="210"/>
      <c r="AE348" s="213"/>
      <c r="AF348" s="210"/>
      <c r="AG348" s="212"/>
      <c r="AH348" s="213"/>
      <c r="AI348" s="210"/>
      <c r="AJ348" s="211"/>
      <c r="AK348" s="210"/>
      <c r="AL348" s="212"/>
      <c r="AM348" s="213"/>
      <c r="AN348" s="210"/>
      <c r="AO348" s="211"/>
      <c r="AP348" s="210"/>
      <c r="AQ348" s="212"/>
      <c r="AR348" s="213"/>
      <c r="AS348" s="210"/>
      <c r="AT348" s="211"/>
      <c r="AU348" s="210"/>
      <c r="AV348" s="212"/>
      <c r="AW348" s="213"/>
      <c r="AX348" s="210"/>
      <c r="AY348" s="211"/>
      <c r="AZ348" s="210"/>
      <c r="BA348" s="212"/>
      <c r="BB348" s="213"/>
      <c r="BC348" s="210"/>
      <c r="BD348" s="210"/>
      <c r="BE348" s="210"/>
      <c r="BF348" s="213"/>
      <c r="BG348" s="216" t="str">
        <f t="shared" si="99"/>
        <v/>
      </c>
      <c r="BH348" s="217"/>
      <c r="BI348" s="218" t="str">
        <f t="shared" si="100"/>
        <v/>
      </c>
      <c r="BJ348" s="219"/>
      <c r="BK348" s="220"/>
      <c r="BL348" s="221"/>
      <c r="BM348" s="221"/>
      <c r="BN348" s="221"/>
      <c r="BO348" s="221"/>
      <c r="BP348" s="221"/>
      <c r="BQ348" s="221"/>
      <c r="BR348" s="221"/>
      <c r="BS348" s="222"/>
      <c r="BT348" s="217"/>
      <c r="BU348" s="223" t="str">
        <f t="shared" si="101"/>
        <v/>
      </c>
      <c r="BV348" s="224"/>
      <c r="BW348" s="225"/>
      <c r="BX348" s="249"/>
      <c r="BY348" s="255"/>
      <c r="BZ348" s="226"/>
      <c r="CA348" s="249"/>
      <c r="CB348" s="255"/>
      <c r="CC348" s="226"/>
      <c r="CD348" s="249"/>
      <c r="CE348" s="255"/>
      <c r="CF348" s="226"/>
      <c r="CG348" s="249"/>
      <c r="CH348" s="255"/>
      <c r="CI348" s="226"/>
      <c r="CJ348" s="249"/>
      <c r="CK348" s="255"/>
      <c r="CL348" s="226"/>
      <c r="CM348" s="249"/>
      <c r="CN348" s="255"/>
      <c r="CO348" s="226"/>
      <c r="CP348" s="249"/>
      <c r="CQ348" s="255"/>
      <c r="CR348" s="226"/>
      <c r="CS348" s="249"/>
      <c r="CT348" s="255"/>
      <c r="CU348" s="226"/>
      <c r="CV348" s="249"/>
      <c r="CW348" s="225"/>
      <c r="CX348" s="226"/>
      <c r="CY348" s="227"/>
    </row>
    <row r="349" spans="1:103">
      <c r="B349" s="168" t="str">
        <f t="shared" si="95"/>
        <v/>
      </c>
      <c r="C349" s="151" t="str">
        <f t="shared" si="96"/>
        <v/>
      </c>
      <c r="D349" s="82" t="str">
        <f t="shared" si="97"/>
        <v/>
      </c>
      <c r="E349" s="188" t="str">
        <f>IF(ISERROR(SUM((B349/2),(C349/2),(D349/2))),IF(ISERROR(SUM((B349/2),(C349/2))),IF(ISERROR(SUM((B349/2),(D349/2))),IF(ISERROR(SUM((C349/2),(D349/2))),IF(ISERROR(B349/2),IF(ISERROR(C349/2),A347,C349),B349),SUM((C349*'Student List'!$D$34),(D349*'Student List'!$E$34))/'Student List'!$D$40),SUM((B349*'Student List'!$C$34),(D349*'Student List'!$E$34))/'Student List'!$E$40),SUM((B349*'Student List'!$C$34),(C349*'Student List'!$D$34))/'Student List'!$C$40),SUM((B349*'Student List'!$C$34),(C349*'Student List'!$D$34),(D349*'Student List'!$E$34))/'Student List'!$C$35)</f>
        <v/>
      </c>
      <c r="F349" s="84" t="str">
        <f t="shared" si="98"/>
        <v/>
      </c>
      <c r="G349" s="173" t="str">
        <f>IF(ISTEXT('Student List'!$C$29),('Student List'!$C$29),"")</f>
        <v/>
      </c>
      <c r="H349" s="85"/>
      <c r="I349" s="86"/>
      <c r="J349" s="87"/>
      <c r="K349" s="86"/>
      <c r="L349" s="88"/>
      <c r="M349" s="89"/>
      <c r="N349" s="86"/>
      <c r="O349" s="87"/>
      <c r="P349" s="86"/>
      <c r="Q349" s="88"/>
      <c r="R349" s="89"/>
      <c r="S349" s="86"/>
      <c r="T349" s="87"/>
      <c r="U349" s="86"/>
      <c r="V349" s="88"/>
      <c r="W349" s="89"/>
      <c r="X349" s="86"/>
      <c r="Y349" s="87"/>
      <c r="Z349" s="86"/>
      <c r="AA349" s="90"/>
      <c r="AB349" s="207"/>
      <c r="AC349" s="85"/>
      <c r="AD349" s="86"/>
      <c r="AE349" s="89"/>
      <c r="AF349" s="86"/>
      <c r="AG349" s="88"/>
      <c r="AH349" s="89"/>
      <c r="AI349" s="86"/>
      <c r="AJ349" s="87"/>
      <c r="AK349" s="86"/>
      <c r="AL349" s="88"/>
      <c r="AM349" s="89"/>
      <c r="AN349" s="86"/>
      <c r="AO349" s="87"/>
      <c r="AP349" s="86"/>
      <c r="AQ349" s="88"/>
      <c r="AR349" s="89"/>
      <c r="AS349" s="86"/>
      <c r="AT349" s="87"/>
      <c r="AU349" s="86"/>
      <c r="AV349" s="88"/>
      <c r="AW349" s="89"/>
      <c r="AX349" s="86"/>
      <c r="AY349" s="87"/>
      <c r="AZ349" s="86"/>
      <c r="BA349" s="88"/>
      <c r="BB349" s="89"/>
      <c r="BC349" s="86"/>
      <c r="BD349" s="86"/>
      <c r="BE349" s="86"/>
      <c r="BF349" s="89"/>
      <c r="BG349" s="91" t="str">
        <f t="shared" si="99"/>
        <v/>
      </c>
      <c r="BI349" s="96" t="str">
        <f t="shared" si="100"/>
        <v/>
      </c>
      <c r="BJ349" s="115"/>
      <c r="BK349" s="113"/>
      <c r="BL349" s="113"/>
      <c r="BM349" s="113"/>
      <c r="BN349" s="113"/>
      <c r="BO349" s="113"/>
      <c r="BP349" s="113"/>
      <c r="BQ349" s="113"/>
      <c r="BR349" s="113"/>
      <c r="BS349" s="116"/>
      <c r="BU349" s="171" t="str">
        <f t="shared" si="101"/>
        <v/>
      </c>
      <c r="BV349" s="165"/>
      <c r="BW349" s="163"/>
      <c r="BX349" s="250"/>
      <c r="BY349" s="256"/>
      <c r="BZ349" s="163"/>
      <c r="CA349" s="250"/>
      <c r="CB349" s="256"/>
      <c r="CC349" s="163"/>
      <c r="CD349" s="250"/>
      <c r="CE349" s="256"/>
      <c r="CF349" s="163"/>
      <c r="CG349" s="250"/>
      <c r="CH349" s="256"/>
      <c r="CI349" s="163"/>
      <c r="CJ349" s="250"/>
      <c r="CK349" s="256"/>
      <c r="CL349" s="163"/>
      <c r="CM349" s="250"/>
      <c r="CN349" s="256"/>
      <c r="CO349" s="163"/>
      <c r="CP349" s="250"/>
      <c r="CQ349" s="256"/>
      <c r="CR349" s="163"/>
      <c r="CS349" s="250"/>
      <c r="CT349" s="256"/>
      <c r="CU349" s="163"/>
      <c r="CV349" s="250"/>
      <c r="CW349" s="162"/>
      <c r="CX349" s="163"/>
      <c r="CY349" s="166"/>
    </row>
    <row r="350" spans="1:103" ht="13.5" thickBot="1">
      <c r="B350" s="169" t="str">
        <f t="shared" si="95"/>
        <v/>
      </c>
      <c r="C350" s="152" t="str">
        <f t="shared" si="96"/>
        <v/>
      </c>
      <c r="D350" s="97" t="str">
        <f t="shared" si="97"/>
        <v/>
      </c>
      <c r="E350" s="274" t="str">
        <f>IF(ISERROR(SUM((B350/2),(C350/2),(D350/2))),IF(ISERROR(SUM((B350/2),(C350/2))),IF(ISERROR(SUM((B350/2),(D350/2))),IF(ISERROR(SUM((C350/2),(D350/2))),IF(ISERROR(B350/2),IF(ISERROR(C350/2),A348,C350),B350),SUM((C350*'Student List'!$D$34),(D350*'Student List'!$E$34))/'Student List'!$D$40),SUM((B350*'Student List'!$C$34),(D350*'Student List'!$E$34))/'Student List'!$E$40),SUM((B350*'Student List'!$C$34),(C350*'Student List'!$D$34))/'Student List'!$C$40),SUM((B350*'Student List'!$C$34),(C350*'Student List'!$D$34),(D350*'Student List'!$E$34))/'Student List'!$C$35)</f>
        <v/>
      </c>
      <c r="F350" s="98" t="str">
        <f t="shared" si="98"/>
        <v/>
      </c>
      <c r="G350" s="229" t="str">
        <f>IF(ISTEXT('Student List'!$C$30),('Student List'!$C$30),"")</f>
        <v/>
      </c>
      <c r="H350" s="230"/>
      <c r="I350" s="231"/>
      <c r="J350" s="232"/>
      <c r="K350" s="231"/>
      <c r="L350" s="233"/>
      <c r="M350" s="234"/>
      <c r="N350" s="231"/>
      <c r="O350" s="232"/>
      <c r="P350" s="231"/>
      <c r="Q350" s="233"/>
      <c r="R350" s="234"/>
      <c r="S350" s="231"/>
      <c r="T350" s="232"/>
      <c r="U350" s="231"/>
      <c r="V350" s="233"/>
      <c r="W350" s="234"/>
      <c r="X350" s="231"/>
      <c r="Y350" s="232"/>
      <c r="Z350" s="231"/>
      <c r="AA350" s="235"/>
      <c r="AB350" s="215"/>
      <c r="AC350" s="230"/>
      <c r="AD350" s="231"/>
      <c r="AE350" s="234"/>
      <c r="AF350" s="231"/>
      <c r="AG350" s="233"/>
      <c r="AH350" s="234"/>
      <c r="AI350" s="231"/>
      <c r="AJ350" s="232"/>
      <c r="AK350" s="231"/>
      <c r="AL350" s="233"/>
      <c r="AM350" s="234"/>
      <c r="AN350" s="231"/>
      <c r="AO350" s="232"/>
      <c r="AP350" s="231"/>
      <c r="AQ350" s="233"/>
      <c r="AR350" s="234"/>
      <c r="AS350" s="231"/>
      <c r="AT350" s="232"/>
      <c r="AU350" s="231"/>
      <c r="AV350" s="233"/>
      <c r="AW350" s="234"/>
      <c r="AX350" s="231"/>
      <c r="AY350" s="232"/>
      <c r="AZ350" s="231"/>
      <c r="BA350" s="233"/>
      <c r="BB350" s="234"/>
      <c r="BC350" s="231"/>
      <c r="BD350" s="231"/>
      <c r="BE350" s="231"/>
      <c r="BF350" s="234"/>
      <c r="BG350" s="236" t="str">
        <f t="shared" si="99"/>
        <v/>
      </c>
      <c r="BH350" s="217"/>
      <c r="BI350" s="237" t="str">
        <f t="shared" si="100"/>
        <v/>
      </c>
      <c r="BJ350" s="238"/>
      <c r="BK350" s="239"/>
      <c r="BL350" s="240"/>
      <c r="BM350" s="240"/>
      <c r="BN350" s="240"/>
      <c r="BO350" s="240"/>
      <c r="BP350" s="240"/>
      <c r="BQ350" s="240"/>
      <c r="BR350" s="240"/>
      <c r="BS350" s="241"/>
      <c r="BT350" s="217"/>
      <c r="BU350" s="242" t="str">
        <f t="shared" si="101"/>
        <v/>
      </c>
      <c r="BV350" s="243"/>
      <c r="BW350" s="244"/>
      <c r="BX350" s="251"/>
      <c r="BY350" s="257"/>
      <c r="BZ350" s="245"/>
      <c r="CA350" s="251"/>
      <c r="CB350" s="257"/>
      <c r="CC350" s="245"/>
      <c r="CD350" s="251"/>
      <c r="CE350" s="257"/>
      <c r="CF350" s="245"/>
      <c r="CG350" s="251"/>
      <c r="CH350" s="257"/>
      <c r="CI350" s="245"/>
      <c r="CJ350" s="251"/>
      <c r="CK350" s="257"/>
      <c r="CL350" s="245"/>
      <c r="CM350" s="251"/>
      <c r="CN350" s="257"/>
      <c r="CO350" s="245"/>
      <c r="CP350" s="251"/>
      <c r="CQ350" s="257"/>
      <c r="CR350" s="245"/>
      <c r="CS350" s="251"/>
      <c r="CT350" s="257"/>
      <c r="CU350" s="245"/>
      <c r="CV350" s="251"/>
      <c r="CW350" s="244"/>
      <c r="CX350" s="245"/>
      <c r="CY350" s="246"/>
    </row>
    <row r="352" spans="1:103" ht="13.5" thickBot="1"/>
    <row r="353" spans="2:15" ht="13.5" thickTop="1">
      <c r="B353" s="101"/>
      <c r="C353" s="102"/>
      <c r="D353" s="102"/>
      <c r="E353" s="102"/>
      <c r="F353" s="102" t="s">
        <v>28</v>
      </c>
      <c r="G353" s="102"/>
      <c r="H353" s="102"/>
      <c r="I353" s="102"/>
      <c r="J353" s="102"/>
      <c r="K353" s="102"/>
      <c r="L353" s="102"/>
      <c r="M353" s="102"/>
      <c r="N353" s="103"/>
    </row>
    <row r="354" spans="2:15">
      <c r="B354" s="143">
        <f>'Student List'!J3</f>
        <v>0</v>
      </c>
      <c r="C354" s="144">
        <f>'Student List'!K3</f>
        <v>69.5</v>
      </c>
      <c r="D354" s="144">
        <f>'Student List'!L3</f>
        <v>71.5</v>
      </c>
      <c r="E354" s="144">
        <f>'Student List'!M3</f>
        <v>73.5</v>
      </c>
      <c r="F354" s="144">
        <f>'Student List'!N3</f>
        <v>75.5</v>
      </c>
      <c r="G354" s="144">
        <f>'Student List'!O3</f>
        <v>78.5</v>
      </c>
      <c r="H354" s="144">
        <f>'Student List'!P3</f>
        <v>82.5</v>
      </c>
      <c r="I354" s="144">
        <f>'Student List'!Q3</f>
        <v>85.5</v>
      </c>
      <c r="J354" s="144">
        <f>'Student List'!R3</f>
        <v>88.5</v>
      </c>
      <c r="K354" s="144">
        <f>'Student List'!S3</f>
        <v>91.5</v>
      </c>
      <c r="L354" s="144">
        <f>'Student List'!T3</f>
        <v>94.5</v>
      </c>
      <c r="M354" s="144">
        <f>'Student List'!U3</f>
        <v>96.5</v>
      </c>
      <c r="N354" s="145">
        <f>'Student List'!V3</f>
        <v>99.5</v>
      </c>
    </row>
    <row r="355" spans="2:15" ht="13.5" thickBot="1">
      <c r="B355" s="104" t="s">
        <v>29</v>
      </c>
      <c r="C355" s="105" t="s">
        <v>30</v>
      </c>
      <c r="D355" s="105" t="s">
        <v>31</v>
      </c>
      <c r="E355" s="105" t="s">
        <v>32</v>
      </c>
      <c r="F355" s="105" t="s">
        <v>33</v>
      </c>
      <c r="G355" s="105" t="s">
        <v>34</v>
      </c>
      <c r="H355" s="105" t="s">
        <v>35</v>
      </c>
      <c r="I355" s="105" t="s">
        <v>36</v>
      </c>
      <c r="J355" s="105" t="s">
        <v>37</v>
      </c>
      <c r="K355" s="105" t="s">
        <v>38</v>
      </c>
      <c r="L355" s="105" t="s">
        <v>39</v>
      </c>
      <c r="M355" s="105" t="s">
        <v>40</v>
      </c>
      <c r="N355" s="106" t="s">
        <v>41</v>
      </c>
    </row>
    <row r="356" spans="2:15" ht="13.5" thickTop="1"/>
    <row r="358" spans="2:15">
      <c r="E358" s="107"/>
      <c r="F358" s="107"/>
      <c r="G358" s="40"/>
    </row>
    <row r="360" spans="2:15">
      <c r="G360" s="99"/>
    </row>
    <row r="361" spans="2:15">
      <c r="B361" s="99"/>
      <c r="C361" s="99"/>
      <c r="D361" s="108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</row>
    <row r="362" spans="2:15">
      <c r="B362" s="99"/>
      <c r="C362" s="99"/>
      <c r="D362" s="108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</row>
  </sheetData>
  <sheetProtection password="C7DC" sheet="1" objects="1" scenarios="1" selectLockedCells="1"/>
  <mergeCells count="276">
    <mergeCell ref="AC3:AG4"/>
    <mergeCell ref="AH3:AL4"/>
    <mergeCell ref="AM3:AQ4"/>
    <mergeCell ref="AR3:AV4"/>
    <mergeCell ref="AW3:BA4"/>
    <mergeCell ref="BB3:BF4"/>
    <mergeCell ref="W30:AA31"/>
    <mergeCell ref="B55:E55"/>
    <mergeCell ref="F55:J55"/>
    <mergeCell ref="BB30:BF31"/>
    <mergeCell ref="B1:E1"/>
    <mergeCell ref="F1:J1"/>
    <mergeCell ref="H3:L4"/>
    <mergeCell ref="M3:Q4"/>
    <mergeCell ref="R3:V4"/>
    <mergeCell ref="W3:AA4"/>
    <mergeCell ref="B28:E28"/>
    <mergeCell ref="F28:J28"/>
    <mergeCell ref="H30:L31"/>
    <mergeCell ref="B109:E109"/>
    <mergeCell ref="F109:J109"/>
    <mergeCell ref="B82:E82"/>
    <mergeCell ref="F82:J82"/>
    <mergeCell ref="M30:Q31"/>
    <mergeCell ref="R30:V31"/>
    <mergeCell ref="B190:E190"/>
    <mergeCell ref="F190:J190"/>
    <mergeCell ref="H138:L139"/>
    <mergeCell ref="M138:Q139"/>
    <mergeCell ref="B163:E163"/>
    <mergeCell ref="F163:J163"/>
    <mergeCell ref="H165:L166"/>
    <mergeCell ref="M165:Q166"/>
    <mergeCell ref="M57:Q58"/>
    <mergeCell ref="H84:L85"/>
    <mergeCell ref="M84:Q85"/>
    <mergeCell ref="B136:E136"/>
    <mergeCell ref="F136:J136"/>
    <mergeCell ref="H111:L112"/>
    <mergeCell ref="H57:L58"/>
    <mergeCell ref="M111:Q112"/>
    <mergeCell ref="R111:V112"/>
    <mergeCell ref="R84:V85"/>
    <mergeCell ref="BB57:BF58"/>
    <mergeCell ref="AC138:AG139"/>
    <mergeCell ref="AH138:AL139"/>
    <mergeCell ref="AH30:AL31"/>
    <mergeCell ref="AM30:AQ31"/>
    <mergeCell ref="AR30:AV31"/>
    <mergeCell ref="AW30:BA31"/>
    <mergeCell ref="AM57:AQ58"/>
    <mergeCell ref="AR57:AV58"/>
    <mergeCell ref="AC30:AG31"/>
    <mergeCell ref="AW111:BA112"/>
    <mergeCell ref="AM111:AQ112"/>
    <mergeCell ref="R57:V58"/>
    <mergeCell ref="W57:AA58"/>
    <mergeCell ref="R165:V166"/>
    <mergeCell ref="W165:AA166"/>
    <mergeCell ref="AC165:AG166"/>
    <mergeCell ref="AH165:AL166"/>
    <mergeCell ref="AM165:AQ166"/>
    <mergeCell ref="AR165:AV166"/>
    <mergeCell ref="AW165:BA166"/>
    <mergeCell ref="R138:V139"/>
    <mergeCell ref="W138:AA139"/>
    <mergeCell ref="W111:AA112"/>
    <mergeCell ref="AC111:AG112"/>
    <mergeCell ref="AH111:AL112"/>
    <mergeCell ref="AC57:AG58"/>
    <mergeCell ref="AH57:AL58"/>
    <mergeCell ref="AC84:AG85"/>
    <mergeCell ref="AH84:AL85"/>
    <mergeCell ref="AM84:AQ85"/>
    <mergeCell ref="AR84:AV85"/>
    <mergeCell ref="W84:AA85"/>
    <mergeCell ref="BY138:CA139"/>
    <mergeCell ref="CK138:CM139"/>
    <mergeCell ref="AM138:AQ139"/>
    <mergeCell ref="AR138:AV139"/>
    <mergeCell ref="AW138:BA139"/>
    <mergeCell ref="BB138:BF139"/>
    <mergeCell ref="CB138:CD139"/>
    <mergeCell ref="CE138:CG139"/>
    <mergeCell ref="CH138:CJ139"/>
    <mergeCell ref="BB165:BF166"/>
    <mergeCell ref="AM192:AQ193"/>
    <mergeCell ref="AR192:AV193"/>
    <mergeCell ref="AW192:BA193"/>
    <mergeCell ref="BV192:BX193"/>
    <mergeCell ref="CN192:CP193"/>
    <mergeCell ref="B217:E217"/>
    <mergeCell ref="F217:J217"/>
    <mergeCell ref="BY192:CA193"/>
    <mergeCell ref="CB192:CD193"/>
    <mergeCell ref="CE192:CG193"/>
    <mergeCell ref="CH192:CJ193"/>
    <mergeCell ref="H192:L193"/>
    <mergeCell ref="M192:Q193"/>
    <mergeCell ref="R192:V193"/>
    <mergeCell ref="W192:AA193"/>
    <mergeCell ref="AC192:AG193"/>
    <mergeCell ref="AH192:AL193"/>
    <mergeCell ref="BB192:BF193"/>
    <mergeCell ref="CK192:CM193"/>
    <mergeCell ref="AW219:BA220"/>
    <mergeCell ref="B298:E298"/>
    <mergeCell ref="F298:J298"/>
    <mergeCell ref="B271:E271"/>
    <mergeCell ref="B244:E244"/>
    <mergeCell ref="F244:J244"/>
    <mergeCell ref="BY219:CA220"/>
    <mergeCell ref="CB219:CD220"/>
    <mergeCell ref="H219:L220"/>
    <mergeCell ref="M219:Q220"/>
    <mergeCell ref="R219:V220"/>
    <mergeCell ref="AM219:AQ220"/>
    <mergeCell ref="AR219:AV220"/>
    <mergeCell ref="W219:AA220"/>
    <mergeCell ref="AC219:AG220"/>
    <mergeCell ref="AH219:AL220"/>
    <mergeCell ref="H273:L274"/>
    <mergeCell ref="M273:Q274"/>
    <mergeCell ref="R273:V274"/>
    <mergeCell ref="W273:AA274"/>
    <mergeCell ref="AW246:BA247"/>
    <mergeCell ref="BV246:BX247"/>
    <mergeCell ref="AW273:BA274"/>
    <mergeCell ref="BV273:BX274"/>
    <mergeCell ref="AC273:AG274"/>
    <mergeCell ref="AH273:AL274"/>
    <mergeCell ref="AM273:AQ274"/>
    <mergeCell ref="AR273:AV274"/>
    <mergeCell ref="AM246:AQ247"/>
    <mergeCell ref="AR246:AV247"/>
    <mergeCell ref="F271:J271"/>
    <mergeCell ref="BB246:BF247"/>
    <mergeCell ref="H246:L247"/>
    <mergeCell ref="M246:Q247"/>
    <mergeCell ref="R246:V247"/>
    <mergeCell ref="W246:AA247"/>
    <mergeCell ref="AC246:AG247"/>
    <mergeCell ref="AH246:AL247"/>
    <mergeCell ref="B325:E325"/>
    <mergeCell ref="F325:J325"/>
    <mergeCell ref="BY300:CA301"/>
    <mergeCell ref="CB300:CD301"/>
    <mergeCell ref="CE300:CG301"/>
    <mergeCell ref="CH300:CJ301"/>
    <mergeCell ref="AW300:BA301"/>
    <mergeCell ref="BV300:BX301"/>
    <mergeCell ref="BB300:BF301"/>
    <mergeCell ref="H300:L301"/>
    <mergeCell ref="M300:Q301"/>
    <mergeCell ref="R300:V301"/>
    <mergeCell ref="W300:AA301"/>
    <mergeCell ref="AC300:AG301"/>
    <mergeCell ref="AH300:AL301"/>
    <mergeCell ref="AM300:AQ301"/>
    <mergeCell ref="AR300:AV301"/>
    <mergeCell ref="H327:L328"/>
    <mergeCell ref="M327:Q328"/>
    <mergeCell ref="R327:V328"/>
    <mergeCell ref="W327:AA328"/>
    <mergeCell ref="AC327:AG328"/>
    <mergeCell ref="AH327:AL328"/>
    <mergeCell ref="AM327:AQ328"/>
    <mergeCell ref="CK300:CM301"/>
    <mergeCell ref="CN300:CP301"/>
    <mergeCell ref="CT30:CV31"/>
    <mergeCell ref="CW30:CY31"/>
    <mergeCell ref="CN30:CP31"/>
    <mergeCell ref="BV30:BX31"/>
    <mergeCell ref="CK30:CM31"/>
    <mergeCell ref="BY30:CA31"/>
    <mergeCell ref="CB30:CD31"/>
    <mergeCell ref="CH327:CJ328"/>
    <mergeCell ref="AW327:BA328"/>
    <mergeCell ref="BV327:BX328"/>
    <mergeCell ref="CH273:CJ274"/>
    <mergeCell ref="CK246:CM247"/>
    <mergeCell ref="CN246:CP247"/>
    <mergeCell ref="CE246:CG247"/>
    <mergeCell ref="CH246:CJ247"/>
    <mergeCell ref="CH219:CJ220"/>
    <mergeCell ref="BV219:BX220"/>
    <mergeCell ref="CN165:CP166"/>
    <mergeCell ref="BV165:BX166"/>
    <mergeCell ref="BY165:CA166"/>
    <mergeCell ref="CB165:CD166"/>
    <mergeCell ref="BV138:BX139"/>
    <mergeCell ref="CN138:CP139"/>
    <mergeCell ref="BB111:BF112"/>
    <mergeCell ref="CE30:CG31"/>
    <mergeCell ref="CH30:CJ31"/>
    <mergeCell ref="CN57:CP58"/>
    <mergeCell ref="CK57:CM58"/>
    <mergeCell ref="CH57:CJ58"/>
    <mergeCell ref="CQ30:CS31"/>
    <mergeCell ref="AR327:AV328"/>
    <mergeCell ref="CB327:CD328"/>
    <mergeCell ref="CE327:CG328"/>
    <mergeCell ref="AR111:AV112"/>
    <mergeCell ref="BY57:CA58"/>
    <mergeCell ref="CE84:CG85"/>
    <mergeCell ref="CH84:CJ85"/>
    <mergeCell ref="AW84:BA85"/>
    <mergeCell ref="BV84:BX85"/>
    <mergeCell ref="BB84:BF85"/>
    <mergeCell ref="CE111:CG112"/>
    <mergeCell ref="CH111:CJ112"/>
    <mergeCell ref="AW57:BA58"/>
    <mergeCell ref="CN84:CP85"/>
    <mergeCell ref="BY84:CA85"/>
    <mergeCell ref="CB84:CD85"/>
    <mergeCell ref="CK84:CM85"/>
    <mergeCell ref="CB57:CD58"/>
    <mergeCell ref="CE57:CG58"/>
    <mergeCell ref="BV57:BX58"/>
    <mergeCell ref="CQ111:CS112"/>
    <mergeCell ref="CT111:CV112"/>
    <mergeCell ref="CQ84:CS85"/>
    <mergeCell ref="CT84:CV85"/>
    <mergeCell ref="CW84:CY85"/>
    <mergeCell ref="CQ57:CS58"/>
    <mergeCell ref="CT57:CV58"/>
    <mergeCell ref="CW57:CY58"/>
    <mergeCell ref="BY111:CA112"/>
    <mergeCell ref="CB111:CD112"/>
    <mergeCell ref="BV111:BX112"/>
    <mergeCell ref="CQ165:CS166"/>
    <mergeCell ref="CT165:CV166"/>
    <mergeCell ref="CW165:CY166"/>
    <mergeCell ref="CE165:CG166"/>
    <mergeCell ref="CH165:CJ166"/>
    <mergeCell ref="CK165:CM166"/>
    <mergeCell ref="CW111:CY112"/>
    <mergeCell ref="CK111:CM112"/>
    <mergeCell ref="CN111:CP112"/>
    <mergeCell ref="CQ138:CS139"/>
    <mergeCell ref="CT138:CV139"/>
    <mergeCell ref="CW138:CY139"/>
    <mergeCell ref="CQ192:CS193"/>
    <mergeCell ref="CT192:CV193"/>
    <mergeCell ref="CW192:CY193"/>
    <mergeCell ref="BB219:BF220"/>
    <mergeCell ref="CQ219:CS220"/>
    <mergeCell ref="CT219:CV220"/>
    <mergeCell ref="CW219:CY220"/>
    <mergeCell ref="CK219:CM220"/>
    <mergeCell ref="CN219:CP220"/>
    <mergeCell ref="CE219:CG220"/>
    <mergeCell ref="CQ246:CS247"/>
    <mergeCell ref="CT246:CV247"/>
    <mergeCell ref="CW246:CY247"/>
    <mergeCell ref="BB273:BF274"/>
    <mergeCell ref="CQ273:CS274"/>
    <mergeCell ref="CT273:CV274"/>
    <mergeCell ref="CW273:CY274"/>
    <mergeCell ref="CK273:CM274"/>
    <mergeCell ref="CN273:CP274"/>
    <mergeCell ref="CE273:CG274"/>
    <mergeCell ref="BY273:CA274"/>
    <mergeCell ref="CB273:CD274"/>
    <mergeCell ref="BY246:CA247"/>
    <mergeCell ref="CB246:CD247"/>
    <mergeCell ref="CQ300:CS301"/>
    <mergeCell ref="CT300:CV301"/>
    <mergeCell ref="CW300:CY301"/>
    <mergeCell ref="BB327:BF328"/>
    <mergeCell ref="CQ327:CS328"/>
    <mergeCell ref="CT327:CV328"/>
    <mergeCell ref="CW327:CY328"/>
    <mergeCell ref="CK327:CM328"/>
    <mergeCell ref="CN327:CP328"/>
    <mergeCell ref="BY327:CA328"/>
  </mergeCells>
  <phoneticPr fontId="0" type="noConversion"/>
  <dataValidations count="1">
    <dataValidation type="list" allowBlank="1" showInputMessage="1" showErrorMessage="1" error="Use valid Attendance Code" promptTitle="Attendance Codes" prompt="F=Present for full day_x000a_H=Present for half day_x000a_A=Absent_x000a_T=Tardy" sqref="H5:AA26 AC5:BF26">
      <formula1>$BJ$3:$BJ$6</formula1>
    </dataValidation>
  </dataValidations>
  <printOptions horizontalCentered="1" verticalCentered="1" gridLinesSet="0"/>
  <pageMargins left="0.4" right="0.4" top="0.4" bottom="0.4" header="0" footer="0"/>
  <pageSetup scale="10" orientation="landscape" r:id="rId1"/>
  <headerFooter alignWithMargins="0"/>
  <rowBreaks count="9" manualBreakCount="9">
    <brk id="54" min="1" max="83" man="1"/>
    <brk id="80" min="1" max="83" man="1"/>
    <brk id="106" min="1" max="83" man="1"/>
    <brk id="132" min="1" max="83" man="1"/>
    <brk id="159" min="1" max="83" man="1"/>
    <brk id="186" min="1" max="83" man="1"/>
    <brk id="213" min="1" max="83" man="1"/>
    <brk id="240" min="1" max="83" man="1"/>
    <brk id="252" min="1" max="83" man="1"/>
  </rowBreaks>
  <colBreaks count="1" manualBreakCount="1">
    <brk id="25" min="80" max="1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A1:CY362"/>
  <sheetViews>
    <sheetView showGridLines="0" topLeftCell="B1" zoomScale="75" workbookViewId="0">
      <pane xSplit="6" topLeftCell="H1" activePane="topRight" state="frozenSplit"/>
      <selection activeCell="H32" sqref="H32"/>
      <selection pane="topRight" activeCell="H5" sqref="H5"/>
    </sheetView>
  </sheetViews>
  <sheetFormatPr defaultColWidth="10" defaultRowHeight="12.75"/>
  <cols>
    <col min="1" max="1" width="4.42578125" style="23" hidden="1" customWidth="1"/>
    <col min="2" max="4" width="6.85546875" style="23" customWidth="1"/>
    <col min="5" max="6" width="8.85546875" style="23" customWidth="1"/>
    <col min="7" max="7" width="11" style="23" customWidth="1"/>
    <col min="8" max="27" width="5" style="23" customWidth="1"/>
    <col min="28" max="28" width="0.7109375" style="23" customWidth="1"/>
    <col min="29" max="58" width="5" style="23" customWidth="1"/>
    <col min="59" max="59" width="14.140625" style="23" customWidth="1"/>
    <col min="60" max="60" width="1.140625" style="23" customWidth="1"/>
    <col min="61" max="61" width="14.140625" style="23" customWidth="1"/>
    <col min="62" max="71" width="5.42578125" style="23" customWidth="1"/>
    <col min="72" max="72" width="1.140625" style="23" customWidth="1"/>
    <col min="73" max="73" width="14.140625" style="23" customWidth="1"/>
    <col min="74" max="103" width="5.42578125" style="23" customWidth="1"/>
    <col min="104" max="104" width="3" style="23" customWidth="1"/>
    <col min="105" max="16384" width="10" style="23"/>
  </cols>
  <sheetData>
    <row r="1" spans="1:63" ht="28.5" customHeight="1" thickTop="1" thickBot="1">
      <c r="B1" s="364" t="s">
        <v>121</v>
      </c>
      <c r="C1" s="365"/>
      <c r="D1" s="365"/>
      <c r="E1" s="366"/>
      <c r="F1" s="367" t="str">
        <f>('Student List'!C6)</f>
        <v>School Name Here</v>
      </c>
      <c r="G1" s="368"/>
      <c r="H1" s="368"/>
      <c r="I1" s="368"/>
      <c r="J1" s="369"/>
      <c r="K1" s="17" t="s">
        <v>116</v>
      </c>
      <c r="L1" s="18"/>
      <c r="M1" s="19"/>
      <c r="N1" s="19"/>
      <c r="O1" s="19"/>
      <c r="P1" s="20"/>
      <c r="Q1" s="21"/>
      <c r="R1" s="21"/>
      <c r="S1" s="21"/>
      <c r="T1" s="21"/>
      <c r="U1" s="21"/>
      <c r="V1" s="21"/>
      <c r="W1" s="21"/>
      <c r="X1" s="21"/>
      <c r="Y1" s="21"/>
      <c r="Z1" s="21"/>
      <c r="AA1" s="22"/>
      <c r="AC1" s="24" t="str">
        <f>B1</f>
        <v>ATTENDANCE</v>
      </c>
      <c r="AD1" s="25"/>
      <c r="AE1" s="25"/>
      <c r="AF1" s="26"/>
      <c r="AG1" s="25"/>
      <c r="AH1" s="27"/>
      <c r="AI1" s="27"/>
      <c r="AJ1" s="27"/>
      <c r="AK1" s="27"/>
      <c r="AL1" s="28"/>
      <c r="AM1" s="17" t="str">
        <f>K1</f>
        <v>3rd NINE WEEKS</v>
      </c>
      <c r="AN1" s="19"/>
      <c r="AO1" s="19"/>
      <c r="AP1" s="19"/>
      <c r="AQ1" s="19"/>
      <c r="AR1" s="20"/>
      <c r="AS1" s="284"/>
      <c r="AT1" s="284"/>
      <c r="AU1" s="284"/>
      <c r="AV1" s="284"/>
      <c r="AW1" s="284"/>
      <c r="AX1" s="284"/>
      <c r="AY1" s="284"/>
      <c r="AZ1" s="284"/>
      <c r="BA1" s="284"/>
      <c r="BB1" s="284"/>
      <c r="BC1" s="284"/>
      <c r="BD1" s="284"/>
      <c r="BE1" s="284"/>
      <c r="BF1" s="284"/>
      <c r="BG1" s="285"/>
      <c r="BJ1" s="287" t="s">
        <v>126</v>
      </c>
    </row>
    <row r="2" spans="1:63" ht="13.5" customHeight="1" thickTop="1" thickBot="1">
      <c r="B2" s="37"/>
      <c r="C2" s="37"/>
      <c r="D2" s="38"/>
      <c r="E2" s="38"/>
      <c r="F2" s="38"/>
      <c r="G2" s="38"/>
      <c r="H2" s="39"/>
      <c r="I2" s="40"/>
      <c r="J2" s="40"/>
      <c r="K2" s="40"/>
      <c r="L2" s="41"/>
      <c r="M2" s="40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3"/>
      <c r="AC2" s="39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4"/>
    </row>
    <row r="3" spans="1:63" ht="13.5" customHeight="1">
      <c r="B3" s="153" t="s">
        <v>122</v>
      </c>
      <c r="C3" s="149" t="s">
        <v>124</v>
      </c>
      <c r="D3" s="48" t="s">
        <v>132</v>
      </c>
      <c r="E3" s="49" t="s">
        <v>125</v>
      </c>
      <c r="F3" s="50"/>
      <c r="G3" s="51"/>
      <c r="H3" s="362" t="s">
        <v>11</v>
      </c>
      <c r="I3" s="355"/>
      <c r="J3" s="355"/>
      <c r="K3" s="355"/>
      <c r="L3" s="360"/>
      <c r="M3" s="354" t="s">
        <v>12</v>
      </c>
      <c r="N3" s="355"/>
      <c r="O3" s="355"/>
      <c r="P3" s="355"/>
      <c r="Q3" s="360"/>
      <c r="R3" s="354" t="s">
        <v>13</v>
      </c>
      <c r="S3" s="355"/>
      <c r="T3" s="355"/>
      <c r="U3" s="355"/>
      <c r="V3" s="360"/>
      <c r="W3" s="354" t="s">
        <v>14</v>
      </c>
      <c r="X3" s="355"/>
      <c r="Y3" s="355"/>
      <c r="Z3" s="355"/>
      <c r="AA3" s="356"/>
      <c r="AC3" s="362" t="s">
        <v>15</v>
      </c>
      <c r="AD3" s="355"/>
      <c r="AE3" s="355"/>
      <c r="AF3" s="355"/>
      <c r="AG3" s="360"/>
      <c r="AH3" s="354" t="s">
        <v>16</v>
      </c>
      <c r="AI3" s="355"/>
      <c r="AJ3" s="355"/>
      <c r="AK3" s="355"/>
      <c r="AL3" s="360"/>
      <c r="AM3" s="354" t="s">
        <v>17</v>
      </c>
      <c r="AN3" s="355"/>
      <c r="AO3" s="355"/>
      <c r="AP3" s="355"/>
      <c r="AQ3" s="360"/>
      <c r="AR3" s="354" t="s">
        <v>18</v>
      </c>
      <c r="AS3" s="355"/>
      <c r="AT3" s="355"/>
      <c r="AU3" s="355"/>
      <c r="AV3" s="360"/>
      <c r="AW3" s="354" t="s">
        <v>19</v>
      </c>
      <c r="AX3" s="355"/>
      <c r="AY3" s="355"/>
      <c r="AZ3" s="355"/>
      <c r="BA3" s="356"/>
      <c r="BB3" s="354" t="s">
        <v>120</v>
      </c>
      <c r="BC3" s="355"/>
      <c r="BD3" s="355"/>
      <c r="BE3" s="355"/>
      <c r="BF3" s="356"/>
      <c r="BG3" s="52"/>
      <c r="BJ3" s="286" t="s">
        <v>29</v>
      </c>
      <c r="BK3" s="286" t="s">
        <v>127</v>
      </c>
    </row>
    <row r="4" spans="1:63" ht="13.5" customHeight="1" thickBot="1">
      <c r="B4" s="182" t="s">
        <v>123</v>
      </c>
      <c r="C4" s="283" t="s">
        <v>123</v>
      </c>
      <c r="D4" s="183" t="s">
        <v>123</v>
      </c>
      <c r="E4" s="184" t="s">
        <v>123</v>
      </c>
      <c r="F4" s="61"/>
      <c r="G4" s="62" t="s">
        <v>26</v>
      </c>
      <c r="H4" s="363"/>
      <c r="I4" s="358"/>
      <c r="J4" s="358"/>
      <c r="K4" s="358"/>
      <c r="L4" s="361"/>
      <c r="M4" s="357"/>
      <c r="N4" s="358"/>
      <c r="O4" s="358"/>
      <c r="P4" s="358"/>
      <c r="Q4" s="361"/>
      <c r="R4" s="357"/>
      <c r="S4" s="358"/>
      <c r="T4" s="358"/>
      <c r="U4" s="358"/>
      <c r="V4" s="361"/>
      <c r="W4" s="357"/>
      <c r="X4" s="358"/>
      <c r="Y4" s="358"/>
      <c r="Z4" s="358"/>
      <c r="AA4" s="359"/>
      <c r="AC4" s="363"/>
      <c r="AD4" s="358"/>
      <c r="AE4" s="358"/>
      <c r="AF4" s="358"/>
      <c r="AG4" s="361"/>
      <c r="AH4" s="357"/>
      <c r="AI4" s="358"/>
      <c r="AJ4" s="358"/>
      <c r="AK4" s="358"/>
      <c r="AL4" s="361"/>
      <c r="AM4" s="357"/>
      <c r="AN4" s="358"/>
      <c r="AO4" s="358"/>
      <c r="AP4" s="358"/>
      <c r="AQ4" s="361"/>
      <c r="AR4" s="357"/>
      <c r="AS4" s="358"/>
      <c r="AT4" s="358"/>
      <c r="AU4" s="358"/>
      <c r="AV4" s="361"/>
      <c r="AW4" s="357"/>
      <c r="AX4" s="358"/>
      <c r="AY4" s="358"/>
      <c r="AZ4" s="358"/>
      <c r="BA4" s="359"/>
      <c r="BB4" s="357"/>
      <c r="BC4" s="358"/>
      <c r="BD4" s="358"/>
      <c r="BE4" s="358"/>
      <c r="BF4" s="359"/>
      <c r="BG4" s="63" t="s">
        <v>26</v>
      </c>
      <c r="BJ4" s="286" t="s">
        <v>128</v>
      </c>
      <c r="BK4" s="286" t="s">
        <v>129</v>
      </c>
    </row>
    <row r="5" spans="1:63" ht="13.5" customHeight="1" thickBot="1">
      <c r="A5" s="315"/>
      <c r="B5" s="316">
        <f>COUNTIF($H5:$BF5,"f")+E5</f>
        <v>0</v>
      </c>
      <c r="C5" s="316">
        <f>COUNTIF($H5:$BF5,"h")</f>
        <v>0</v>
      </c>
      <c r="D5" s="316">
        <f>COUNTIF($H5:$BF5,"a")</f>
        <v>0</v>
      </c>
      <c r="E5" s="316">
        <f>COUNTIF($H5:$BF5,"t")</f>
        <v>0</v>
      </c>
      <c r="F5" s="316" t="str">
        <f>IF(COUNTIF($H5:$BF5,"s")=0,"",COUNTIF($H5:$BF5,"s"))</f>
        <v/>
      </c>
      <c r="G5" s="172" t="str">
        <f>IF(ISTEXT('Student List'!$C$9),('Student List'!$C$9),"")</f>
        <v/>
      </c>
      <c r="H5" s="305"/>
      <c r="I5" s="289"/>
      <c r="J5" s="290"/>
      <c r="K5" s="289"/>
      <c r="L5" s="291"/>
      <c r="M5" s="288"/>
      <c r="N5" s="289"/>
      <c r="O5" s="290"/>
      <c r="P5" s="289"/>
      <c r="Q5" s="291"/>
      <c r="R5" s="288"/>
      <c r="S5" s="289"/>
      <c r="T5" s="290"/>
      <c r="U5" s="289"/>
      <c r="V5" s="291"/>
      <c r="W5" s="288"/>
      <c r="X5" s="289"/>
      <c r="Y5" s="290"/>
      <c r="Z5" s="289"/>
      <c r="AA5" s="306"/>
      <c r="AB5" s="317"/>
      <c r="AC5" s="305"/>
      <c r="AD5" s="289"/>
      <c r="AE5" s="288"/>
      <c r="AF5" s="289"/>
      <c r="AG5" s="291"/>
      <c r="AH5" s="288"/>
      <c r="AI5" s="289"/>
      <c r="AJ5" s="290"/>
      <c r="AK5" s="289"/>
      <c r="AL5" s="291"/>
      <c r="AM5" s="288"/>
      <c r="AN5" s="289"/>
      <c r="AO5" s="290"/>
      <c r="AP5" s="289"/>
      <c r="AQ5" s="292"/>
      <c r="AR5" s="288"/>
      <c r="AS5" s="289"/>
      <c r="AT5" s="290"/>
      <c r="AU5" s="289"/>
      <c r="AV5" s="291"/>
      <c r="AW5" s="288"/>
      <c r="AX5" s="289"/>
      <c r="AY5" s="290"/>
      <c r="AZ5" s="289"/>
      <c r="BA5" s="291"/>
      <c r="BB5" s="288"/>
      <c r="BC5" s="289"/>
      <c r="BD5" s="289"/>
      <c r="BE5" s="289"/>
      <c r="BF5" s="288"/>
      <c r="BG5" s="78" t="str">
        <f t="shared" ref="BG5:BG26" si="0">G5</f>
        <v/>
      </c>
      <c r="BJ5" s="286" t="s">
        <v>40</v>
      </c>
      <c r="BK5" s="286" t="s">
        <v>130</v>
      </c>
    </row>
    <row r="6" spans="1:63" ht="13.5" customHeight="1" thickBot="1">
      <c r="A6" s="315"/>
      <c r="B6" s="316">
        <f t="shared" ref="B6:B26" si="1">COUNTIF($H6:$BF6,"f")+E6</f>
        <v>0</v>
      </c>
      <c r="C6" s="316">
        <f t="shared" ref="C6:C26" si="2">COUNTIF($H6:$BF6,"h")</f>
        <v>0</v>
      </c>
      <c r="D6" s="316">
        <f t="shared" ref="D6:D26" si="3">COUNTIF($H6:$BF6,"a")</f>
        <v>0</v>
      </c>
      <c r="E6" s="316">
        <f t="shared" ref="E6:E26" si="4">COUNTIF($H6:$BF6,"t")</f>
        <v>0</v>
      </c>
      <c r="F6" s="316" t="str">
        <f t="shared" ref="F6:F26" si="5">IF(COUNTIF($H6:$BF6,"s")=0,"",COUNTIF($H6:$BF6,"s"))</f>
        <v/>
      </c>
      <c r="G6" s="208" t="str">
        <f>IF(ISTEXT('Student List'!$C$10),('Student List'!$C$10),"")</f>
        <v/>
      </c>
      <c r="H6" s="307"/>
      <c r="I6" s="294"/>
      <c r="J6" s="295"/>
      <c r="K6" s="294"/>
      <c r="L6" s="296"/>
      <c r="M6" s="293"/>
      <c r="N6" s="294"/>
      <c r="O6" s="295"/>
      <c r="P6" s="294"/>
      <c r="Q6" s="296"/>
      <c r="R6" s="293"/>
      <c r="S6" s="294"/>
      <c r="T6" s="295"/>
      <c r="U6" s="294"/>
      <c r="V6" s="296"/>
      <c r="W6" s="293"/>
      <c r="X6" s="294"/>
      <c r="Y6" s="295"/>
      <c r="Z6" s="294"/>
      <c r="AA6" s="308"/>
      <c r="AB6" s="318"/>
      <c r="AC6" s="307"/>
      <c r="AD6" s="294"/>
      <c r="AE6" s="293"/>
      <c r="AF6" s="294"/>
      <c r="AG6" s="296"/>
      <c r="AH6" s="293"/>
      <c r="AI6" s="294"/>
      <c r="AJ6" s="295"/>
      <c r="AK6" s="294"/>
      <c r="AL6" s="296"/>
      <c r="AM6" s="293"/>
      <c r="AN6" s="294"/>
      <c r="AO6" s="295"/>
      <c r="AP6" s="294"/>
      <c r="AQ6" s="296"/>
      <c r="AR6" s="293"/>
      <c r="AS6" s="294"/>
      <c r="AT6" s="295"/>
      <c r="AU6" s="294"/>
      <c r="AV6" s="296"/>
      <c r="AW6" s="293"/>
      <c r="AX6" s="294"/>
      <c r="AY6" s="295"/>
      <c r="AZ6" s="294"/>
      <c r="BA6" s="296"/>
      <c r="BB6" s="293"/>
      <c r="BC6" s="294"/>
      <c r="BD6" s="294"/>
      <c r="BE6" s="294"/>
      <c r="BF6" s="293"/>
      <c r="BG6" s="216" t="str">
        <f t="shared" si="0"/>
        <v/>
      </c>
      <c r="BJ6" s="286" t="s">
        <v>131</v>
      </c>
      <c r="BK6" s="286" t="s">
        <v>125</v>
      </c>
    </row>
    <row r="7" spans="1:63" ht="13.5" customHeight="1" thickBot="1">
      <c r="A7" s="315"/>
      <c r="B7" s="316">
        <f t="shared" si="1"/>
        <v>0</v>
      </c>
      <c r="C7" s="316">
        <f t="shared" si="2"/>
        <v>0</v>
      </c>
      <c r="D7" s="316">
        <f t="shared" si="3"/>
        <v>0</v>
      </c>
      <c r="E7" s="316">
        <f t="shared" si="4"/>
        <v>0</v>
      </c>
      <c r="F7" s="316" t="str">
        <f t="shared" si="5"/>
        <v/>
      </c>
      <c r="G7" s="173" t="str">
        <f>IF(ISTEXT('Student List'!$C$11),('Student List'!$C$11),"")</f>
        <v/>
      </c>
      <c r="H7" s="309"/>
      <c r="I7" s="298"/>
      <c r="J7" s="299"/>
      <c r="K7" s="298"/>
      <c r="L7" s="300"/>
      <c r="M7" s="297"/>
      <c r="N7" s="298"/>
      <c r="O7" s="299"/>
      <c r="P7" s="298"/>
      <c r="Q7" s="300"/>
      <c r="R7" s="297"/>
      <c r="S7" s="298"/>
      <c r="T7" s="299"/>
      <c r="U7" s="298"/>
      <c r="V7" s="300"/>
      <c r="W7" s="297"/>
      <c r="X7" s="298"/>
      <c r="Y7" s="299"/>
      <c r="Z7" s="298"/>
      <c r="AA7" s="310"/>
      <c r="AB7" s="317"/>
      <c r="AC7" s="309"/>
      <c r="AD7" s="298"/>
      <c r="AE7" s="297"/>
      <c r="AF7" s="298"/>
      <c r="AG7" s="300"/>
      <c r="AH7" s="297"/>
      <c r="AI7" s="298"/>
      <c r="AJ7" s="299"/>
      <c r="AK7" s="298"/>
      <c r="AL7" s="300"/>
      <c r="AM7" s="297"/>
      <c r="AN7" s="298"/>
      <c r="AO7" s="299"/>
      <c r="AP7" s="298"/>
      <c r="AQ7" s="300"/>
      <c r="AR7" s="297"/>
      <c r="AS7" s="298"/>
      <c r="AT7" s="299"/>
      <c r="AU7" s="298"/>
      <c r="AV7" s="300"/>
      <c r="AW7" s="297"/>
      <c r="AX7" s="298"/>
      <c r="AY7" s="299"/>
      <c r="AZ7" s="298"/>
      <c r="BA7" s="300"/>
      <c r="BB7" s="297"/>
      <c r="BC7" s="298"/>
      <c r="BD7" s="298"/>
      <c r="BE7" s="298"/>
      <c r="BF7" s="297"/>
      <c r="BG7" s="91" t="str">
        <f t="shared" si="0"/>
        <v/>
      </c>
      <c r="BJ7" s="286"/>
      <c r="BK7" s="286"/>
    </row>
    <row r="8" spans="1:63" ht="13.5" customHeight="1" thickBot="1">
      <c r="A8" s="315"/>
      <c r="B8" s="316">
        <f t="shared" si="1"/>
        <v>0</v>
      </c>
      <c r="C8" s="316">
        <f t="shared" si="2"/>
        <v>0</v>
      </c>
      <c r="D8" s="316">
        <f t="shared" si="3"/>
        <v>0</v>
      </c>
      <c r="E8" s="316">
        <f t="shared" si="4"/>
        <v>0</v>
      </c>
      <c r="F8" s="316" t="str">
        <f t="shared" si="5"/>
        <v/>
      </c>
      <c r="G8" s="208" t="str">
        <f>IF(ISTEXT('Student List'!$C$12),('Student List'!$C$12),"")</f>
        <v/>
      </c>
      <c r="H8" s="307"/>
      <c r="I8" s="294"/>
      <c r="J8" s="295"/>
      <c r="K8" s="294"/>
      <c r="L8" s="296"/>
      <c r="M8" s="293"/>
      <c r="N8" s="294"/>
      <c r="O8" s="295"/>
      <c r="P8" s="294"/>
      <c r="Q8" s="296"/>
      <c r="R8" s="293"/>
      <c r="S8" s="294"/>
      <c r="T8" s="295"/>
      <c r="U8" s="294"/>
      <c r="V8" s="296"/>
      <c r="W8" s="293"/>
      <c r="X8" s="294"/>
      <c r="Y8" s="295"/>
      <c r="Z8" s="294"/>
      <c r="AA8" s="308"/>
      <c r="AB8" s="318"/>
      <c r="AC8" s="307"/>
      <c r="AD8" s="294"/>
      <c r="AE8" s="293"/>
      <c r="AF8" s="294"/>
      <c r="AG8" s="296"/>
      <c r="AH8" s="293"/>
      <c r="AI8" s="294"/>
      <c r="AJ8" s="295"/>
      <c r="AK8" s="294"/>
      <c r="AL8" s="296"/>
      <c r="AM8" s="293"/>
      <c r="AN8" s="294"/>
      <c r="AO8" s="295"/>
      <c r="AP8" s="294"/>
      <c r="AQ8" s="296"/>
      <c r="AR8" s="293"/>
      <c r="AS8" s="294"/>
      <c r="AT8" s="295"/>
      <c r="AU8" s="294"/>
      <c r="AV8" s="296"/>
      <c r="AW8" s="293"/>
      <c r="AX8" s="294"/>
      <c r="AY8" s="295"/>
      <c r="AZ8" s="294"/>
      <c r="BA8" s="296"/>
      <c r="BB8" s="293"/>
      <c r="BC8" s="294"/>
      <c r="BD8" s="294"/>
      <c r="BE8" s="294"/>
      <c r="BF8" s="293"/>
      <c r="BG8" s="216" t="str">
        <f t="shared" si="0"/>
        <v/>
      </c>
    </row>
    <row r="9" spans="1:63" ht="13.5" customHeight="1" thickBot="1">
      <c r="A9" s="315"/>
      <c r="B9" s="316">
        <f t="shared" si="1"/>
        <v>0</v>
      </c>
      <c r="C9" s="316">
        <f t="shared" si="2"/>
        <v>0</v>
      </c>
      <c r="D9" s="316">
        <f t="shared" si="3"/>
        <v>0</v>
      </c>
      <c r="E9" s="316">
        <f t="shared" si="4"/>
        <v>0</v>
      </c>
      <c r="F9" s="316" t="str">
        <f t="shared" si="5"/>
        <v/>
      </c>
      <c r="G9" s="173" t="str">
        <f>IF(ISTEXT('Student List'!$C$13),('Student List'!$C$13),"")</f>
        <v/>
      </c>
      <c r="H9" s="309"/>
      <c r="I9" s="298"/>
      <c r="J9" s="299"/>
      <c r="K9" s="298"/>
      <c r="L9" s="300"/>
      <c r="M9" s="297"/>
      <c r="N9" s="298"/>
      <c r="O9" s="299"/>
      <c r="P9" s="298"/>
      <c r="Q9" s="300"/>
      <c r="R9" s="297"/>
      <c r="S9" s="298"/>
      <c r="T9" s="299"/>
      <c r="U9" s="298"/>
      <c r="V9" s="300"/>
      <c r="W9" s="297"/>
      <c r="X9" s="298"/>
      <c r="Y9" s="299"/>
      <c r="Z9" s="298"/>
      <c r="AA9" s="310"/>
      <c r="AB9" s="317"/>
      <c r="AC9" s="309"/>
      <c r="AD9" s="298"/>
      <c r="AE9" s="297"/>
      <c r="AF9" s="298"/>
      <c r="AG9" s="300"/>
      <c r="AH9" s="297"/>
      <c r="AI9" s="298"/>
      <c r="AJ9" s="299"/>
      <c r="AK9" s="298"/>
      <c r="AL9" s="300"/>
      <c r="AM9" s="297"/>
      <c r="AN9" s="298"/>
      <c r="AO9" s="299"/>
      <c r="AP9" s="298"/>
      <c r="AQ9" s="300"/>
      <c r="AR9" s="297"/>
      <c r="AS9" s="298"/>
      <c r="AT9" s="299"/>
      <c r="AU9" s="298"/>
      <c r="AV9" s="300"/>
      <c r="AW9" s="297"/>
      <c r="AX9" s="298"/>
      <c r="AY9" s="299"/>
      <c r="AZ9" s="298"/>
      <c r="BA9" s="300"/>
      <c r="BB9" s="297"/>
      <c r="BC9" s="298"/>
      <c r="BD9" s="298"/>
      <c r="BE9" s="298"/>
      <c r="BF9" s="297"/>
      <c r="BG9" s="91" t="str">
        <f t="shared" si="0"/>
        <v/>
      </c>
    </row>
    <row r="10" spans="1:63" ht="13.5" customHeight="1" thickBot="1">
      <c r="A10" s="315"/>
      <c r="B10" s="316">
        <f t="shared" si="1"/>
        <v>0</v>
      </c>
      <c r="C10" s="316">
        <f t="shared" si="2"/>
        <v>0</v>
      </c>
      <c r="D10" s="316">
        <f t="shared" si="3"/>
        <v>0</v>
      </c>
      <c r="E10" s="316">
        <f t="shared" si="4"/>
        <v>0</v>
      </c>
      <c r="F10" s="316" t="str">
        <f t="shared" si="5"/>
        <v/>
      </c>
      <c r="G10" s="208" t="str">
        <f>IF(ISTEXT('Student List'!$C$14),('Student List'!$C$14),"")</f>
        <v/>
      </c>
      <c r="H10" s="307"/>
      <c r="I10" s="294"/>
      <c r="J10" s="295"/>
      <c r="K10" s="294"/>
      <c r="L10" s="296"/>
      <c r="M10" s="293"/>
      <c r="N10" s="294"/>
      <c r="O10" s="295"/>
      <c r="P10" s="294"/>
      <c r="Q10" s="296"/>
      <c r="R10" s="293"/>
      <c r="S10" s="294"/>
      <c r="T10" s="295"/>
      <c r="U10" s="294"/>
      <c r="V10" s="296"/>
      <c r="W10" s="293"/>
      <c r="X10" s="294"/>
      <c r="Y10" s="295"/>
      <c r="Z10" s="294"/>
      <c r="AA10" s="308"/>
      <c r="AB10" s="318"/>
      <c r="AC10" s="307"/>
      <c r="AD10" s="294"/>
      <c r="AE10" s="293"/>
      <c r="AF10" s="294"/>
      <c r="AG10" s="296"/>
      <c r="AH10" s="293"/>
      <c r="AI10" s="294"/>
      <c r="AJ10" s="295"/>
      <c r="AK10" s="294"/>
      <c r="AL10" s="296"/>
      <c r="AM10" s="293"/>
      <c r="AN10" s="294"/>
      <c r="AO10" s="295"/>
      <c r="AP10" s="294"/>
      <c r="AQ10" s="296"/>
      <c r="AR10" s="293"/>
      <c r="AS10" s="294"/>
      <c r="AT10" s="295"/>
      <c r="AU10" s="294"/>
      <c r="AV10" s="296"/>
      <c r="AW10" s="293"/>
      <c r="AX10" s="294"/>
      <c r="AY10" s="295"/>
      <c r="AZ10" s="294"/>
      <c r="BA10" s="296"/>
      <c r="BB10" s="293"/>
      <c r="BC10" s="294"/>
      <c r="BD10" s="294"/>
      <c r="BE10" s="294"/>
      <c r="BF10" s="293"/>
      <c r="BG10" s="216" t="str">
        <f t="shared" si="0"/>
        <v/>
      </c>
    </row>
    <row r="11" spans="1:63" ht="13.5" customHeight="1" thickBot="1">
      <c r="A11" s="315"/>
      <c r="B11" s="316">
        <f t="shared" si="1"/>
        <v>0</v>
      </c>
      <c r="C11" s="316">
        <f t="shared" si="2"/>
        <v>0</v>
      </c>
      <c r="D11" s="316">
        <f t="shared" si="3"/>
        <v>0</v>
      </c>
      <c r="E11" s="316">
        <f t="shared" si="4"/>
        <v>0</v>
      </c>
      <c r="F11" s="316" t="str">
        <f t="shared" si="5"/>
        <v/>
      </c>
      <c r="G11" s="173" t="str">
        <f>IF(ISTEXT('Student List'!$C$15),('Student List'!$C$15),"")</f>
        <v/>
      </c>
      <c r="H11" s="309"/>
      <c r="I11" s="298"/>
      <c r="J11" s="299"/>
      <c r="K11" s="298"/>
      <c r="L11" s="300"/>
      <c r="M11" s="297"/>
      <c r="N11" s="298"/>
      <c r="O11" s="299"/>
      <c r="P11" s="298"/>
      <c r="Q11" s="300"/>
      <c r="R11" s="297"/>
      <c r="S11" s="298"/>
      <c r="T11" s="299"/>
      <c r="U11" s="298"/>
      <c r="V11" s="300"/>
      <c r="W11" s="297"/>
      <c r="X11" s="298"/>
      <c r="Y11" s="299"/>
      <c r="Z11" s="298"/>
      <c r="AA11" s="310"/>
      <c r="AB11" s="317"/>
      <c r="AC11" s="309"/>
      <c r="AD11" s="298"/>
      <c r="AE11" s="297"/>
      <c r="AF11" s="298"/>
      <c r="AG11" s="300"/>
      <c r="AH11" s="297"/>
      <c r="AI11" s="298"/>
      <c r="AJ11" s="299"/>
      <c r="AK11" s="298"/>
      <c r="AL11" s="300"/>
      <c r="AM11" s="297"/>
      <c r="AN11" s="298"/>
      <c r="AO11" s="299"/>
      <c r="AP11" s="298"/>
      <c r="AQ11" s="300"/>
      <c r="AR11" s="297"/>
      <c r="AS11" s="298"/>
      <c r="AT11" s="299"/>
      <c r="AU11" s="298"/>
      <c r="AV11" s="300"/>
      <c r="AW11" s="297"/>
      <c r="AX11" s="298"/>
      <c r="AY11" s="299"/>
      <c r="AZ11" s="298"/>
      <c r="BA11" s="300"/>
      <c r="BB11" s="297"/>
      <c r="BC11" s="298"/>
      <c r="BD11" s="298"/>
      <c r="BE11" s="298"/>
      <c r="BF11" s="297"/>
      <c r="BG11" s="91" t="str">
        <f t="shared" si="0"/>
        <v/>
      </c>
    </row>
    <row r="12" spans="1:63" ht="13.5" customHeight="1" thickBot="1">
      <c r="A12" s="315"/>
      <c r="B12" s="316">
        <f t="shared" si="1"/>
        <v>0</v>
      </c>
      <c r="C12" s="316">
        <f t="shared" si="2"/>
        <v>0</v>
      </c>
      <c r="D12" s="316">
        <f t="shared" si="3"/>
        <v>0</v>
      </c>
      <c r="E12" s="316">
        <f t="shared" si="4"/>
        <v>0</v>
      </c>
      <c r="F12" s="316" t="str">
        <f t="shared" si="5"/>
        <v/>
      </c>
      <c r="G12" s="208" t="str">
        <f>IF(ISTEXT('Student List'!$C$16),('Student List'!$C$16),"")</f>
        <v/>
      </c>
      <c r="H12" s="307"/>
      <c r="I12" s="294"/>
      <c r="J12" s="295"/>
      <c r="K12" s="294"/>
      <c r="L12" s="296"/>
      <c r="M12" s="293"/>
      <c r="N12" s="294"/>
      <c r="O12" s="295"/>
      <c r="P12" s="294"/>
      <c r="Q12" s="296"/>
      <c r="R12" s="293"/>
      <c r="S12" s="294"/>
      <c r="T12" s="295"/>
      <c r="U12" s="294"/>
      <c r="V12" s="296"/>
      <c r="W12" s="293"/>
      <c r="X12" s="294"/>
      <c r="Y12" s="295"/>
      <c r="Z12" s="294"/>
      <c r="AA12" s="308"/>
      <c r="AB12" s="318"/>
      <c r="AC12" s="307"/>
      <c r="AD12" s="294"/>
      <c r="AE12" s="293"/>
      <c r="AF12" s="294"/>
      <c r="AG12" s="296"/>
      <c r="AH12" s="293"/>
      <c r="AI12" s="294"/>
      <c r="AJ12" s="295"/>
      <c r="AK12" s="294"/>
      <c r="AL12" s="296"/>
      <c r="AM12" s="293"/>
      <c r="AN12" s="294"/>
      <c r="AO12" s="295"/>
      <c r="AP12" s="294"/>
      <c r="AQ12" s="296"/>
      <c r="AR12" s="293"/>
      <c r="AS12" s="294"/>
      <c r="AT12" s="295"/>
      <c r="AU12" s="294"/>
      <c r="AV12" s="296"/>
      <c r="AW12" s="293"/>
      <c r="AX12" s="294"/>
      <c r="AY12" s="295"/>
      <c r="AZ12" s="294"/>
      <c r="BA12" s="296"/>
      <c r="BB12" s="293"/>
      <c r="BC12" s="294"/>
      <c r="BD12" s="294"/>
      <c r="BE12" s="294"/>
      <c r="BF12" s="293"/>
      <c r="BG12" s="216" t="str">
        <f t="shared" si="0"/>
        <v/>
      </c>
    </row>
    <row r="13" spans="1:63" ht="13.5" customHeight="1" thickBot="1">
      <c r="A13" s="315"/>
      <c r="B13" s="316">
        <f t="shared" si="1"/>
        <v>0</v>
      </c>
      <c r="C13" s="316">
        <f t="shared" si="2"/>
        <v>0</v>
      </c>
      <c r="D13" s="316">
        <f t="shared" si="3"/>
        <v>0</v>
      </c>
      <c r="E13" s="316">
        <f t="shared" si="4"/>
        <v>0</v>
      </c>
      <c r="F13" s="316" t="str">
        <f t="shared" si="5"/>
        <v/>
      </c>
      <c r="G13" s="173" t="str">
        <f>IF(ISTEXT('Student List'!$C$17),('Student List'!$C$17),"")</f>
        <v/>
      </c>
      <c r="H13" s="309"/>
      <c r="I13" s="298"/>
      <c r="J13" s="299"/>
      <c r="K13" s="298"/>
      <c r="L13" s="300"/>
      <c r="M13" s="297"/>
      <c r="N13" s="298"/>
      <c r="O13" s="299"/>
      <c r="P13" s="298"/>
      <c r="Q13" s="300"/>
      <c r="R13" s="297"/>
      <c r="S13" s="298"/>
      <c r="T13" s="299"/>
      <c r="U13" s="298"/>
      <c r="V13" s="300"/>
      <c r="W13" s="297"/>
      <c r="X13" s="298"/>
      <c r="Y13" s="299"/>
      <c r="Z13" s="298"/>
      <c r="AA13" s="310"/>
      <c r="AB13" s="317"/>
      <c r="AC13" s="309"/>
      <c r="AD13" s="298"/>
      <c r="AE13" s="297"/>
      <c r="AF13" s="298"/>
      <c r="AG13" s="300"/>
      <c r="AH13" s="297"/>
      <c r="AI13" s="298"/>
      <c r="AJ13" s="299"/>
      <c r="AK13" s="298"/>
      <c r="AL13" s="300"/>
      <c r="AM13" s="297"/>
      <c r="AN13" s="298"/>
      <c r="AO13" s="299"/>
      <c r="AP13" s="298"/>
      <c r="AQ13" s="300"/>
      <c r="AR13" s="297"/>
      <c r="AS13" s="298"/>
      <c r="AT13" s="299"/>
      <c r="AU13" s="298"/>
      <c r="AV13" s="300"/>
      <c r="AW13" s="297"/>
      <c r="AX13" s="298"/>
      <c r="AY13" s="299"/>
      <c r="AZ13" s="298"/>
      <c r="BA13" s="300"/>
      <c r="BB13" s="297"/>
      <c r="BC13" s="298"/>
      <c r="BD13" s="298"/>
      <c r="BE13" s="298"/>
      <c r="BF13" s="297"/>
      <c r="BG13" s="91" t="str">
        <f t="shared" si="0"/>
        <v/>
      </c>
    </row>
    <row r="14" spans="1:63" ht="13.5" customHeight="1" thickBot="1">
      <c r="A14" s="315"/>
      <c r="B14" s="316">
        <f t="shared" si="1"/>
        <v>0</v>
      </c>
      <c r="C14" s="316">
        <f t="shared" si="2"/>
        <v>0</v>
      </c>
      <c r="D14" s="316">
        <f t="shared" si="3"/>
        <v>0</v>
      </c>
      <c r="E14" s="316">
        <f t="shared" si="4"/>
        <v>0</v>
      </c>
      <c r="F14" s="316" t="str">
        <f t="shared" si="5"/>
        <v/>
      </c>
      <c r="G14" s="208" t="str">
        <f>IF(ISTEXT('Student List'!$C$18),('Student List'!$C$18),"")</f>
        <v/>
      </c>
      <c r="H14" s="307"/>
      <c r="I14" s="294"/>
      <c r="J14" s="295"/>
      <c r="K14" s="294"/>
      <c r="L14" s="296"/>
      <c r="M14" s="293"/>
      <c r="N14" s="294"/>
      <c r="O14" s="295"/>
      <c r="P14" s="294"/>
      <c r="Q14" s="296"/>
      <c r="R14" s="293"/>
      <c r="S14" s="294"/>
      <c r="T14" s="295"/>
      <c r="U14" s="294"/>
      <c r="V14" s="296"/>
      <c r="W14" s="293"/>
      <c r="X14" s="294"/>
      <c r="Y14" s="295"/>
      <c r="Z14" s="294"/>
      <c r="AA14" s="308"/>
      <c r="AB14" s="318"/>
      <c r="AC14" s="307"/>
      <c r="AD14" s="294"/>
      <c r="AE14" s="293"/>
      <c r="AF14" s="294"/>
      <c r="AG14" s="296"/>
      <c r="AH14" s="293"/>
      <c r="AI14" s="294"/>
      <c r="AJ14" s="295"/>
      <c r="AK14" s="294"/>
      <c r="AL14" s="296"/>
      <c r="AM14" s="293"/>
      <c r="AN14" s="294"/>
      <c r="AO14" s="295"/>
      <c r="AP14" s="294"/>
      <c r="AQ14" s="296"/>
      <c r="AR14" s="293"/>
      <c r="AS14" s="294"/>
      <c r="AT14" s="295"/>
      <c r="AU14" s="294"/>
      <c r="AV14" s="296"/>
      <c r="AW14" s="293"/>
      <c r="AX14" s="294"/>
      <c r="AY14" s="295"/>
      <c r="AZ14" s="294"/>
      <c r="BA14" s="296"/>
      <c r="BB14" s="293"/>
      <c r="BC14" s="294"/>
      <c r="BD14" s="294"/>
      <c r="BE14" s="294"/>
      <c r="BF14" s="293"/>
      <c r="BG14" s="216" t="str">
        <f t="shared" si="0"/>
        <v/>
      </c>
    </row>
    <row r="15" spans="1:63" ht="13.5" customHeight="1" thickBot="1">
      <c r="A15" s="315"/>
      <c r="B15" s="316">
        <f t="shared" si="1"/>
        <v>0</v>
      </c>
      <c r="C15" s="316">
        <f t="shared" si="2"/>
        <v>0</v>
      </c>
      <c r="D15" s="316">
        <f t="shared" si="3"/>
        <v>0</v>
      </c>
      <c r="E15" s="316">
        <f t="shared" si="4"/>
        <v>0</v>
      </c>
      <c r="F15" s="316" t="str">
        <f t="shared" si="5"/>
        <v/>
      </c>
      <c r="G15" s="173" t="str">
        <f>IF(ISTEXT('Student List'!$C$19),('Student List'!$C$19),"")</f>
        <v/>
      </c>
      <c r="H15" s="309"/>
      <c r="I15" s="298"/>
      <c r="J15" s="299"/>
      <c r="K15" s="298"/>
      <c r="L15" s="300"/>
      <c r="M15" s="297"/>
      <c r="N15" s="298"/>
      <c r="O15" s="299"/>
      <c r="P15" s="298"/>
      <c r="Q15" s="300"/>
      <c r="R15" s="297"/>
      <c r="S15" s="298"/>
      <c r="T15" s="299"/>
      <c r="U15" s="298"/>
      <c r="V15" s="300"/>
      <c r="W15" s="297"/>
      <c r="X15" s="298"/>
      <c r="Y15" s="299"/>
      <c r="Z15" s="298"/>
      <c r="AA15" s="310"/>
      <c r="AB15" s="317"/>
      <c r="AC15" s="309"/>
      <c r="AD15" s="298"/>
      <c r="AE15" s="297"/>
      <c r="AF15" s="298"/>
      <c r="AG15" s="300"/>
      <c r="AH15" s="297"/>
      <c r="AI15" s="298"/>
      <c r="AJ15" s="299"/>
      <c r="AK15" s="298"/>
      <c r="AL15" s="300"/>
      <c r="AM15" s="297"/>
      <c r="AN15" s="298"/>
      <c r="AO15" s="299"/>
      <c r="AP15" s="298"/>
      <c r="AQ15" s="300"/>
      <c r="AR15" s="297"/>
      <c r="AS15" s="298"/>
      <c r="AT15" s="299"/>
      <c r="AU15" s="298"/>
      <c r="AV15" s="300"/>
      <c r="AW15" s="297"/>
      <c r="AX15" s="298"/>
      <c r="AY15" s="299"/>
      <c r="AZ15" s="298"/>
      <c r="BA15" s="300"/>
      <c r="BB15" s="297"/>
      <c r="BC15" s="298"/>
      <c r="BD15" s="298"/>
      <c r="BE15" s="298"/>
      <c r="BF15" s="297"/>
      <c r="BG15" s="91" t="str">
        <f t="shared" si="0"/>
        <v/>
      </c>
    </row>
    <row r="16" spans="1:63" ht="13.5" customHeight="1" thickBot="1">
      <c r="A16" s="315"/>
      <c r="B16" s="316">
        <f t="shared" si="1"/>
        <v>0</v>
      </c>
      <c r="C16" s="316">
        <f t="shared" si="2"/>
        <v>0</v>
      </c>
      <c r="D16" s="316">
        <f t="shared" si="3"/>
        <v>0</v>
      </c>
      <c r="E16" s="316">
        <f t="shared" si="4"/>
        <v>0</v>
      </c>
      <c r="F16" s="316" t="str">
        <f t="shared" si="5"/>
        <v/>
      </c>
      <c r="G16" s="208" t="str">
        <f>IF(ISTEXT('Student List'!$C$20),('Student List'!$C$20),"")</f>
        <v/>
      </c>
      <c r="H16" s="307"/>
      <c r="I16" s="294"/>
      <c r="J16" s="295"/>
      <c r="K16" s="294"/>
      <c r="L16" s="296"/>
      <c r="M16" s="293"/>
      <c r="N16" s="294"/>
      <c r="O16" s="295"/>
      <c r="P16" s="294"/>
      <c r="Q16" s="296"/>
      <c r="R16" s="293"/>
      <c r="S16" s="294"/>
      <c r="T16" s="295"/>
      <c r="U16" s="294"/>
      <c r="V16" s="296"/>
      <c r="W16" s="293"/>
      <c r="X16" s="294"/>
      <c r="Y16" s="295"/>
      <c r="Z16" s="294"/>
      <c r="AA16" s="308"/>
      <c r="AB16" s="318"/>
      <c r="AC16" s="307"/>
      <c r="AD16" s="294"/>
      <c r="AE16" s="293"/>
      <c r="AF16" s="294"/>
      <c r="AG16" s="296"/>
      <c r="AH16" s="293"/>
      <c r="AI16" s="294"/>
      <c r="AJ16" s="295"/>
      <c r="AK16" s="294"/>
      <c r="AL16" s="296"/>
      <c r="AM16" s="293"/>
      <c r="AN16" s="294"/>
      <c r="AO16" s="295"/>
      <c r="AP16" s="294"/>
      <c r="AQ16" s="296"/>
      <c r="AR16" s="293"/>
      <c r="AS16" s="294"/>
      <c r="AT16" s="295"/>
      <c r="AU16" s="294"/>
      <c r="AV16" s="296"/>
      <c r="AW16" s="293"/>
      <c r="AX16" s="294"/>
      <c r="AY16" s="295"/>
      <c r="AZ16" s="294"/>
      <c r="BA16" s="296"/>
      <c r="BB16" s="293"/>
      <c r="BC16" s="294"/>
      <c r="BD16" s="294"/>
      <c r="BE16" s="294"/>
      <c r="BF16" s="293"/>
      <c r="BG16" s="216" t="str">
        <f t="shared" si="0"/>
        <v/>
      </c>
    </row>
    <row r="17" spans="1:103" ht="13.5" customHeight="1" thickBot="1">
      <c r="A17" s="315"/>
      <c r="B17" s="316">
        <f t="shared" si="1"/>
        <v>0</v>
      </c>
      <c r="C17" s="316">
        <f t="shared" si="2"/>
        <v>0</v>
      </c>
      <c r="D17" s="316">
        <f t="shared" si="3"/>
        <v>0</v>
      </c>
      <c r="E17" s="316">
        <f t="shared" si="4"/>
        <v>0</v>
      </c>
      <c r="F17" s="316" t="str">
        <f t="shared" si="5"/>
        <v/>
      </c>
      <c r="G17" s="173" t="str">
        <f>IF(ISTEXT('Student List'!$C$21),('Student List'!$C$21),"")</f>
        <v/>
      </c>
      <c r="H17" s="309"/>
      <c r="I17" s="298"/>
      <c r="J17" s="299"/>
      <c r="K17" s="298"/>
      <c r="L17" s="300"/>
      <c r="M17" s="297"/>
      <c r="N17" s="298"/>
      <c r="O17" s="298"/>
      <c r="P17" s="311"/>
      <c r="Q17" s="312"/>
      <c r="R17" s="297"/>
      <c r="S17" s="298"/>
      <c r="T17" s="299"/>
      <c r="U17" s="298"/>
      <c r="V17" s="300"/>
      <c r="W17" s="297"/>
      <c r="X17" s="298"/>
      <c r="Y17" s="299"/>
      <c r="Z17" s="298"/>
      <c r="AA17" s="310"/>
      <c r="AB17" s="317"/>
      <c r="AC17" s="309"/>
      <c r="AD17" s="298"/>
      <c r="AE17" s="297"/>
      <c r="AF17" s="298"/>
      <c r="AG17" s="300"/>
      <c r="AH17" s="297"/>
      <c r="AI17" s="298"/>
      <c r="AJ17" s="299"/>
      <c r="AK17" s="298"/>
      <c r="AL17" s="300"/>
      <c r="AM17" s="297"/>
      <c r="AN17" s="298"/>
      <c r="AO17" s="299"/>
      <c r="AP17" s="298"/>
      <c r="AQ17" s="300"/>
      <c r="AR17" s="297"/>
      <c r="AS17" s="298"/>
      <c r="AT17" s="299"/>
      <c r="AU17" s="298"/>
      <c r="AV17" s="300"/>
      <c r="AW17" s="297"/>
      <c r="AX17" s="298"/>
      <c r="AY17" s="299"/>
      <c r="AZ17" s="298"/>
      <c r="BA17" s="300"/>
      <c r="BB17" s="297"/>
      <c r="BC17" s="298"/>
      <c r="BD17" s="298"/>
      <c r="BE17" s="298"/>
      <c r="BF17" s="297"/>
      <c r="BG17" s="91" t="str">
        <f t="shared" si="0"/>
        <v/>
      </c>
    </row>
    <row r="18" spans="1:103" ht="13.5" customHeight="1" thickBot="1">
      <c r="A18" s="315"/>
      <c r="B18" s="316">
        <f t="shared" si="1"/>
        <v>0</v>
      </c>
      <c r="C18" s="316">
        <f t="shared" si="2"/>
        <v>0</v>
      </c>
      <c r="D18" s="316">
        <f t="shared" si="3"/>
        <v>0</v>
      </c>
      <c r="E18" s="316">
        <f t="shared" si="4"/>
        <v>0</v>
      </c>
      <c r="F18" s="316" t="str">
        <f t="shared" si="5"/>
        <v/>
      </c>
      <c r="G18" s="208" t="str">
        <f>IF(ISTEXT('Student List'!$C$22),('Student List'!$C$22),"")</f>
        <v/>
      </c>
      <c r="H18" s="307"/>
      <c r="I18" s="294"/>
      <c r="J18" s="295"/>
      <c r="K18" s="294"/>
      <c r="L18" s="296"/>
      <c r="M18" s="293"/>
      <c r="N18" s="294"/>
      <c r="O18" s="295"/>
      <c r="P18" s="294"/>
      <c r="Q18" s="296"/>
      <c r="R18" s="293"/>
      <c r="S18" s="294"/>
      <c r="T18" s="295"/>
      <c r="U18" s="294"/>
      <c r="V18" s="296"/>
      <c r="W18" s="293"/>
      <c r="X18" s="294"/>
      <c r="Y18" s="295"/>
      <c r="Z18" s="294"/>
      <c r="AA18" s="308"/>
      <c r="AB18" s="318"/>
      <c r="AC18" s="307"/>
      <c r="AD18" s="294"/>
      <c r="AE18" s="293"/>
      <c r="AF18" s="294"/>
      <c r="AG18" s="296"/>
      <c r="AH18" s="293"/>
      <c r="AI18" s="294"/>
      <c r="AJ18" s="295"/>
      <c r="AK18" s="294"/>
      <c r="AL18" s="296"/>
      <c r="AM18" s="293"/>
      <c r="AN18" s="294"/>
      <c r="AO18" s="295"/>
      <c r="AP18" s="294"/>
      <c r="AQ18" s="296"/>
      <c r="AR18" s="293"/>
      <c r="AS18" s="294"/>
      <c r="AT18" s="295"/>
      <c r="AU18" s="294"/>
      <c r="AV18" s="296"/>
      <c r="AW18" s="293"/>
      <c r="AX18" s="294"/>
      <c r="AY18" s="295"/>
      <c r="AZ18" s="294"/>
      <c r="BA18" s="296"/>
      <c r="BB18" s="293"/>
      <c r="BC18" s="294"/>
      <c r="BD18" s="294"/>
      <c r="BE18" s="294"/>
      <c r="BF18" s="293"/>
      <c r="BG18" s="216" t="str">
        <f t="shared" si="0"/>
        <v/>
      </c>
    </row>
    <row r="19" spans="1:103" ht="13.5" customHeight="1" thickBot="1">
      <c r="A19" s="315"/>
      <c r="B19" s="316">
        <f t="shared" si="1"/>
        <v>0</v>
      </c>
      <c r="C19" s="316">
        <f t="shared" si="2"/>
        <v>0</v>
      </c>
      <c r="D19" s="316">
        <f t="shared" si="3"/>
        <v>0</v>
      </c>
      <c r="E19" s="316">
        <f t="shared" si="4"/>
        <v>0</v>
      </c>
      <c r="F19" s="316" t="str">
        <f t="shared" si="5"/>
        <v/>
      </c>
      <c r="G19" s="173" t="str">
        <f>IF(ISTEXT('Student List'!$C$23),('Student List'!$C$23),"")</f>
        <v/>
      </c>
      <c r="H19" s="309"/>
      <c r="I19" s="298"/>
      <c r="J19" s="299"/>
      <c r="K19" s="298"/>
      <c r="L19" s="300"/>
      <c r="M19" s="297"/>
      <c r="N19" s="298"/>
      <c r="O19" s="299"/>
      <c r="P19" s="298"/>
      <c r="Q19" s="300"/>
      <c r="R19" s="297"/>
      <c r="S19" s="298"/>
      <c r="T19" s="299"/>
      <c r="U19" s="298"/>
      <c r="V19" s="300"/>
      <c r="W19" s="297"/>
      <c r="X19" s="298"/>
      <c r="Y19" s="299"/>
      <c r="Z19" s="298"/>
      <c r="AA19" s="310"/>
      <c r="AB19" s="317"/>
      <c r="AC19" s="309"/>
      <c r="AD19" s="298"/>
      <c r="AE19" s="297"/>
      <c r="AF19" s="298"/>
      <c r="AG19" s="300"/>
      <c r="AH19" s="297"/>
      <c r="AI19" s="298"/>
      <c r="AJ19" s="299"/>
      <c r="AK19" s="298"/>
      <c r="AL19" s="300"/>
      <c r="AM19" s="297"/>
      <c r="AN19" s="298"/>
      <c r="AO19" s="299"/>
      <c r="AP19" s="298"/>
      <c r="AQ19" s="300"/>
      <c r="AR19" s="297"/>
      <c r="AS19" s="298"/>
      <c r="AT19" s="299"/>
      <c r="AU19" s="298"/>
      <c r="AV19" s="300"/>
      <c r="AW19" s="297"/>
      <c r="AX19" s="298"/>
      <c r="AY19" s="299"/>
      <c r="AZ19" s="298"/>
      <c r="BA19" s="300"/>
      <c r="BB19" s="297"/>
      <c r="BC19" s="298"/>
      <c r="BD19" s="298"/>
      <c r="BE19" s="298"/>
      <c r="BF19" s="297"/>
      <c r="BG19" s="91" t="str">
        <f t="shared" si="0"/>
        <v/>
      </c>
    </row>
    <row r="20" spans="1:103" ht="13.5" customHeight="1" thickBot="1">
      <c r="A20" s="315"/>
      <c r="B20" s="316">
        <f t="shared" si="1"/>
        <v>0</v>
      </c>
      <c r="C20" s="316">
        <f t="shared" si="2"/>
        <v>0</v>
      </c>
      <c r="D20" s="316">
        <f t="shared" si="3"/>
        <v>0</v>
      </c>
      <c r="E20" s="316">
        <f t="shared" si="4"/>
        <v>0</v>
      </c>
      <c r="F20" s="316" t="str">
        <f t="shared" si="5"/>
        <v/>
      </c>
      <c r="G20" s="208" t="str">
        <f>IF(ISTEXT('Student List'!$C$24),('Student List'!$C$24),"")</f>
        <v/>
      </c>
      <c r="H20" s="307"/>
      <c r="I20" s="294"/>
      <c r="J20" s="295"/>
      <c r="K20" s="294"/>
      <c r="L20" s="296"/>
      <c r="M20" s="293"/>
      <c r="N20" s="294"/>
      <c r="O20" s="295"/>
      <c r="P20" s="294"/>
      <c r="Q20" s="296"/>
      <c r="R20" s="293"/>
      <c r="S20" s="294"/>
      <c r="T20" s="295"/>
      <c r="U20" s="294"/>
      <c r="V20" s="296"/>
      <c r="W20" s="293"/>
      <c r="X20" s="294"/>
      <c r="Y20" s="295"/>
      <c r="Z20" s="294"/>
      <c r="AA20" s="308"/>
      <c r="AB20" s="318"/>
      <c r="AC20" s="307"/>
      <c r="AD20" s="294"/>
      <c r="AE20" s="293"/>
      <c r="AF20" s="294"/>
      <c r="AG20" s="296"/>
      <c r="AH20" s="293"/>
      <c r="AI20" s="294"/>
      <c r="AJ20" s="295"/>
      <c r="AK20" s="294"/>
      <c r="AL20" s="296"/>
      <c r="AM20" s="293"/>
      <c r="AN20" s="294"/>
      <c r="AO20" s="295"/>
      <c r="AP20" s="294"/>
      <c r="AQ20" s="296"/>
      <c r="AR20" s="293"/>
      <c r="AS20" s="294"/>
      <c r="AT20" s="295"/>
      <c r="AU20" s="294"/>
      <c r="AV20" s="296"/>
      <c r="AW20" s="293"/>
      <c r="AX20" s="294"/>
      <c r="AY20" s="295"/>
      <c r="AZ20" s="294"/>
      <c r="BA20" s="296"/>
      <c r="BB20" s="293"/>
      <c r="BC20" s="294"/>
      <c r="BD20" s="294"/>
      <c r="BE20" s="294"/>
      <c r="BF20" s="293"/>
      <c r="BG20" s="216" t="str">
        <f t="shared" si="0"/>
        <v/>
      </c>
    </row>
    <row r="21" spans="1:103" ht="13.5" customHeight="1" thickBot="1">
      <c r="A21" s="315"/>
      <c r="B21" s="316">
        <f t="shared" si="1"/>
        <v>0</v>
      </c>
      <c r="C21" s="316">
        <f t="shared" si="2"/>
        <v>0</v>
      </c>
      <c r="D21" s="316">
        <f t="shared" si="3"/>
        <v>0</v>
      </c>
      <c r="E21" s="316">
        <f t="shared" si="4"/>
        <v>0</v>
      </c>
      <c r="F21" s="316" t="str">
        <f t="shared" si="5"/>
        <v/>
      </c>
      <c r="G21" s="173" t="str">
        <f>IF(ISTEXT('Student List'!$C$25),('Student List'!$C$25),"")</f>
        <v/>
      </c>
      <c r="H21" s="309"/>
      <c r="I21" s="298"/>
      <c r="J21" s="299"/>
      <c r="K21" s="298"/>
      <c r="L21" s="300"/>
      <c r="M21" s="297"/>
      <c r="N21" s="298"/>
      <c r="O21" s="299"/>
      <c r="P21" s="298"/>
      <c r="Q21" s="300"/>
      <c r="R21" s="297"/>
      <c r="S21" s="298"/>
      <c r="T21" s="299"/>
      <c r="U21" s="298"/>
      <c r="V21" s="300"/>
      <c r="W21" s="297"/>
      <c r="X21" s="298"/>
      <c r="Y21" s="299"/>
      <c r="Z21" s="298"/>
      <c r="AA21" s="310"/>
      <c r="AB21" s="317"/>
      <c r="AC21" s="309"/>
      <c r="AD21" s="298"/>
      <c r="AE21" s="297"/>
      <c r="AF21" s="298"/>
      <c r="AG21" s="300"/>
      <c r="AH21" s="297"/>
      <c r="AI21" s="298"/>
      <c r="AJ21" s="299"/>
      <c r="AK21" s="298"/>
      <c r="AL21" s="300"/>
      <c r="AM21" s="297"/>
      <c r="AN21" s="298"/>
      <c r="AO21" s="299"/>
      <c r="AP21" s="298"/>
      <c r="AQ21" s="300"/>
      <c r="AR21" s="297"/>
      <c r="AS21" s="298"/>
      <c r="AT21" s="299"/>
      <c r="AU21" s="298"/>
      <c r="AV21" s="300"/>
      <c r="AW21" s="297"/>
      <c r="AX21" s="298"/>
      <c r="AY21" s="299"/>
      <c r="AZ21" s="298"/>
      <c r="BA21" s="300"/>
      <c r="BB21" s="297"/>
      <c r="BC21" s="298"/>
      <c r="BD21" s="298"/>
      <c r="BE21" s="298"/>
      <c r="BF21" s="297"/>
      <c r="BG21" s="91" t="str">
        <f t="shared" si="0"/>
        <v/>
      </c>
    </row>
    <row r="22" spans="1:103" ht="13.5" customHeight="1" thickBot="1">
      <c r="A22" s="315"/>
      <c r="B22" s="316">
        <f t="shared" si="1"/>
        <v>0</v>
      </c>
      <c r="C22" s="316">
        <f t="shared" si="2"/>
        <v>0</v>
      </c>
      <c r="D22" s="316">
        <f t="shared" si="3"/>
        <v>0</v>
      </c>
      <c r="E22" s="316">
        <f t="shared" si="4"/>
        <v>0</v>
      </c>
      <c r="F22" s="316" t="str">
        <f t="shared" si="5"/>
        <v/>
      </c>
      <c r="G22" s="208" t="str">
        <f>IF(ISTEXT('Student List'!$C$26),('Student List'!$C$26),"")</f>
        <v/>
      </c>
      <c r="H22" s="307"/>
      <c r="I22" s="294"/>
      <c r="J22" s="295"/>
      <c r="K22" s="294"/>
      <c r="L22" s="296"/>
      <c r="M22" s="293"/>
      <c r="N22" s="294"/>
      <c r="O22" s="295"/>
      <c r="P22" s="294"/>
      <c r="Q22" s="296"/>
      <c r="R22" s="293"/>
      <c r="S22" s="294"/>
      <c r="T22" s="295"/>
      <c r="U22" s="294"/>
      <c r="V22" s="296"/>
      <c r="W22" s="293"/>
      <c r="X22" s="294"/>
      <c r="Y22" s="295"/>
      <c r="Z22" s="294"/>
      <c r="AA22" s="308"/>
      <c r="AB22" s="318"/>
      <c r="AC22" s="307"/>
      <c r="AD22" s="294"/>
      <c r="AE22" s="293"/>
      <c r="AF22" s="294"/>
      <c r="AG22" s="296"/>
      <c r="AH22" s="293"/>
      <c r="AI22" s="294"/>
      <c r="AJ22" s="295"/>
      <c r="AK22" s="294"/>
      <c r="AL22" s="296"/>
      <c r="AM22" s="293"/>
      <c r="AN22" s="294"/>
      <c r="AO22" s="295"/>
      <c r="AP22" s="294"/>
      <c r="AQ22" s="296"/>
      <c r="AR22" s="293"/>
      <c r="AS22" s="294"/>
      <c r="AT22" s="295"/>
      <c r="AU22" s="294"/>
      <c r="AV22" s="296"/>
      <c r="AW22" s="293"/>
      <c r="AX22" s="294"/>
      <c r="AY22" s="295"/>
      <c r="AZ22" s="294"/>
      <c r="BA22" s="296"/>
      <c r="BB22" s="293"/>
      <c r="BC22" s="294"/>
      <c r="BD22" s="294"/>
      <c r="BE22" s="294"/>
      <c r="BF22" s="293"/>
      <c r="BG22" s="216" t="str">
        <f t="shared" si="0"/>
        <v/>
      </c>
    </row>
    <row r="23" spans="1:103" ht="13.5" customHeight="1" thickBot="1">
      <c r="A23" s="315"/>
      <c r="B23" s="316">
        <f t="shared" si="1"/>
        <v>0</v>
      </c>
      <c r="C23" s="316">
        <f t="shared" si="2"/>
        <v>0</v>
      </c>
      <c r="D23" s="316">
        <f t="shared" si="3"/>
        <v>0</v>
      </c>
      <c r="E23" s="316">
        <f t="shared" si="4"/>
        <v>0</v>
      </c>
      <c r="F23" s="316" t="str">
        <f t="shared" si="5"/>
        <v/>
      </c>
      <c r="G23" s="173" t="str">
        <f>IF(ISTEXT('Student List'!$C$27),('Student List'!$C$27),"")</f>
        <v/>
      </c>
      <c r="H23" s="309"/>
      <c r="I23" s="298"/>
      <c r="J23" s="299"/>
      <c r="K23" s="298"/>
      <c r="L23" s="300"/>
      <c r="M23" s="297"/>
      <c r="N23" s="298"/>
      <c r="O23" s="299"/>
      <c r="P23" s="298"/>
      <c r="Q23" s="300"/>
      <c r="R23" s="297"/>
      <c r="S23" s="298"/>
      <c r="T23" s="299"/>
      <c r="U23" s="298"/>
      <c r="V23" s="300"/>
      <c r="W23" s="297"/>
      <c r="X23" s="298"/>
      <c r="Y23" s="299"/>
      <c r="Z23" s="298"/>
      <c r="AA23" s="310"/>
      <c r="AB23" s="317"/>
      <c r="AC23" s="309"/>
      <c r="AD23" s="298"/>
      <c r="AE23" s="297"/>
      <c r="AF23" s="298"/>
      <c r="AG23" s="300"/>
      <c r="AH23" s="297"/>
      <c r="AI23" s="298"/>
      <c r="AJ23" s="299"/>
      <c r="AK23" s="298"/>
      <c r="AL23" s="300"/>
      <c r="AM23" s="297"/>
      <c r="AN23" s="298"/>
      <c r="AO23" s="299"/>
      <c r="AP23" s="298"/>
      <c r="AQ23" s="300"/>
      <c r="AR23" s="297"/>
      <c r="AS23" s="298"/>
      <c r="AT23" s="299"/>
      <c r="AU23" s="298"/>
      <c r="AV23" s="300"/>
      <c r="AW23" s="297"/>
      <c r="AX23" s="298"/>
      <c r="AY23" s="299"/>
      <c r="AZ23" s="298"/>
      <c r="BA23" s="300"/>
      <c r="BB23" s="297"/>
      <c r="BC23" s="298"/>
      <c r="BD23" s="298"/>
      <c r="BE23" s="298"/>
      <c r="BF23" s="297"/>
      <c r="BG23" s="91" t="str">
        <f t="shared" si="0"/>
        <v/>
      </c>
    </row>
    <row r="24" spans="1:103" ht="13.5" customHeight="1" thickBot="1">
      <c r="A24" s="315"/>
      <c r="B24" s="316">
        <f t="shared" si="1"/>
        <v>0</v>
      </c>
      <c r="C24" s="316">
        <f t="shared" si="2"/>
        <v>0</v>
      </c>
      <c r="D24" s="316">
        <f t="shared" si="3"/>
        <v>0</v>
      </c>
      <c r="E24" s="316">
        <f t="shared" si="4"/>
        <v>0</v>
      </c>
      <c r="F24" s="316" t="str">
        <f t="shared" si="5"/>
        <v/>
      </c>
      <c r="G24" s="208" t="str">
        <f>IF(ISTEXT('Student List'!$C$28),('Student List'!$C$28),"")</f>
        <v/>
      </c>
      <c r="H24" s="307"/>
      <c r="I24" s="294"/>
      <c r="J24" s="295"/>
      <c r="K24" s="294"/>
      <c r="L24" s="296"/>
      <c r="M24" s="293"/>
      <c r="N24" s="294"/>
      <c r="O24" s="295"/>
      <c r="P24" s="294"/>
      <c r="Q24" s="296"/>
      <c r="R24" s="293"/>
      <c r="S24" s="294"/>
      <c r="T24" s="295"/>
      <c r="U24" s="294"/>
      <c r="V24" s="296"/>
      <c r="W24" s="293"/>
      <c r="X24" s="294"/>
      <c r="Y24" s="295"/>
      <c r="Z24" s="294"/>
      <c r="AA24" s="308"/>
      <c r="AB24" s="318"/>
      <c r="AC24" s="307"/>
      <c r="AD24" s="294"/>
      <c r="AE24" s="293"/>
      <c r="AF24" s="294"/>
      <c r="AG24" s="296"/>
      <c r="AH24" s="293"/>
      <c r="AI24" s="294"/>
      <c r="AJ24" s="295"/>
      <c r="AK24" s="294"/>
      <c r="AL24" s="296"/>
      <c r="AM24" s="293"/>
      <c r="AN24" s="294"/>
      <c r="AO24" s="295"/>
      <c r="AP24" s="294"/>
      <c r="AQ24" s="296"/>
      <c r="AR24" s="293"/>
      <c r="AS24" s="294"/>
      <c r="AT24" s="295"/>
      <c r="AU24" s="294"/>
      <c r="AV24" s="296"/>
      <c r="AW24" s="293"/>
      <c r="AX24" s="294"/>
      <c r="AY24" s="295"/>
      <c r="AZ24" s="294"/>
      <c r="BA24" s="296"/>
      <c r="BB24" s="293"/>
      <c r="BC24" s="294"/>
      <c r="BD24" s="294"/>
      <c r="BE24" s="294"/>
      <c r="BF24" s="293"/>
      <c r="BG24" s="216" t="str">
        <f t="shared" si="0"/>
        <v/>
      </c>
    </row>
    <row r="25" spans="1:103" ht="13.5" customHeight="1" thickBot="1">
      <c r="A25" s="315"/>
      <c r="B25" s="316">
        <f t="shared" si="1"/>
        <v>0</v>
      </c>
      <c r="C25" s="316">
        <f t="shared" si="2"/>
        <v>0</v>
      </c>
      <c r="D25" s="316">
        <f t="shared" si="3"/>
        <v>0</v>
      </c>
      <c r="E25" s="316">
        <f t="shared" si="4"/>
        <v>0</v>
      </c>
      <c r="F25" s="316" t="str">
        <f t="shared" si="5"/>
        <v/>
      </c>
      <c r="G25" s="173" t="str">
        <f>IF(ISTEXT('Student List'!$C$29),('Student List'!$C$29),"")</f>
        <v/>
      </c>
      <c r="H25" s="309"/>
      <c r="I25" s="298"/>
      <c r="J25" s="299"/>
      <c r="K25" s="298"/>
      <c r="L25" s="300"/>
      <c r="M25" s="297"/>
      <c r="N25" s="298"/>
      <c r="O25" s="299"/>
      <c r="P25" s="298"/>
      <c r="Q25" s="300"/>
      <c r="R25" s="297"/>
      <c r="S25" s="298"/>
      <c r="T25" s="299"/>
      <c r="U25" s="298"/>
      <c r="V25" s="300"/>
      <c r="W25" s="297"/>
      <c r="X25" s="298"/>
      <c r="Y25" s="299"/>
      <c r="Z25" s="298"/>
      <c r="AA25" s="310"/>
      <c r="AB25" s="317"/>
      <c r="AC25" s="309"/>
      <c r="AD25" s="298"/>
      <c r="AE25" s="297"/>
      <c r="AF25" s="298"/>
      <c r="AG25" s="300"/>
      <c r="AH25" s="297"/>
      <c r="AI25" s="298"/>
      <c r="AJ25" s="299"/>
      <c r="AK25" s="298"/>
      <c r="AL25" s="300"/>
      <c r="AM25" s="297"/>
      <c r="AN25" s="298"/>
      <c r="AO25" s="299"/>
      <c r="AP25" s="298"/>
      <c r="AQ25" s="300"/>
      <c r="AR25" s="297"/>
      <c r="AS25" s="298"/>
      <c r="AT25" s="299"/>
      <c r="AU25" s="298"/>
      <c r="AV25" s="300"/>
      <c r="AW25" s="297"/>
      <c r="AX25" s="298"/>
      <c r="AY25" s="299"/>
      <c r="AZ25" s="298"/>
      <c r="BA25" s="300"/>
      <c r="BB25" s="297"/>
      <c r="BC25" s="298"/>
      <c r="BD25" s="298"/>
      <c r="BE25" s="298"/>
      <c r="BF25" s="297"/>
      <c r="BG25" s="91" t="str">
        <f t="shared" si="0"/>
        <v/>
      </c>
    </row>
    <row r="26" spans="1:103" ht="13.5" customHeight="1" thickBot="1">
      <c r="A26" s="315"/>
      <c r="B26" s="316">
        <f t="shared" si="1"/>
        <v>0</v>
      </c>
      <c r="C26" s="316">
        <f t="shared" si="2"/>
        <v>0</v>
      </c>
      <c r="D26" s="316">
        <f t="shared" si="3"/>
        <v>0</v>
      </c>
      <c r="E26" s="316">
        <f t="shared" si="4"/>
        <v>0</v>
      </c>
      <c r="F26" s="316" t="str">
        <f t="shared" si="5"/>
        <v/>
      </c>
      <c r="G26" s="229" t="str">
        <f>IF(ISTEXT('Student List'!$C$30),('Student List'!$C$30),"")</f>
        <v/>
      </c>
      <c r="H26" s="313"/>
      <c r="I26" s="302"/>
      <c r="J26" s="303"/>
      <c r="K26" s="302"/>
      <c r="L26" s="304"/>
      <c r="M26" s="301"/>
      <c r="N26" s="302"/>
      <c r="O26" s="303"/>
      <c r="P26" s="302"/>
      <c r="Q26" s="304"/>
      <c r="R26" s="301"/>
      <c r="S26" s="302"/>
      <c r="T26" s="303"/>
      <c r="U26" s="302"/>
      <c r="V26" s="304"/>
      <c r="W26" s="301"/>
      <c r="X26" s="302"/>
      <c r="Y26" s="303"/>
      <c r="Z26" s="302"/>
      <c r="AA26" s="314"/>
      <c r="AB26" s="318"/>
      <c r="AC26" s="313"/>
      <c r="AD26" s="302"/>
      <c r="AE26" s="301"/>
      <c r="AF26" s="302"/>
      <c r="AG26" s="304"/>
      <c r="AH26" s="301"/>
      <c r="AI26" s="302"/>
      <c r="AJ26" s="303"/>
      <c r="AK26" s="302"/>
      <c r="AL26" s="304"/>
      <c r="AM26" s="301"/>
      <c r="AN26" s="302"/>
      <c r="AO26" s="303"/>
      <c r="AP26" s="302"/>
      <c r="AQ26" s="304"/>
      <c r="AR26" s="301"/>
      <c r="AS26" s="302"/>
      <c r="AT26" s="303"/>
      <c r="AU26" s="302"/>
      <c r="AV26" s="304"/>
      <c r="AW26" s="301"/>
      <c r="AX26" s="302"/>
      <c r="AY26" s="303"/>
      <c r="AZ26" s="302"/>
      <c r="BA26" s="304"/>
      <c r="BB26" s="301"/>
      <c r="BC26" s="302"/>
      <c r="BD26" s="302"/>
      <c r="BE26" s="302"/>
      <c r="BF26" s="301"/>
      <c r="BG26" s="236" t="str">
        <f t="shared" si="0"/>
        <v/>
      </c>
    </row>
    <row r="27" spans="1:103" ht="13.5" customHeight="1" thickBot="1">
      <c r="N27" s="51"/>
      <c r="O27" s="51"/>
      <c r="R27" s="51"/>
      <c r="S27" s="51"/>
      <c r="T27" s="51"/>
      <c r="W27" s="51"/>
      <c r="X27" s="51"/>
      <c r="Y27" s="51"/>
      <c r="AE27" s="51"/>
      <c r="AH27" s="51"/>
      <c r="AI27" s="51"/>
      <c r="AJ27" s="51"/>
      <c r="AM27" s="51"/>
      <c r="AN27" s="51"/>
      <c r="AO27" s="51"/>
      <c r="AR27" s="51"/>
      <c r="AS27" s="51"/>
      <c r="AT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</row>
    <row r="28" spans="1:103" ht="28.5" customHeight="1" thickTop="1" thickBot="1">
      <c r="B28" s="364" t="str">
        <f>IF(ISTEXT('Student List'!I9),'Student List'!I9,"")</f>
        <v>Reading</v>
      </c>
      <c r="C28" s="365"/>
      <c r="D28" s="365"/>
      <c r="E28" s="366"/>
      <c r="F28" s="367" t="str">
        <f>('Student List'!C6)</f>
        <v>School Name Here</v>
      </c>
      <c r="G28" s="368"/>
      <c r="H28" s="368"/>
      <c r="I28" s="368"/>
      <c r="J28" s="369"/>
      <c r="K28" s="17" t="s">
        <v>116</v>
      </c>
      <c r="L28" s="18"/>
      <c r="M28" s="19"/>
      <c r="N28" s="19"/>
      <c r="O28" s="19"/>
      <c r="P28" s="20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2"/>
      <c r="AC28" s="24" t="str">
        <f>B28</f>
        <v>Reading</v>
      </c>
      <c r="AD28" s="25"/>
      <c r="AE28" s="25"/>
      <c r="AF28" s="26"/>
      <c r="AG28" s="25"/>
      <c r="AH28" s="27"/>
      <c r="AI28" s="27"/>
      <c r="AJ28" s="27"/>
      <c r="AK28" s="27"/>
      <c r="AL28" s="28"/>
      <c r="AM28" s="17" t="str">
        <f>K28</f>
        <v>3rd NINE WEEKS</v>
      </c>
      <c r="AN28" s="19"/>
      <c r="AO28" s="19"/>
      <c r="AP28" s="19"/>
      <c r="AQ28" s="19"/>
      <c r="AR28" s="20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9"/>
      <c r="BI28" s="30" t="str">
        <f>B28</f>
        <v>Reading</v>
      </c>
      <c r="BJ28" s="31"/>
      <c r="BK28" s="32"/>
      <c r="BL28" s="33" t="str">
        <f>K28</f>
        <v>3rd NINE WEEKS</v>
      </c>
      <c r="BM28" s="34"/>
      <c r="BN28" s="34"/>
      <c r="BO28" s="34"/>
      <c r="BP28" s="34"/>
      <c r="BQ28" s="35"/>
      <c r="BR28" s="35"/>
      <c r="BS28" s="36"/>
      <c r="BU28" s="30" t="str">
        <f>B28</f>
        <v>Reading</v>
      </c>
      <c r="BV28" s="31"/>
      <c r="BW28" s="32"/>
      <c r="BX28" s="33" t="str">
        <f>K28</f>
        <v>3rd NINE WEEKS</v>
      </c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5"/>
      <c r="CY28" s="36"/>
    </row>
    <row r="29" spans="1:103" ht="13.5" customHeight="1" thickTop="1" thickBot="1">
      <c r="B29" s="37"/>
      <c r="C29" s="37"/>
      <c r="D29" s="38"/>
      <c r="E29" s="38"/>
      <c r="F29" s="38"/>
      <c r="G29" s="38"/>
      <c r="H29" s="39" t="s">
        <v>7</v>
      </c>
      <c r="I29" s="40"/>
      <c r="J29" s="40"/>
      <c r="K29" s="40"/>
      <c r="L29" s="41"/>
      <c r="M29" s="40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3"/>
      <c r="AC29" s="39" t="s">
        <v>7</v>
      </c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4"/>
      <c r="BI29" s="45"/>
      <c r="BJ29" s="46" t="s">
        <v>8</v>
      </c>
      <c r="BK29" s="40"/>
      <c r="BL29" s="40"/>
      <c r="BM29" s="40"/>
      <c r="BN29" s="40"/>
      <c r="BO29" s="40"/>
      <c r="BP29" s="40"/>
      <c r="BQ29" s="40"/>
      <c r="BR29" s="40"/>
      <c r="BS29" s="47"/>
      <c r="BU29" s="45"/>
      <c r="BV29" s="155" t="s">
        <v>59</v>
      </c>
      <c r="BW29" s="156"/>
      <c r="BX29" s="156"/>
      <c r="BY29" s="156"/>
      <c r="BZ29" s="156"/>
      <c r="CA29" s="156"/>
      <c r="CB29" s="156"/>
      <c r="CC29" s="156"/>
      <c r="CD29" s="156"/>
      <c r="CE29" s="156"/>
      <c r="CF29" s="156"/>
      <c r="CG29" s="156"/>
      <c r="CH29" s="156"/>
      <c r="CI29" s="156"/>
      <c r="CJ29" s="156"/>
      <c r="CK29" s="156"/>
      <c r="CL29" s="156"/>
      <c r="CM29" s="156"/>
      <c r="CN29" s="156"/>
      <c r="CO29" s="156"/>
      <c r="CP29" s="156"/>
      <c r="CQ29" s="156"/>
      <c r="CR29" s="156"/>
      <c r="CS29" s="156"/>
      <c r="CT29" s="156"/>
      <c r="CU29" s="156"/>
      <c r="CV29" s="156"/>
      <c r="CW29" s="156"/>
      <c r="CX29" s="156"/>
      <c r="CY29" s="157"/>
    </row>
    <row r="30" spans="1:103" ht="13.5" customHeight="1">
      <c r="B30" s="153" t="s">
        <v>58</v>
      </c>
      <c r="C30" s="149" t="s">
        <v>9</v>
      </c>
      <c r="D30" s="48" t="s">
        <v>10</v>
      </c>
      <c r="E30" s="49" t="s">
        <v>60</v>
      </c>
      <c r="F30" s="50"/>
      <c r="G30" s="51"/>
      <c r="H30" s="362" t="s">
        <v>11</v>
      </c>
      <c r="I30" s="355"/>
      <c r="J30" s="355"/>
      <c r="K30" s="355"/>
      <c r="L30" s="360"/>
      <c r="M30" s="354" t="s">
        <v>12</v>
      </c>
      <c r="N30" s="355"/>
      <c r="O30" s="355"/>
      <c r="P30" s="355"/>
      <c r="Q30" s="360"/>
      <c r="R30" s="354" t="s">
        <v>13</v>
      </c>
      <c r="S30" s="355"/>
      <c r="T30" s="355"/>
      <c r="U30" s="355"/>
      <c r="V30" s="360"/>
      <c r="W30" s="354" t="s">
        <v>14</v>
      </c>
      <c r="X30" s="355"/>
      <c r="Y30" s="355"/>
      <c r="Z30" s="355"/>
      <c r="AA30" s="356"/>
      <c r="AC30" s="362" t="s">
        <v>15</v>
      </c>
      <c r="AD30" s="355"/>
      <c r="AE30" s="355"/>
      <c r="AF30" s="355"/>
      <c r="AG30" s="360"/>
      <c r="AH30" s="354" t="s">
        <v>16</v>
      </c>
      <c r="AI30" s="355"/>
      <c r="AJ30" s="355"/>
      <c r="AK30" s="355"/>
      <c r="AL30" s="360"/>
      <c r="AM30" s="354" t="s">
        <v>17</v>
      </c>
      <c r="AN30" s="355"/>
      <c r="AO30" s="355"/>
      <c r="AP30" s="355"/>
      <c r="AQ30" s="360"/>
      <c r="AR30" s="354" t="s">
        <v>18</v>
      </c>
      <c r="AS30" s="355"/>
      <c r="AT30" s="355"/>
      <c r="AU30" s="355"/>
      <c r="AV30" s="360"/>
      <c r="AW30" s="354" t="s">
        <v>19</v>
      </c>
      <c r="AX30" s="355"/>
      <c r="AY30" s="355"/>
      <c r="AZ30" s="355"/>
      <c r="BA30" s="356"/>
      <c r="BB30" s="354" t="s">
        <v>120</v>
      </c>
      <c r="BC30" s="355"/>
      <c r="BD30" s="355"/>
      <c r="BE30" s="355"/>
      <c r="BF30" s="356"/>
      <c r="BG30" s="52"/>
      <c r="BI30" s="53"/>
      <c r="BJ30" s="54"/>
      <c r="BK30" s="54"/>
      <c r="BL30" s="54"/>
      <c r="BM30" s="54"/>
      <c r="BN30" s="54"/>
      <c r="BO30" s="54"/>
      <c r="BP30" s="54"/>
      <c r="BQ30" s="54"/>
      <c r="BR30" s="54"/>
      <c r="BS30" s="55"/>
      <c r="BU30" s="53"/>
      <c r="BV30" s="344" t="s">
        <v>11</v>
      </c>
      <c r="BW30" s="345"/>
      <c r="BX30" s="346"/>
      <c r="BY30" s="344" t="s">
        <v>12</v>
      </c>
      <c r="BZ30" s="345"/>
      <c r="CA30" s="346"/>
      <c r="CB30" s="344" t="s">
        <v>13</v>
      </c>
      <c r="CC30" s="345"/>
      <c r="CD30" s="346"/>
      <c r="CE30" s="344" t="s">
        <v>14</v>
      </c>
      <c r="CF30" s="345"/>
      <c r="CG30" s="346"/>
      <c r="CH30" s="344" t="s">
        <v>15</v>
      </c>
      <c r="CI30" s="345"/>
      <c r="CJ30" s="346"/>
      <c r="CK30" s="344" t="s">
        <v>16</v>
      </c>
      <c r="CL30" s="345"/>
      <c r="CM30" s="346"/>
      <c r="CN30" s="344" t="s">
        <v>17</v>
      </c>
      <c r="CO30" s="345"/>
      <c r="CP30" s="346"/>
      <c r="CQ30" s="344" t="s">
        <v>18</v>
      </c>
      <c r="CR30" s="345"/>
      <c r="CS30" s="346"/>
      <c r="CT30" s="344" t="s">
        <v>19</v>
      </c>
      <c r="CU30" s="345"/>
      <c r="CV30" s="346"/>
      <c r="CW30" s="350" t="s">
        <v>120</v>
      </c>
      <c r="CX30" s="345"/>
      <c r="CY30" s="351"/>
    </row>
    <row r="31" spans="1:103" ht="13.5" customHeight="1" thickBot="1">
      <c r="B31" s="182" t="s">
        <v>24</v>
      </c>
      <c r="C31" s="283" t="s">
        <v>24</v>
      </c>
      <c r="D31" s="183" t="s">
        <v>24</v>
      </c>
      <c r="E31" s="184" t="s">
        <v>24</v>
      </c>
      <c r="F31" s="61" t="s">
        <v>25</v>
      </c>
      <c r="G31" s="62" t="s">
        <v>26</v>
      </c>
      <c r="H31" s="363"/>
      <c r="I31" s="358"/>
      <c r="J31" s="358"/>
      <c r="K31" s="358"/>
      <c r="L31" s="361"/>
      <c r="M31" s="357"/>
      <c r="N31" s="358"/>
      <c r="O31" s="358"/>
      <c r="P31" s="358"/>
      <c r="Q31" s="361"/>
      <c r="R31" s="357"/>
      <c r="S31" s="358"/>
      <c r="T31" s="358"/>
      <c r="U31" s="358"/>
      <c r="V31" s="361"/>
      <c r="W31" s="357"/>
      <c r="X31" s="358"/>
      <c r="Y31" s="358"/>
      <c r="Z31" s="358"/>
      <c r="AA31" s="359"/>
      <c r="AC31" s="363"/>
      <c r="AD31" s="358"/>
      <c r="AE31" s="358"/>
      <c r="AF31" s="358"/>
      <c r="AG31" s="361"/>
      <c r="AH31" s="357"/>
      <c r="AI31" s="358"/>
      <c r="AJ31" s="358"/>
      <c r="AK31" s="358"/>
      <c r="AL31" s="361"/>
      <c r="AM31" s="357"/>
      <c r="AN31" s="358"/>
      <c r="AO31" s="358"/>
      <c r="AP31" s="358"/>
      <c r="AQ31" s="361"/>
      <c r="AR31" s="357"/>
      <c r="AS31" s="358"/>
      <c r="AT31" s="358"/>
      <c r="AU31" s="358"/>
      <c r="AV31" s="361"/>
      <c r="AW31" s="357"/>
      <c r="AX31" s="358"/>
      <c r="AY31" s="358"/>
      <c r="AZ31" s="358"/>
      <c r="BA31" s="359"/>
      <c r="BB31" s="357"/>
      <c r="BC31" s="358"/>
      <c r="BD31" s="358"/>
      <c r="BE31" s="358"/>
      <c r="BF31" s="359"/>
      <c r="BG31" s="63" t="s">
        <v>26</v>
      </c>
      <c r="BI31" s="64" t="s">
        <v>26</v>
      </c>
      <c r="BJ31" s="65">
        <v>1</v>
      </c>
      <c r="BK31" s="66">
        <v>2</v>
      </c>
      <c r="BL31" s="65">
        <v>3</v>
      </c>
      <c r="BM31" s="66">
        <v>4</v>
      </c>
      <c r="BN31" s="65">
        <v>5</v>
      </c>
      <c r="BO31" s="66">
        <v>6</v>
      </c>
      <c r="BP31" s="65">
        <v>7</v>
      </c>
      <c r="BQ31" s="66">
        <v>8</v>
      </c>
      <c r="BR31" s="66">
        <v>9</v>
      </c>
      <c r="BS31" s="67">
        <v>10</v>
      </c>
      <c r="BU31" s="64" t="s">
        <v>26</v>
      </c>
      <c r="BV31" s="347"/>
      <c r="BW31" s="348"/>
      <c r="BX31" s="349"/>
      <c r="BY31" s="347"/>
      <c r="BZ31" s="348"/>
      <c r="CA31" s="349"/>
      <c r="CB31" s="347"/>
      <c r="CC31" s="348"/>
      <c r="CD31" s="349"/>
      <c r="CE31" s="347"/>
      <c r="CF31" s="348"/>
      <c r="CG31" s="349"/>
      <c r="CH31" s="347"/>
      <c r="CI31" s="348"/>
      <c r="CJ31" s="349"/>
      <c r="CK31" s="347"/>
      <c r="CL31" s="348"/>
      <c r="CM31" s="349"/>
      <c r="CN31" s="347"/>
      <c r="CO31" s="348"/>
      <c r="CP31" s="349"/>
      <c r="CQ31" s="347"/>
      <c r="CR31" s="348"/>
      <c r="CS31" s="349"/>
      <c r="CT31" s="347"/>
      <c r="CU31" s="348"/>
      <c r="CV31" s="349"/>
      <c r="CW31" s="352"/>
      <c r="CX31" s="348"/>
      <c r="CY31" s="353"/>
    </row>
    <row r="32" spans="1:103" ht="13.5" customHeight="1">
      <c r="A32" s="83" t="str">
        <f t="shared" ref="A32:A53" si="6">IF(ISERROR(D32/2),"",D32)</f>
        <v/>
      </c>
      <c r="B32" s="185" t="str">
        <f t="shared" ref="B32:B53" si="7">IF(SUM(BV32:CY32),AVERAGE(BV32:CY32),"")</f>
        <v/>
      </c>
      <c r="C32" s="150" t="str">
        <f t="shared" ref="C32:C53" si="8">IF(SUM(H32:BF32),AVERAGE(H32:BF32),"")</f>
        <v/>
      </c>
      <c r="D32" s="186" t="str">
        <f t="shared" ref="D32:D53" si="9">IF(SUM(BJ32:BS32),AVERAGE(BJ32:BS32),"")</f>
        <v/>
      </c>
      <c r="E32" s="187" t="str">
        <f>IF(ISERROR(SUM((B32/2),(C32/2),(D32/2))),IF(ISERROR(SUM((B32/2),(C32/2))),IF(ISERROR(SUM((B32/2),(D32/2))),IF(ISERROR(SUM((C32/2),(D32/2))),IF(ISERROR(B32/2),IF(ISERROR(C32/2),A32,C32),B32),SUM((C32*'Student List'!$D$34),(D32*'Student List'!$E$34))/'Student List'!$D$40),SUM((B32*'Student List'!$C$34),(D32*'Student List'!$E$34))/'Student List'!$E$40),SUM((B32*'Student List'!$C$34),(C32*'Student List'!$D$34))/'Student List'!$C$40),SUM((B32*'Student List'!$C$34),(C32*'Student List'!$D$34),(D32*'Student List'!$E$34))/'Student List'!$C$35)</f>
        <v/>
      </c>
      <c r="F32" s="84" t="str">
        <f t="shared" ref="F32:F53" si="10">IF(ISERROR(IF(E32,HLOOKUP(E32,$B$354:$N$355,2),"")),"",(IF(E32,HLOOKUP(E32,$B$354:$N$355,2),"")))</f>
        <v/>
      </c>
      <c r="G32" s="172" t="str">
        <f>IF(ISTEXT('Student List'!$C$9),('Student List'!$C$9),"")</f>
        <v/>
      </c>
      <c r="H32" s="71"/>
      <c r="I32" s="72"/>
      <c r="J32" s="73"/>
      <c r="K32" s="72"/>
      <c r="L32" s="74"/>
      <c r="M32" s="75"/>
      <c r="N32" s="72"/>
      <c r="O32" s="73"/>
      <c r="P32" s="72"/>
      <c r="Q32" s="74"/>
      <c r="R32" s="75"/>
      <c r="S32" s="72"/>
      <c r="T32" s="73"/>
      <c r="U32" s="72"/>
      <c r="V32" s="74"/>
      <c r="W32" s="75"/>
      <c r="X32" s="72"/>
      <c r="Y32" s="73"/>
      <c r="Z32" s="72"/>
      <c r="AA32" s="76"/>
      <c r="AB32" s="207"/>
      <c r="AC32" s="71"/>
      <c r="AD32" s="72"/>
      <c r="AE32" s="75"/>
      <c r="AF32" s="72"/>
      <c r="AG32" s="74"/>
      <c r="AH32" s="75"/>
      <c r="AI32" s="72"/>
      <c r="AJ32" s="73"/>
      <c r="AK32" s="72"/>
      <c r="AL32" s="74"/>
      <c r="AM32" s="75"/>
      <c r="AN32" s="72"/>
      <c r="AO32" s="73"/>
      <c r="AP32" s="72"/>
      <c r="AQ32" s="77"/>
      <c r="AR32" s="75"/>
      <c r="AS32" s="72"/>
      <c r="AT32" s="73"/>
      <c r="AU32" s="72"/>
      <c r="AV32" s="74"/>
      <c r="AW32" s="75"/>
      <c r="AX32" s="72"/>
      <c r="AY32" s="73"/>
      <c r="AZ32" s="72"/>
      <c r="BA32" s="74"/>
      <c r="BB32" s="75"/>
      <c r="BC32" s="72"/>
      <c r="BD32" s="72"/>
      <c r="BE32" s="72"/>
      <c r="BF32" s="75"/>
      <c r="BG32" s="78" t="str">
        <f t="shared" ref="BG32:BG53" si="11">G32</f>
        <v/>
      </c>
      <c r="BI32" s="79" t="str">
        <f t="shared" ref="BI32:BI53" si="12">G32</f>
        <v/>
      </c>
      <c r="BJ32" s="109"/>
      <c r="BK32" s="110"/>
      <c r="BL32" s="110"/>
      <c r="BM32" s="110"/>
      <c r="BN32" s="110"/>
      <c r="BO32" s="110"/>
      <c r="BP32" s="110"/>
      <c r="BQ32" s="110"/>
      <c r="BR32" s="110"/>
      <c r="BS32" s="111"/>
      <c r="BU32" s="170" t="str">
        <f t="shared" ref="BU32:BU53" si="13">G32</f>
        <v/>
      </c>
      <c r="BV32" s="158"/>
      <c r="BW32" s="159"/>
      <c r="BX32" s="248"/>
      <c r="BY32" s="252"/>
      <c r="BZ32" s="253"/>
      <c r="CA32" s="254"/>
      <c r="CB32" s="252"/>
      <c r="CC32" s="253"/>
      <c r="CD32" s="254"/>
      <c r="CE32" s="252"/>
      <c r="CF32" s="253"/>
      <c r="CG32" s="254"/>
      <c r="CH32" s="252"/>
      <c r="CI32" s="253"/>
      <c r="CJ32" s="254"/>
      <c r="CK32" s="252"/>
      <c r="CL32" s="253"/>
      <c r="CM32" s="254"/>
      <c r="CN32" s="252"/>
      <c r="CO32" s="253"/>
      <c r="CP32" s="254"/>
      <c r="CQ32" s="252"/>
      <c r="CR32" s="253"/>
      <c r="CS32" s="254"/>
      <c r="CT32" s="252"/>
      <c r="CU32" s="253"/>
      <c r="CV32" s="254"/>
      <c r="CW32" s="247"/>
      <c r="CX32" s="159"/>
      <c r="CY32" s="160"/>
    </row>
    <row r="33" spans="1:103" ht="13.5" customHeight="1">
      <c r="A33" s="83" t="str">
        <f t="shared" si="6"/>
        <v/>
      </c>
      <c r="B33" s="168" t="str">
        <f t="shared" si="7"/>
        <v/>
      </c>
      <c r="C33" s="151" t="str">
        <f t="shared" si="8"/>
        <v/>
      </c>
      <c r="D33" s="82" t="str">
        <f t="shared" si="9"/>
        <v/>
      </c>
      <c r="E33" s="188" t="str">
        <f>IF(ISERROR(SUM((B33/2),(C33/2),(D33/2))),IF(ISERROR(SUM((B33/2),(C33/2))),IF(ISERROR(SUM((B33/2),(D33/2))),IF(ISERROR(SUM((C33/2),(D33/2))),IF(ISERROR(B33/2),IF(ISERROR(C33/2),A33,C33),B33),SUM((C33*'Student List'!$D$34),(D33*'Student List'!$E$34))/'Student List'!$D$40),SUM((B33*'Student List'!$C$34),(D33*'Student List'!$E$34))/'Student List'!$E$40),SUM((B33*'Student List'!$C$34),(C33*'Student List'!$D$34))/'Student List'!$C$40),SUM((B33*'Student List'!$C$34),(C33*'Student List'!$D$34),(D33*'Student List'!$E$34))/'Student List'!$C$35)</f>
        <v/>
      </c>
      <c r="F33" s="84" t="str">
        <f t="shared" si="10"/>
        <v/>
      </c>
      <c r="G33" s="208" t="str">
        <f>IF(ISTEXT('Student List'!$C$10),('Student List'!$C$10),"")</f>
        <v/>
      </c>
      <c r="H33" s="209"/>
      <c r="I33" s="210"/>
      <c r="J33" s="211"/>
      <c r="K33" s="210"/>
      <c r="L33" s="212"/>
      <c r="M33" s="213"/>
      <c r="N33" s="210"/>
      <c r="O33" s="211"/>
      <c r="P33" s="210"/>
      <c r="Q33" s="212"/>
      <c r="R33" s="213"/>
      <c r="S33" s="210"/>
      <c r="T33" s="211"/>
      <c r="U33" s="210"/>
      <c r="V33" s="212"/>
      <c r="W33" s="213"/>
      <c r="X33" s="210"/>
      <c r="Y33" s="211"/>
      <c r="Z33" s="210"/>
      <c r="AA33" s="214"/>
      <c r="AB33" s="215"/>
      <c r="AC33" s="209"/>
      <c r="AD33" s="210"/>
      <c r="AE33" s="213"/>
      <c r="AF33" s="210"/>
      <c r="AG33" s="212"/>
      <c r="AH33" s="213"/>
      <c r="AI33" s="210"/>
      <c r="AJ33" s="211"/>
      <c r="AK33" s="210"/>
      <c r="AL33" s="212"/>
      <c r="AM33" s="213"/>
      <c r="AN33" s="210"/>
      <c r="AO33" s="211"/>
      <c r="AP33" s="210"/>
      <c r="AQ33" s="212"/>
      <c r="AR33" s="213"/>
      <c r="AS33" s="210"/>
      <c r="AT33" s="211"/>
      <c r="AU33" s="210"/>
      <c r="AV33" s="212"/>
      <c r="AW33" s="213"/>
      <c r="AX33" s="210"/>
      <c r="AY33" s="211"/>
      <c r="AZ33" s="210"/>
      <c r="BA33" s="212"/>
      <c r="BB33" s="213"/>
      <c r="BC33" s="210"/>
      <c r="BD33" s="210"/>
      <c r="BE33" s="210"/>
      <c r="BF33" s="213"/>
      <c r="BG33" s="216" t="str">
        <f t="shared" si="11"/>
        <v/>
      </c>
      <c r="BH33" s="217"/>
      <c r="BI33" s="218" t="str">
        <f t="shared" si="12"/>
        <v/>
      </c>
      <c r="BJ33" s="219"/>
      <c r="BK33" s="220"/>
      <c r="BL33" s="221"/>
      <c r="BM33" s="221"/>
      <c r="BN33" s="221"/>
      <c r="BO33" s="221"/>
      <c r="BP33" s="221"/>
      <c r="BQ33" s="221"/>
      <c r="BR33" s="221"/>
      <c r="BS33" s="222"/>
      <c r="BT33" s="217"/>
      <c r="BU33" s="223" t="str">
        <f t="shared" si="13"/>
        <v/>
      </c>
      <c r="BV33" s="224"/>
      <c r="BW33" s="225"/>
      <c r="BX33" s="249"/>
      <c r="BY33" s="255"/>
      <c r="BZ33" s="226"/>
      <c r="CA33" s="249"/>
      <c r="CB33" s="255"/>
      <c r="CC33" s="226"/>
      <c r="CD33" s="249"/>
      <c r="CE33" s="255"/>
      <c r="CF33" s="226"/>
      <c r="CG33" s="249"/>
      <c r="CH33" s="255"/>
      <c r="CI33" s="226"/>
      <c r="CJ33" s="249"/>
      <c r="CK33" s="255"/>
      <c r="CL33" s="226"/>
      <c r="CM33" s="249"/>
      <c r="CN33" s="255"/>
      <c r="CO33" s="226"/>
      <c r="CP33" s="249"/>
      <c r="CQ33" s="255"/>
      <c r="CR33" s="226"/>
      <c r="CS33" s="249"/>
      <c r="CT33" s="255"/>
      <c r="CU33" s="226"/>
      <c r="CV33" s="249"/>
      <c r="CW33" s="225"/>
      <c r="CX33" s="226"/>
      <c r="CY33" s="227"/>
    </row>
    <row r="34" spans="1:103" ht="13.5" customHeight="1">
      <c r="A34" s="83" t="str">
        <f t="shared" si="6"/>
        <v/>
      </c>
      <c r="B34" s="168" t="str">
        <f t="shared" si="7"/>
        <v/>
      </c>
      <c r="C34" s="151" t="str">
        <f t="shared" si="8"/>
        <v/>
      </c>
      <c r="D34" s="82" t="str">
        <f t="shared" si="9"/>
        <v/>
      </c>
      <c r="E34" s="188" t="str">
        <f>IF(ISERROR(SUM((B34/2),(C34/2),(D34/2))),IF(ISERROR(SUM((B34/2),(C34/2))),IF(ISERROR(SUM((B34/2),(D34/2))),IF(ISERROR(SUM((C34/2),(D34/2))),IF(ISERROR(B34/2),IF(ISERROR(C34/2),A34,C34),B34),SUM((C34*'Student List'!$D$34),(D34*'Student List'!$E$34))/'Student List'!$D$40),SUM((B34*'Student List'!$C$34),(D34*'Student List'!$E$34))/'Student List'!$E$40),SUM((B34*'Student List'!$C$34),(C34*'Student List'!$D$34))/'Student List'!$C$40),SUM((B34*'Student List'!$C$34),(C34*'Student List'!$D$34),(D34*'Student List'!$E$34))/'Student List'!$C$35)</f>
        <v/>
      </c>
      <c r="F34" s="84" t="str">
        <f t="shared" si="10"/>
        <v/>
      </c>
      <c r="G34" s="173" t="str">
        <f>IF(ISTEXT('Student List'!$C$11),('Student List'!$C$11),"")</f>
        <v/>
      </c>
      <c r="H34" s="85"/>
      <c r="I34" s="86"/>
      <c r="J34" s="87"/>
      <c r="K34" s="86"/>
      <c r="L34" s="88"/>
      <c r="M34" s="89"/>
      <c r="N34" s="86"/>
      <c r="O34" s="87"/>
      <c r="P34" s="86"/>
      <c r="Q34" s="88"/>
      <c r="R34" s="89"/>
      <c r="S34" s="86"/>
      <c r="T34" s="87"/>
      <c r="U34" s="86"/>
      <c r="V34" s="88"/>
      <c r="W34" s="89"/>
      <c r="X34" s="86"/>
      <c r="Y34" s="87"/>
      <c r="Z34" s="86"/>
      <c r="AA34" s="90"/>
      <c r="AB34" s="207"/>
      <c r="AC34" s="85"/>
      <c r="AD34" s="86"/>
      <c r="AE34" s="89"/>
      <c r="AF34" s="86"/>
      <c r="AG34" s="88"/>
      <c r="AH34" s="89"/>
      <c r="AI34" s="86"/>
      <c r="AJ34" s="87"/>
      <c r="AK34" s="86"/>
      <c r="AL34" s="88"/>
      <c r="AM34" s="89"/>
      <c r="AN34" s="86"/>
      <c r="AO34" s="87"/>
      <c r="AP34" s="86"/>
      <c r="AQ34" s="88"/>
      <c r="AR34" s="89"/>
      <c r="AS34" s="86"/>
      <c r="AT34" s="87"/>
      <c r="AU34" s="86"/>
      <c r="AV34" s="88"/>
      <c r="AW34" s="89"/>
      <c r="AX34" s="86"/>
      <c r="AY34" s="87"/>
      <c r="AZ34" s="86"/>
      <c r="BA34" s="88"/>
      <c r="BB34" s="89"/>
      <c r="BC34" s="86"/>
      <c r="BD34" s="86"/>
      <c r="BE34" s="86"/>
      <c r="BF34" s="89"/>
      <c r="BG34" s="91" t="str">
        <f t="shared" si="11"/>
        <v/>
      </c>
      <c r="BI34" s="92" t="str">
        <f t="shared" si="12"/>
        <v/>
      </c>
      <c r="BJ34" s="112"/>
      <c r="BK34" s="117"/>
      <c r="BL34" s="113"/>
      <c r="BM34" s="113"/>
      <c r="BN34" s="113"/>
      <c r="BO34" s="113"/>
      <c r="BP34" s="113"/>
      <c r="BQ34" s="113"/>
      <c r="BR34" s="113"/>
      <c r="BS34" s="114"/>
      <c r="BU34" s="171" t="str">
        <f t="shared" si="13"/>
        <v/>
      </c>
      <c r="BV34" s="161"/>
      <c r="BW34" s="162"/>
      <c r="BX34" s="250"/>
      <c r="BY34" s="256"/>
      <c r="BZ34" s="163"/>
      <c r="CA34" s="250"/>
      <c r="CB34" s="256"/>
      <c r="CC34" s="163"/>
      <c r="CD34" s="250"/>
      <c r="CE34" s="256"/>
      <c r="CF34" s="163"/>
      <c r="CG34" s="250"/>
      <c r="CH34" s="256"/>
      <c r="CI34" s="163"/>
      <c r="CJ34" s="250"/>
      <c r="CK34" s="256"/>
      <c r="CL34" s="163"/>
      <c r="CM34" s="250"/>
      <c r="CN34" s="256"/>
      <c r="CO34" s="163"/>
      <c r="CP34" s="250"/>
      <c r="CQ34" s="256"/>
      <c r="CR34" s="163"/>
      <c r="CS34" s="250"/>
      <c r="CT34" s="256"/>
      <c r="CU34" s="163"/>
      <c r="CV34" s="250"/>
      <c r="CW34" s="162"/>
      <c r="CX34" s="163"/>
      <c r="CY34" s="164"/>
    </row>
    <row r="35" spans="1:103" ht="13.5" customHeight="1">
      <c r="A35" s="83" t="str">
        <f t="shared" si="6"/>
        <v/>
      </c>
      <c r="B35" s="168" t="str">
        <f t="shared" si="7"/>
        <v/>
      </c>
      <c r="C35" s="151" t="str">
        <f t="shared" si="8"/>
        <v/>
      </c>
      <c r="D35" s="82" t="str">
        <f t="shared" si="9"/>
        <v/>
      </c>
      <c r="E35" s="188" t="str">
        <f>IF(ISERROR(SUM((B35/2),(C35/2),(D35/2))),IF(ISERROR(SUM((B35/2),(C35/2))),IF(ISERROR(SUM((B35/2),(D35/2))),IF(ISERROR(SUM((C35/2),(D35/2))),IF(ISERROR(B35/2),IF(ISERROR(C35/2),A35,C35),B35),SUM((C35*'Student List'!$D$34),(D35*'Student List'!$E$34))/'Student List'!$D$40),SUM((B35*'Student List'!$C$34),(D35*'Student List'!$E$34))/'Student List'!$E$40),SUM((B35*'Student List'!$C$34),(C35*'Student List'!$D$34))/'Student List'!$C$40),SUM((B35*'Student List'!$C$34),(C35*'Student List'!$D$34),(D35*'Student List'!$E$34))/'Student List'!$C$35)</f>
        <v/>
      </c>
      <c r="F35" s="84" t="str">
        <f t="shared" si="10"/>
        <v/>
      </c>
      <c r="G35" s="208" t="str">
        <f>IF(ISTEXT('Student List'!$C$12),('Student List'!$C$12),"")</f>
        <v/>
      </c>
      <c r="H35" s="209"/>
      <c r="I35" s="210"/>
      <c r="J35" s="211"/>
      <c r="K35" s="210"/>
      <c r="L35" s="212"/>
      <c r="M35" s="213"/>
      <c r="N35" s="210"/>
      <c r="O35" s="211"/>
      <c r="P35" s="210"/>
      <c r="Q35" s="212"/>
      <c r="R35" s="213"/>
      <c r="S35" s="210"/>
      <c r="T35" s="211"/>
      <c r="U35" s="210"/>
      <c r="V35" s="212"/>
      <c r="W35" s="213"/>
      <c r="X35" s="210"/>
      <c r="Y35" s="211"/>
      <c r="Z35" s="210"/>
      <c r="AA35" s="214"/>
      <c r="AB35" s="215"/>
      <c r="AC35" s="209"/>
      <c r="AD35" s="210"/>
      <c r="AE35" s="213"/>
      <c r="AF35" s="210"/>
      <c r="AG35" s="212"/>
      <c r="AH35" s="213"/>
      <c r="AI35" s="210"/>
      <c r="AJ35" s="211"/>
      <c r="AK35" s="210"/>
      <c r="AL35" s="212"/>
      <c r="AM35" s="213"/>
      <c r="AN35" s="210"/>
      <c r="AO35" s="211"/>
      <c r="AP35" s="210"/>
      <c r="AQ35" s="212"/>
      <c r="AR35" s="213"/>
      <c r="AS35" s="210"/>
      <c r="AT35" s="211"/>
      <c r="AU35" s="210"/>
      <c r="AV35" s="212"/>
      <c r="AW35" s="213"/>
      <c r="AX35" s="210"/>
      <c r="AY35" s="211"/>
      <c r="AZ35" s="210"/>
      <c r="BA35" s="212"/>
      <c r="BB35" s="213"/>
      <c r="BC35" s="210"/>
      <c r="BD35" s="210"/>
      <c r="BE35" s="210"/>
      <c r="BF35" s="213"/>
      <c r="BG35" s="216" t="str">
        <f t="shared" si="11"/>
        <v/>
      </c>
      <c r="BH35" s="217"/>
      <c r="BI35" s="218" t="str">
        <f t="shared" si="12"/>
        <v/>
      </c>
      <c r="BJ35" s="219"/>
      <c r="BK35" s="220"/>
      <c r="BL35" s="221"/>
      <c r="BM35" s="221"/>
      <c r="BN35" s="221"/>
      <c r="BO35" s="221"/>
      <c r="BP35" s="221"/>
      <c r="BQ35" s="221"/>
      <c r="BR35" s="221"/>
      <c r="BS35" s="222"/>
      <c r="BT35" s="217"/>
      <c r="BU35" s="223" t="str">
        <f t="shared" si="13"/>
        <v/>
      </c>
      <c r="BV35" s="224"/>
      <c r="BW35" s="225"/>
      <c r="BX35" s="249"/>
      <c r="BY35" s="255"/>
      <c r="BZ35" s="226"/>
      <c r="CA35" s="249"/>
      <c r="CB35" s="255"/>
      <c r="CC35" s="226"/>
      <c r="CD35" s="249"/>
      <c r="CE35" s="255"/>
      <c r="CF35" s="226"/>
      <c r="CG35" s="249"/>
      <c r="CH35" s="255"/>
      <c r="CI35" s="226"/>
      <c r="CJ35" s="249"/>
      <c r="CK35" s="255"/>
      <c r="CL35" s="226"/>
      <c r="CM35" s="249"/>
      <c r="CN35" s="255"/>
      <c r="CO35" s="226"/>
      <c r="CP35" s="249"/>
      <c r="CQ35" s="255"/>
      <c r="CR35" s="226"/>
      <c r="CS35" s="249"/>
      <c r="CT35" s="255"/>
      <c r="CU35" s="226"/>
      <c r="CV35" s="249"/>
      <c r="CW35" s="225"/>
      <c r="CX35" s="226"/>
      <c r="CY35" s="227"/>
    </row>
    <row r="36" spans="1:103" ht="13.5" customHeight="1">
      <c r="A36" s="83" t="str">
        <f t="shared" si="6"/>
        <v/>
      </c>
      <c r="B36" s="168" t="str">
        <f t="shared" si="7"/>
        <v/>
      </c>
      <c r="C36" s="151" t="str">
        <f t="shared" si="8"/>
        <v/>
      </c>
      <c r="D36" s="82" t="str">
        <f t="shared" si="9"/>
        <v/>
      </c>
      <c r="E36" s="188" t="str">
        <f>IF(ISERROR(SUM((B36/2),(C36/2),(D36/2))),IF(ISERROR(SUM((B36/2),(C36/2))),IF(ISERROR(SUM((B36/2),(D36/2))),IF(ISERROR(SUM((C36/2),(D36/2))),IF(ISERROR(B36/2),IF(ISERROR(C36/2),A36,C36),B36),SUM((C36*'Student List'!$D$34),(D36*'Student List'!$E$34))/'Student List'!$D$40),SUM((B36*'Student List'!$C$34),(D36*'Student List'!$E$34))/'Student List'!$E$40),SUM((B36*'Student List'!$C$34),(C36*'Student List'!$D$34))/'Student List'!$C$40),SUM((B36*'Student List'!$C$34),(C36*'Student List'!$D$34),(D36*'Student List'!$E$34))/'Student List'!$C$35)</f>
        <v/>
      </c>
      <c r="F36" s="84" t="str">
        <f t="shared" si="10"/>
        <v/>
      </c>
      <c r="G36" s="173" t="str">
        <f>IF(ISTEXT('Student List'!$C$13),('Student List'!$C$13),"")</f>
        <v/>
      </c>
      <c r="H36" s="85"/>
      <c r="I36" s="86"/>
      <c r="J36" s="87"/>
      <c r="K36" s="86"/>
      <c r="L36" s="88"/>
      <c r="M36" s="89"/>
      <c r="N36" s="86"/>
      <c r="O36" s="87"/>
      <c r="P36" s="86"/>
      <c r="Q36" s="88"/>
      <c r="R36" s="89"/>
      <c r="S36" s="86"/>
      <c r="T36" s="87"/>
      <c r="U36" s="86"/>
      <c r="V36" s="88"/>
      <c r="W36" s="89"/>
      <c r="X36" s="86"/>
      <c r="Y36" s="87"/>
      <c r="Z36" s="86"/>
      <c r="AA36" s="90"/>
      <c r="AB36" s="207"/>
      <c r="AC36" s="85"/>
      <c r="AD36" s="86"/>
      <c r="AE36" s="89"/>
      <c r="AF36" s="86"/>
      <c r="AG36" s="88"/>
      <c r="AH36" s="89"/>
      <c r="AI36" s="86"/>
      <c r="AJ36" s="87"/>
      <c r="AK36" s="86"/>
      <c r="AL36" s="88"/>
      <c r="AM36" s="89"/>
      <c r="AN36" s="86"/>
      <c r="AO36" s="87"/>
      <c r="AP36" s="86"/>
      <c r="AQ36" s="88"/>
      <c r="AR36" s="89"/>
      <c r="AS36" s="86"/>
      <c r="AT36" s="87"/>
      <c r="AU36" s="86"/>
      <c r="AV36" s="88"/>
      <c r="AW36" s="89"/>
      <c r="AX36" s="86"/>
      <c r="AY36" s="87"/>
      <c r="AZ36" s="86"/>
      <c r="BA36" s="88"/>
      <c r="BB36" s="89"/>
      <c r="BC36" s="86"/>
      <c r="BD36" s="86"/>
      <c r="BE36" s="86"/>
      <c r="BF36" s="89"/>
      <c r="BG36" s="91" t="str">
        <f t="shared" si="11"/>
        <v/>
      </c>
      <c r="BI36" s="92" t="str">
        <f t="shared" si="12"/>
        <v/>
      </c>
      <c r="BJ36" s="112"/>
      <c r="BK36" s="117"/>
      <c r="BL36" s="113"/>
      <c r="BM36" s="113"/>
      <c r="BN36" s="113"/>
      <c r="BO36" s="113"/>
      <c r="BP36" s="113"/>
      <c r="BQ36" s="113"/>
      <c r="BR36" s="113"/>
      <c r="BS36" s="114"/>
      <c r="BU36" s="171" t="str">
        <f t="shared" si="13"/>
        <v/>
      </c>
      <c r="BV36" s="161"/>
      <c r="BW36" s="162"/>
      <c r="BX36" s="250"/>
      <c r="BY36" s="256"/>
      <c r="BZ36" s="163"/>
      <c r="CA36" s="250"/>
      <c r="CB36" s="256"/>
      <c r="CC36" s="163"/>
      <c r="CD36" s="250"/>
      <c r="CE36" s="256"/>
      <c r="CF36" s="163"/>
      <c r="CG36" s="250"/>
      <c r="CH36" s="256"/>
      <c r="CI36" s="163"/>
      <c r="CJ36" s="250"/>
      <c r="CK36" s="256"/>
      <c r="CL36" s="163"/>
      <c r="CM36" s="250"/>
      <c r="CN36" s="256"/>
      <c r="CO36" s="163"/>
      <c r="CP36" s="250"/>
      <c r="CQ36" s="256"/>
      <c r="CR36" s="163"/>
      <c r="CS36" s="250"/>
      <c r="CT36" s="256"/>
      <c r="CU36" s="163"/>
      <c r="CV36" s="250"/>
      <c r="CW36" s="162"/>
      <c r="CX36" s="163"/>
      <c r="CY36" s="164"/>
    </row>
    <row r="37" spans="1:103" ht="13.5" customHeight="1">
      <c r="A37" s="83" t="str">
        <f t="shared" si="6"/>
        <v/>
      </c>
      <c r="B37" s="168" t="str">
        <f t="shared" si="7"/>
        <v/>
      </c>
      <c r="C37" s="151" t="str">
        <f t="shared" si="8"/>
        <v/>
      </c>
      <c r="D37" s="82" t="str">
        <f t="shared" si="9"/>
        <v/>
      </c>
      <c r="E37" s="188" t="str">
        <f>IF(ISERROR(SUM((B37/2),(C37/2),(D37/2))),IF(ISERROR(SUM((B37/2),(C37/2))),IF(ISERROR(SUM((B37/2),(D37/2))),IF(ISERROR(SUM((C37/2),(D37/2))),IF(ISERROR(B37/2),IF(ISERROR(C37/2),A37,C37),B37),SUM((C37*'Student List'!$D$34),(D37*'Student List'!$E$34))/'Student List'!$D$40),SUM((B37*'Student List'!$C$34),(D37*'Student List'!$E$34))/'Student List'!$E$40),SUM((B37*'Student List'!$C$34),(C37*'Student List'!$D$34))/'Student List'!$C$40),SUM((B37*'Student List'!$C$34),(C37*'Student List'!$D$34),(D37*'Student List'!$E$34))/'Student List'!$C$35)</f>
        <v/>
      </c>
      <c r="F37" s="84" t="str">
        <f t="shared" si="10"/>
        <v/>
      </c>
      <c r="G37" s="208" t="str">
        <f>IF(ISTEXT('Student List'!$C$14),('Student List'!$C$14),"")</f>
        <v/>
      </c>
      <c r="H37" s="209"/>
      <c r="I37" s="210"/>
      <c r="J37" s="211"/>
      <c r="K37" s="210"/>
      <c r="L37" s="212"/>
      <c r="M37" s="213"/>
      <c r="N37" s="210"/>
      <c r="O37" s="211"/>
      <c r="P37" s="210"/>
      <c r="Q37" s="212"/>
      <c r="R37" s="213"/>
      <c r="S37" s="210"/>
      <c r="T37" s="211"/>
      <c r="U37" s="210"/>
      <c r="V37" s="212"/>
      <c r="W37" s="213"/>
      <c r="X37" s="210"/>
      <c r="Y37" s="211"/>
      <c r="Z37" s="210"/>
      <c r="AA37" s="214"/>
      <c r="AB37" s="215"/>
      <c r="AC37" s="209"/>
      <c r="AD37" s="210"/>
      <c r="AE37" s="213"/>
      <c r="AF37" s="210"/>
      <c r="AG37" s="212"/>
      <c r="AH37" s="213"/>
      <c r="AI37" s="210"/>
      <c r="AJ37" s="211"/>
      <c r="AK37" s="210"/>
      <c r="AL37" s="212"/>
      <c r="AM37" s="213"/>
      <c r="AN37" s="210"/>
      <c r="AO37" s="211"/>
      <c r="AP37" s="210"/>
      <c r="AQ37" s="212"/>
      <c r="AR37" s="213"/>
      <c r="AS37" s="210"/>
      <c r="AT37" s="211"/>
      <c r="AU37" s="210"/>
      <c r="AV37" s="212"/>
      <c r="AW37" s="213"/>
      <c r="AX37" s="210"/>
      <c r="AY37" s="211"/>
      <c r="AZ37" s="210"/>
      <c r="BA37" s="212"/>
      <c r="BB37" s="213"/>
      <c r="BC37" s="210"/>
      <c r="BD37" s="210"/>
      <c r="BE37" s="210"/>
      <c r="BF37" s="213"/>
      <c r="BG37" s="216" t="str">
        <f t="shared" si="11"/>
        <v/>
      </c>
      <c r="BH37" s="217"/>
      <c r="BI37" s="218" t="str">
        <f t="shared" si="12"/>
        <v/>
      </c>
      <c r="BJ37" s="219"/>
      <c r="BK37" s="220"/>
      <c r="BL37" s="221"/>
      <c r="BM37" s="221"/>
      <c r="BN37" s="221"/>
      <c r="BO37" s="221"/>
      <c r="BP37" s="221"/>
      <c r="BQ37" s="221"/>
      <c r="BR37" s="221"/>
      <c r="BS37" s="222"/>
      <c r="BT37" s="217"/>
      <c r="BU37" s="223" t="str">
        <f t="shared" si="13"/>
        <v/>
      </c>
      <c r="BV37" s="224"/>
      <c r="BW37" s="225"/>
      <c r="BX37" s="249"/>
      <c r="BY37" s="255"/>
      <c r="BZ37" s="226"/>
      <c r="CA37" s="249"/>
      <c r="CB37" s="255"/>
      <c r="CC37" s="226"/>
      <c r="CD37" s="249"/>
      <c r="CE37" s="255"/>
      <c r="CF37" s="226"/>
      <c r="CG37" s="249"/>
      <c r="CH37" s="255"/>
      <c r="CI37" s="226"/>
      <c r="CJ37" s="249"/>
      <c r="CK37" s="255"/>
      <c r="CL37" s="226"/>
      <c r="CM37" s="249"/>
      <c r="CN37" s="255"/>
      <c r="CO37" s="226"/>
      <c r="CP37" s="249"/>
      <c r="CQ37" s="255"/>
      <c r="CR37" s="226"/>
      <c r="CS37" s="249"/>
      <c r="CT37" s="255"/>
      <c r="CU37" s="226"/>
      <c r="CV37" s="249"/>
      <c r="CW37" s="225"/>
      <c r="CX37" s="226"/>
      <c r="CY37" s="227"/>
    </row>
    <row r="38" spans="1:103" ht="13.5" customHeight="1">
      <c r="A38" s="83" t="str">
        <f t="shared" si="6"/>
        <v/>
      </c>
      <c r="B38" s="168" t="str">
        <f t="shared" si="7"/>
        <v/>
      </c>
      <c r="C38" s="151" t="str">
        <f t="shared" si="8"/>
        <v/>
      </c>
      <c r="D38" s="82" t="str">
        <f t="shared" si="9"/>
        <v/>
      </c>
      <c r="E38" s="188" t="str">
        <f>IF(ISERROR(SUM((B38/2),(C38/2),(D38/2))),IF(ISERROR(SUM((B38/2),(C38/2))),IF(ISERROR(SUM((B38/2),(D38/2))),IF(ISERROR(SUM((C38/2),(D38/2))),IF(ISERROR(B38/2),IF(ISERROR(C38/2),A38,C38),B38),SUM((C38*'Student List'!$D$34),(D38*'Student List'!$E$34))/'Student List'!$D$40),SUM((B38*'Student List'!$C$34),(D38*'Student List'!$E$34))/'Student List'!$E$40),SUM((B38*'Student List'!$C$34),(C38*'Student List'!$D$34))/'Student List'!$C$40),SUM((B38*'Student List'!$C$34),(C38*'Student List'!$D$34),(D38*'Student List'!$E$34))/'Student List'!$C$35)</f>
        <v/>
      </c>
      <c r="F38" s="84" t="str">
        <f t="shared" si="10"/>
        <v/>
      </c>
      <c r="G38" s="173" t="str">
        <f>IF(ISTEXT('Student List'!$C$15),('Student List'!$C$15),"")</f>
        <v/>
      </c>
      <c r="H38" s="85"/>
      <c r="I38" s="86"/>
      <c r="J38" s="87"/>
      <c r="K38" s="86"/>
      <c r="L38" s="88"/>
      <c r="M38" s="89"/>
      <c r="N38" s="86"/>
      <c r="O38" s="87"/>
      <c r="P38" s="86"/>
      <c r="Q38" s="88"/>
      <c r="R38" s="89"/>
      <c r="S38" s="86"/>
      <c r="T38" s="87"/>
      <c r="U38" s="86"/>
      <c r="V38" s="88"/>
      <c r="W38" s="89"/>
      <c r="X38" s="86"/>
      <c r="Y38" s="87"/>
      <c r="Z38" s="86"/>
      <c r="AA38" s="90"/>
      <c r="AB38" s="207"/>
      <c r="AC38" s="85"/>
      <c r="AD38" s="86"/>
      <c r="AE38" s="89"/>
      <c r="AF38" s="86"/>
      <c r="AG38" s="88"/>
      <c r="AH38" s="89"/>
      <c r="AI38" s="86"/>
      <c r="AJ38" s="87"/>
      <c r="AK38" s="86"/>
      <c r="AL38" s="88"/>
      <c r="AM38" s="89"/>
      <c r="AN38" s="86"/>
      <c r="AO38" s="87"/>
      <c r="AP38" s="86"/>
      <c r="AQ38" s="88"/>
      <c r="AR38" s="89"/>
      <c r="AS38" s="86"/>
      <c r="AT38" s="87"/>
      <c r="AU38" s="86"/>
      <c r="AV38" s="88"/>
      <c r="AW38" s="89"/>
      <c r="AX38" s="86"/>
      <c r="AY38" s="87"/>
      <c r="AZ38" s="86"/>
      <c r="BA38" s="88"/>
      <c r="BB38" s="89"/>
      <c r="BC38" s="86"/>
      <c r="BD38" s="86"/>
      <c r="BE38" s="86"/>
      <c r="BF38" s="89"/>
      <c r="BG38" s="91" t="str">
        <f t="shared" si="11"/>
        <v/>
      </c>
      <c r="BI38" s="92" t="str">
        <f t="shared" si="12"/>
        <v/>
      </c>
      <c r="BJ38" s="112"/>
      <c r="BK38" s="117"/>
      <c r="BL38" s="113"/>
      <c r="BM38" s="113"/>
      <c r="BN38" s="113"/>
      <c r="BO38" s="113"/>
      <c r="BP38" s="113"/>
      <c r="BQ38" s="113"/>
      <c r="BR38" s="113"/>
      <c r="BS38" s="114"/>
      <c r="BU38" s="171" t="str">
        <f t="shared" si="13"/>
        <v/>
      </c>
      <c r="BV38" s="161"/>
      <c r="BW38" s="162"/>
      <c r="BX38" s="250"/>
      <c r="BY38" s="256"/>
      <c r="BZ38" s="163"/>
      <c r="CA38" s="250"/>
      <c r="CB38" s="256"/>
      <c r="CC38" s="163"/>
      <c r="CD38" s="250"/>
      <c r="CE38" s="256"/>
      <c r="CF38" s="163"/>
      <c r="CG38" s="250"/>
      <c r="CH38" s="256"/>
      <c r="CI38" s="163"/>
      <c r="CJ38" s="250"/>
      <c r="CK38" s="256"/>
      <c r="CL38" s="163"/>
      <c r="CM38" s="250"/>
      <c r="CN38" s="256"/>
      <c r="CO38" s="163"/>
      <c r="CP38" s="250"/>
      <c r="CQ38" s="256"/>
      <c r="CR38" s="163"/>
      <c r="CS38" s="250"/>
      <c r="CT38" s="256"/>
      <c r="CU38" s="163"/>
      <c r="CV38" s="250"/>
      <c r="CW38" s="162"/>
      <c r="CX38" s="163"/>
      <c r="CY38" s="164"/>
    </row>
    <row r="39" spans="1:103" ht="13.5" customHeight="1">
      <c r="A39" s="83" t="str">
        <f t="shared" si="6"/>
        <v/>
      </c>
      <c r="B39" s="168" t="str">
        <f t="shared" si="7"/>
        <v/>
      </c>
      <c r="C39" s="151" t="str">
        <f t="shared" si="8"/>
        <v/>
      </c>
      <c r="D39" s="82" t="str">
        <f t="shared" si="9"/>
        <v/>
      </c>
      <c r="E39" s="188" t="str">
        <f>IF(ISERROR(SUM((B39/2),(C39/2),(D39/2))),IF(ISERROR(SUM((B39/2),(C39/2))),IF(ISERROR(SUM((B39/2),(D39/2))),IF(ISERROR(SUM((C39/2),(D39/2))),IF(ISERROR(B39/2),IF(ISERROR(C39/2),A39,C39),B39),SUM((C39*'Student List'!$D$34),(D39*'Student List'!$E$34))/'Student List'!$D$40),SUM((B39*'Student List'!$C$34),(D39*'Student List'!$E$34))/'Student List'!$E$40),SUM((B39*'Student List'!$C$34),(C39*'Student List'!$D$34))/'Student List'!$C$40),SUM((B39*'Student List'!$C$34),(C39*'Student List'!$D$34),(D39*'Student List'!$E$34))/'Student List'!$C$35)</f>
        <v/>
      </c>
      <c r="F39" s="84" t="str">
        <f t="shared" si="10"/>
        <v/>
      </c>
      <c r="G39" s="208" t="str">
        <f>IF(ISTEXT('Student List'!$C$16),('Student List'!$C$16),"")</f>
        <v/>
      </c>
      <c r="H39" s="209"/>
      <c r="I39" s="210"/>
      <c r="J39" s="211"/>
      <c r="K39" s="210"/>
      <c r="L39" s="212"/>
      <c r="M39" s="213"/>
      <c r="N39" s="210"/>
      <c r="O39" s="211"/>
      <c r="P39" s="210"/>
      <c r="Q39" s="212"/>
      <c r="R39" s="213"/>
      <c r="S39" s="210"/>
      <c r="T39" s="211"/>
      <c r="U39" s="210"/>
      <c r="V39" s="212"/>
      <c r="W39" s="213"/>
      <c r="X39" s="210"/>
      <c r="Y39" s="211"/>
      <c r="Z39" s="210"/>
      <c r="AA39" s="214"/>
      <c r="AB39" s="215"/>
      <c r="AC39" s="209"/>
      <c r="AD39" s="210"/>
      <c r="AE39" s="213"/>
      <c r="AF39" s="210"/>
      <c r="AG39" s="212"/>
      <c r="AH39" s="213"/>
      <c r="AI39" s="210"/>
      <c r="AJ39" s="211"/>
      <c r="AK39" s="210"/>
      <c r="AL39" s="212"/>
      <c r="AM39" s="213"/>
      <c r="AN39" s="210"/>
      <c r="AO39" s="211"/>
      <c r="AP39" s="210"/>
      <c r="AQ39" s="212"/>
      <c r="AR39" s="213"/>
      <c r="AS39" s="210"/>
      <c r="AT39" s="211"/>
      <c r="AU39" s="210"/>
      <c r="AV39" s="212"/>
      <c r="AW39" s="213"/>
      <c r="AX39" s="210"/>
      <c r="AY39" s="211"/>
      <c r="AZ39" s="210"/>
      <c r="BA39" s="212"/>
      <c r="BB39" s="213"/>
      <c r="BC39" s="210"/>
      <c r="BD39" s="210"/>
      <c r="BE39" s="210"/>
      <c r="BF39" s="213"/>
      <c r="BG39" s="216" t="str">
        <f t="shared" si="11"/>
        <v/>
      </c>
      <c r="BH39" s="217"/>
      <c r="BI39" s="218" t="str">
        <f t="shared" si="12"/>
        <v/>
      </c>
      <c r="BJ39" s="219"/>
      <c r="BK39" s="220"/>
      <c r="BL39" s="221"/>
      <c r="BM39" s="221"/>
      <c r="BN39" s="221"/>
      <c r="BO39" s="221"/>
      <c r="BP39" s="221"/>
      <c r="BQ39" s="221"/>
      <c r="BR39" s="221"/>
      <c r="BS39" s="222"/>
      <c r="BT39" s="217"/>
      <c r="BU39" s="223" t="str">
        <f t="shared" si="13"/>
        <v/>
      </c>
      <c r="BV39" s="224"/>
      <c r="BW39" s="225"/>
      <c r="BX39" s="249"/>
      <c r="BY39" s="255"/>
      <c r="BZ39" s="226"/>
      <c r="CA39" s="249"/>
      <c r="CB39" s="255"/>
      <c r="CC39" s="226"/>
      <c r="CD39" s="249"/>
      <c r="CE39" s="255"/>
      <c r="CF39" s="226"/>
      <c r="CG39" s="249"/>
      <c r="CH39" s="255"/>
      <c r="CI39" s="226"/>
      <c r="CJ39" s="249"/>
      <c r="CK39" s="255"/>
      <c r="CL39" s="226"/>
      <c r="CM39" s="249"/>
      <c r="CN39" s="255"/>
      <c r="CO39" s="226"/>
      <c r="CP39" s="249"/>
      <c r="CQ39" s="255"/>
      <c r="CR39" s="226"/>
      <c r="CS39" s="249"/>
      <c r="CT39" s="255"/>
      <c r="CU39" s="226"/>
      <c r="CV39" s="249"/>
      <c r="CW39" s="225"/>
      <c r="CX39" s="226"/>
      <c r="CY39" s="227"/>
    </row>
    <row r="40" spans="1:103" ht="13.5" customHeight="1">
      <c r="A40" s="83" t="str">
        <f t="shared" si="6"/>
        <v/>
      </c>
      <c r="B40" s="168" t="str">
        <f t="shared" si="7"/>
        <v/>
      </c>
      <c r="C40" s="151" t="str">
        <f t="shared" si="8"/>
        <v/>
      </c>
      <c r="D40" s="82" t="str">
        <f t="shared" si="9"/>
        <v/>
      </c>
      <c r="E40" s="188" t="str">
        <f>IF(ISERROR(SUM((B40/2),(C40/2),(D40/2))),IF(ISERROR(SUM((B40/2),(C40/2))),IF(ISERROR(SUM((B40/2),(D40/2))),IF(ISERROR(SUM((C40/2),(D40/2))),IF(ISERROR(B40/2),IF(ISERROR(C40/2),A40,C40),B40),SUM((C40*'Student List'!$D$34),(D40*'Student List'!$E$34))/'Student List'!$D$40),SUM((B40*'Student List'!$C$34),(D40*'Student List'!$E$34))/'Student List'!$E$40),SUM((B40*'Student List'!$C$34),(C40*'Student List'!$D$34))/'Student List'!$C$40),SUM((B40*'Student List'!$C$34),(C40*'Student List'!$D$34),(D40*'Student List'!$E$34))/'Student List'!$C$35)</f>
        <v/>
      </c>
      <c r="F40" s="84" t="str">
        <f t="shared" si="10"/>
        <v/>
      </c>
      <c r="G40" s="173" t="str">
        <f>IF(ISTEXT('Student List'!$C$17),('Student List'!$C$17),"")</f>
        <v/>
      </c>
      <c r="H40" s="85"/>
      <c r="I40" s="86"/>
      <c r="J40" s="87"/>
      <c r="K40" s="86"/>
      <c r="L40" s="88"/>
      <c r="M40" s="89"/>
      <c r="N40" s="86"/>
      <c r="O40" s="87"/>
      <c r="P40" s="86"/>
      <c r="Q40" s="88"/>
      <c r="R40" s="89"/>
      <c r="S40" s="86"/>
      <c r="T40" s="87"/>
      <c r="U40" s="86"/>
      <c r="V40" s="88"/>
      <c r="W40" s="89"/>
      <c r="X40" s="86"/>
      <c r="Y40" s="87"/>
      <c r="Z40" s="86"/>
      <c r="AA40" s="90"/>
      <c r="AB40" s="207"/>
      <c r="AC40" s="85"/>
      <c r="AD40" s="86"/>
      <c r="AE40" s="89"/>
      <c r="AF40" s="86"/>
      <c r="AG40" s="88"/>
      <c r="AH40" s="89"/>
      <c r="AI40" s="86"/>
      <c r="AJ40" s="87"/>
      <c r="AK40" s="86"/>
      <c r="AL40" s="88"/>
      <c r="AM40" s="89"/>
      <c r="AN40" s="86"/>
      <c r="AO40" s="87"/>
      <c r="AP40" s="86"/>
      <c r="AQ40" s="88"/>
      <c r="AR40" s="89"/>
      <c r="AS40" s="86"/>
      <c r="AT40" s="87"/>
      <c r="AU40" s="86"/>
      <c r="AV40" s="88"/>
      <c r="AW40" s="89"/>
      <c r="AX40" s="86"/>
      <c r="AY40" s="87"/>
      <c r="AZ40" s="86"/>
      <c r="BA40" s="88"/>
      <c r="BB40" s="89"/>
      <c r="BC40" s="86"/>
      <c r="BD40" s="86"/>
      <c r="BE40" s="86"/>
      <c r="BF40" s="89"/>
      <c r="BG40" s="91" t="str">
        <f t="shared" si="11"/>
        <v/>
      </c>
      <c r="BI40" s="92" t="str">
        <f t="shared" si="12"/>
        <v/>
      </c>
      <c r="BJ40" s="112"/>
      <c r="BK40" s="117"/>
      <c r="BL40" s="113"/>
      <c r="BM40" s="113"/>
      <c r="BN40" s="113"/>
      <c r="BO40" s="113"/>
      <c r="BP40" s="113"/>
      <c r="BQ40" s="113"/>
      <c r="BR40" s="113"/>
      <c r="BS40" s="114"/>
      <c r="BU40" s="171" t="str">
        <f t="shared" si="13"/>
        <v/>
      </c>
      <c r="BV40" s="161"/>
      <c r="BW40" s="162"/>
      <c r="BX40" s="250"/>
      <c r="BY40" s="256"/>
      <c r="BZ40" s="163"/>
      <c r="CA40" s="250"/>
      <c r="CB40" s="256"/>
      <c r="CC40" s="163"/>
      <c r="CD40" s="250"/>
      <c r="CE40" s="256"/>
      <c r="CF40" s="163"/>
      <c r="CG40" s="250"/>
      <c r="CH40" s="256"/>
      <c r="CI40" s="163"/>
      <c r="CJ40" s="250"/>
      <c r="CK40" s="256"/>
      <c r="CL40" s="163"/>
      <c r="CM40" s="250"/>
      <c r="CN40" s="256"/>
      <c r="CO40" s="163"/>
      <c r="CP40" s="250"/>
      <c r="CQ40" s="256"/>
      <c r="CR40" s="163"/>
      <c r="CS40" s="250"/>
      <c r="CT40" s="256"/>
      <c r="CU40" s="163"/>
      <c r="CV40" s="250"/>
      <c r="CW40" s="162"/>
      <c r="CX40" s="163"/>
      <c r="CY40" s="164"/>
    </row>
    <row r="41" spans="1:103" ht="13.5" customHeight="1">
      <c r="A41" s="83" t="str">
        <f t="shared" si="6"/>
        <v/>
      </c>
      <c r="B41" s="168" t="str">
        <f t="shared" si="7"/>
        <v/>
      </c>
      <c r="C41" s="151" t="str">
        <f t="shared" si="8"/>
        <v/>
      </c>
      <c r="D41" s="82" t="str">
        <f t="shared" si="9"/>
        <v/>
      </c>
      <c r="E41" s="188" t="str">
        <f>IF(ISERROR(SUM((B41/2),(C41/2),(D41/2))),IF(ISERROR(SUM((B41/2),(C41/2))),IF(ISERROR(SUM((B41/2),(D41/2))),IF(ISERROR(SUM((C41/2),(D41/2))),IF(ISERROR(B41/2),IF(ISERROR(C41/2),A41,C41),B41),SUM((C41*'Student List'!$D$34),(D41*'Student List'!$E$34))/'Student List'!$D$40),SUM((B41*'Student List'!$C$34),(D41*'Student List'!$E$34))/'Student List'!$E$40),SUM((B41*'Student List'!$C$34),(C41*'Student List'!$D$34))/'Student List'!$C$40),SUM((B41*'Student List'!$C$34),(C41*'Student List'!$D$34),(D41*'Student List'!$E$34))/'Student List'!$C$35)</f>
        <v/>
      </c>
      <c r="F41" s="84" t="str">
        <f t="shared" si="10"/>
        <v/>
      </c>
      <c r="G41" s="208" t="str">
        <f>IF(ISTEXT('Student List'!$C$18),('Student List'!$C$18),"")</f>
        <v/>
      </c>
      <c r="H41" s="209"/>
      <c r="I41" s="210"/>
      <c r="J41" s="211"/>
      <c r="K41" s="210"/>
      <c r="L41" s="212"/>
      <c r="M41" s="213"/>
      <c r="N41" s="210"/>
      <c r="O41" s="211"/>
      <c r="P41" s="210"/>
      <c r="Q41" s="212"/>
      <c r="R41" s="213"/>
      <c r="S41" s="210"/>
      <c r="T41" s="211"/>
      <c r="U41" s="210"/>
      <c r="V41" s="212"/>
      <c r="W41" s="213"/>
      <c r="X41" s="210"/>
      <c r="Y41" s="211"/>
      <c r="Z41" s="210"/>
      <c r="AA41" s="214"/>
      <c r="AB41" s="215"/>
      <c r="AC41" s="209"/>
      <c r="AD41" s="210"/>
      <c r="AE41" s="213"/>
      <c r="AF41" s="210"/>
      <c r="AG41" s="212"/>
      <c r="AH41" s="213"/>
      <c r="AI41" s="210"/>
      <c r="AJ41" s="211"/>
      <c r="AK41" s="210"/>
      <c r="AL41" s="212"/>
      <c r="AM41" s="213"/>
      <c r="AN41" s="210"/>
      <c r="AO41" s="211"/>
      <c r="AP41" s="210"/>
      <c r="AQ41" s="212"/>
      <c r="AR41" s="213"/>
      <c r="AS41" s="210"/>
      <c r="AT41" s="211"/>
      <c r="AU41" s="210"/>
      <c r="AV41" s="212"/>
      <c r="AW41" s="213"/>
      <c r="AX41" s="210"/>
      <c r="AY41" s="211"/>
      <c r="AZ41" s="210"/>
      <c r="BA41" s="212"/>
      <c r="BB41" s="213"/>
      <c r="BC41" s="210"/>
      <c r="BD41" s="210"/>
      <c r="BE41" s="210"/>
      <c r="BF41" s="213"/>
      <c r="BG41" s="216" t="str">
        <f t="shared" si="11"/>
        <v/>
      </c>
      <c r="BH41" s="217"/>
      <c r="BI41" s="218" t="str">
        <f t="shared" si="12"/>
        <v/>
      </c>
      <c r="BJ41" s="219"/>
      <c r="BK41" s="220"/>
      <c r="BL41" s="221"/>
      <c r="BM41" s="221"/>
      <c r="BN41" s="221"/>
      <c r="BO41" s="221"/>
      <c r="BP41" s="221"/>
      <c r="BQ41" s="221"/>
      <c r="BR41" s="221"/>
      <c r="BS41" s="222"/>
      <c r="BT41" s="217"/>
      <c r="BU41" s="223" t="str">
        <f t="shared" si="13"/>
        <v/>
      </c>
      <c r="BV41" s="224"/>
      <c r="BW41" s="225"/>
      <c r="BX41" s="249"/>
      <c r="BY41" s="255"/>
      <c r="BZ41" s="226"/>
      <c r="CA41" s="249"/>
      <c r="CB41" s="255"/>
      <c r="CC41" s="226"/>
      <c r="CD41" s="249"/>
      <c r="CE41" s="255"/>
      <c r="CF41" s="226"/>
      <c r="CG41" s="249"/>
      <c r="CH41" s="255"/>
      <c r="CI41" s="226"/>
      <c r="CJ41" s="249"/>
      <c r="CK41" s="255"/>
      <c r="CL41" s="226"/>
      <c r="CM41" s="249"/>
      <c r="CN41" s="255"/>
      <c r="CO41" s="226"/>
      <c r="CP41" s="249"/>
      <c r="CQ41" s="255"/>
      <c r="CR41" s="226"/>
      <c r="CS41" s="249"/>
      <c r="CT41" s="255"/>
      <c r="CU41" s="226"/>
      <c r="CV41" s="249"/>
      <c r="CW41" s="225"/>
      <c r="CX41" s="226"/>
      <c r="CY41" s="227"/>
    </row>
    <row r="42" spans="1:103" ht="13.5" customHeight="1">
      <c r="A42" s="83" t="str">
        <f t="shared" si="6"/>
        <v/>
      </c>
      <c r="B42" s="168" t="str">
        <f t="shared" si="7"/>
        <v/>
      </c>
      <c r="C42" s="151" t="str">
        <f t="shared" si="8"/>
        <v/>
      </c>
      <c r="D42" s="82" t="str">
        <f t="shared" si="9"/>
        <v/>
      </c>
      <c r="E42" s="188" t="str">
        <f>IF(ISERROR(SUM((B42/2),(C42/2),(D42/2))),IF(ISERROR(SUM((B42/2),(C42/2))),IF(ISERROR(SUM((B42/2),(D42/2))),IF(ISERROR(SUM((C42/2),(D42/2))),IF(ISERROR(B42/2),IF(ISERROR(C42/2),A42,C42),B42),SUM((C42*'Student List'!$D$34),(D42*'Student List'!$E$34))/'Student List'!$D$40),SUM((B42*'Student List'!$C$34),(D42*'Student List'!$E$34))/'Student List'!$E$40),SUM((B42*'Student List'!$C$34),(C42*'Student List'!$D$34))/'Student List'!$C$40),SUM((B42*'Student List'!$C$34),(C42*'Student List'!$D$34),(D42*'Student List'!$E$34))/'Student List'!$C$35)</f>
        <v/>
      </c>
      <c r="F42" s="84" t="str">
        <f t="shared" si="10"/>
        <v/>
      </c>
      <c r="G42" s="173" t="str">
        <f>IF(ISTEXT('Student List'!$C$19),('Student List'!$C$19),"")</f>
        <v/>
      </c>
      <c r="H42" s="85"/>
      <c r="I42" s="86"/>
      <c r="J42" s="87"/>
      <c r="K42" s="86"/>
      <c r="L42" s="88"/>
      <c r="M42" s="89"/>
      <c r="N42" s="86"/>
      <c r="O42" s="87"/>
      <c r="P42" s="86"/>
      <c r="Q42" s="88"/>
      <c r="R42" s="89"/>
      <c r="S42" s="86"/>
      <c r="T42" s="87"/>
      <c r="U42" s="86"/>
      <c r="V42" s="88"/>
      <c r="W42" s="89"/>
      <c r="X42" s="86"/>
      <c r="Y42" s="87"/>
      <c r="Z42" s="86"/>
      <c r="AA42" s="90"/>
      <c r="AB42" s="207"/>
      <c r="AC42" s="85"/>
      <c r="AD42" s="86"/>
      <c r="AE42" s="89"/>
      <c r="AF42" s="86"/>
      <c r="AG42" s="88"/>
      <c r="AH42" s="89"/>
      <c r="AI42" s="86"/>
      <c r="AJ42" s="87"/>
      <c r="AK42" s="86"/>
      <c r="AL42" s="88"/>
      <c r="AM42" s="89"/>
      <c r="AN42" s="86"/>
      <c r="AO42" s="87"/>
      <c r="AP42" s="86"/>
      <c r="AQ42" s="88"/>
      <c r="AR42" s="89"/>
      <c r="AS42" s="86"/>
      <c r="AT42" s="87"/>
      <c r="AU42" s="86"/>
      <c r="AV42" s="88"/>
      <c r="AW42" s="89"/>
      <c r="AX42" s="86"/>
      <c r="AY42" s="87"/>
      <c r="AZ42" s="86"/>
      <c r="BA42" s="88"/>
      <c r="BB42" s="89"/>
      <c r="BC42" s="86"/>
      <c r="BD42" s="86"/>
      <c r="BE42" s="86"/>
      <c r="BF42" s="89"/>
      <c r="BG42" s="91" t="str">
        <f t="shared" si="11"/>
        <v/>
      </c>
      <c r="BI42" s="92" t="str">
        <f t="shared" si="12"/>
        <v/>
      </c>
      <c r="BJ42" s="112"/>
      <c r="BK42" s="117"/>
      <c r="BL42" s="113"/>
      <c r="BM42" s="113"/>
      <c r="BN42" s="113"/>
      <c r="BO42" s="113"/>
      <c r="BP42" s="113"/>
      <c r="BQ42" s="113"/>
      <c r="BR42" s="113"/>
      <c r="BS42" s="114"/>
      <c r="BU42" s="171" t="str">
        <f t="shared" si="13"/>
        <v/>
      </c>
      <c r="BV42" s="161"/>
      <c r="BW42" s="162"/>
      <c r="BX42" s="250"/>
      <c r="BY42" s="256"/>
      <c r="BZ42" s="163"/>
      <c r="CA42" s="250"/>
      <c r="CB42" s="256"/>
      <c r="CC42" s="163"/>
      <c r="CD42" s="250"/>
      <c r="CE42" s="256"/>
      <c r="CF42" s="163"/>
      <c r="CG42" s="250"/>
      <c r="CH42" s="256"/>
      <c r="CI42" s="163"/>
      <c r="CJ42" s="250"/>
      <c r="CK42" s="256"/>
      <c r="CL42" s="163"/>
      <c r="CM42" s="250"/>
      <c r="CN42" s="256"/>
      <c r="CO42" s="163"/>
      <c r="CP42" s="250"/>
      <c r="CQ42" s="256"/>
      <c r="CR42" s="163"/>
      <c r="CS42" s="250"/>
      <c r="CT42" s="256"/>
      <c r="CU42" s="163"/>
      <c r="CV42" s="250"/>
      <c r="CW42" s="162"/>
      <c r="CX42" s="163"/>
      <c r="CY42" s="164"/>
    </row>
    <row r="43" spans="1:103" ht="13.5" customHeight="1">
      <c r="A43" s="83" t="str">
        <f t="shared" si="6"/>
        <v/>
      </c>
      <c r="B43" s="168" t="str">
        <f t="shared" si="7"/>
        <v/>
      </c>
      <c r="C43" s="151" t="str">
        <f t="shared" si="8"/>
        <v/>
      </c>
      <c r="D43" s="82" t="str">
        <f t="shared" si="9"/>
        <v/>
      </c>
      <c r="E43" s="188" t="str">
        <f>IF(ISERROR(SUM((B43/2),(C43/2),(D43/2))),IF(ISERROR(SUM((B43/2),(C43/2))),IF(ISERROR(SUM((B43/2),(D43/2))),IF(ISERROR(SUM((C43/2),(D43/2))),IF(ISERROR(B43/2),IF(ISERROR(C43/2),A43,C43),B43),SUM((C43*'Student List'!$D$34),(D43*'Student List'!$E$34))/'Student List'!$D$40),SUM((B43*'Student List'!$C$34),(D43*'Student List'!$E$34))/'Student List'!$E$40),SUM((B43*'Student List'!$C$34),(C43*'Student List'!$D$34))/'Student List'!$C$40),SUM((B43*'Student List'!$C$34),(C43*'Student List'!$D$34),(D43*'Student List'!$E$34))/'Student List'!$C$35)</f>
        <v/>
      </c>
      <c r="F43" s="84" t="str">
        <f t="shared" si="10"/>
        <v/>
      </c>
      <c r="G43" s="208" t="str">
        <f>IF(ISTEXT('Student List'!$C$20),('Student List'!$C$20),"")</f>
        <v/>
      </c>
      <c r="H43" s="209"/>
      <c r="I43" s="210"/>
      <c r="J43" s="211"/>
      <c r="K43" s="210"/>
      <c r="L43" s="212"/>
      <c r="M43" s="213"/>
      <c r="N43" s="210"/>
      <c r="O43" s="211"/>
      <c r="P43" s="210"/>
      <c r="Q43" s="212"/>
      <c r="R43" s="213"/>
      <c r="S43" s="210"/>
      <c r="T43" s="211"/>
      <c r="U43" s="210"/>
      <c r="V43" s="212"/>
      <c r="W43" s="213"/>
      <c r="X43" s="210"/>
      <c r="Y43" s="211"/>
      <c r="Z43" s="210"/>
      <c r="AA43" s="214"/>
      <c r="AB43" s="215"/>
      <c r="AC43" s="209"/>
      <c r="AD43" s="210"/>
      <c r="AE43" s="213"/>
      <c r="AF43" s="210"/>
      <c r="AG43" s="212"/>
      <c r="AH43" s="213"/>
      <c r="AI43" s="210"/>
      <c r="AJ43" s="211"/>
      <c r="AK43" s="210"/>
      <c r="AL43" s="212"/>
      <c r="AM43" s="213"/>
      <c r="AN43" s="210"/>
      <c r="AO43" s="211"/>
      <c r="AP43" s="210"/>
      <c r="AQ43" s="212"/>
      <c r="AR43" s="213"/>
      <c r="AS43" s="210"/>
      <c r="AT43" s="211"/>
      <c r="AU43" s="210"/>
      <c r="AV43" s="212"/>
      <c r="AW43" s="213"/>
      <c r="AX43" s="210"/>
      <c r="AY43" s="211"/>
      <c r="AZ43" s="210"/>
      <c r="BA43" s="212"/>
      <c r="BB43" s="213"/>
      <c r="BC43" s="210"/>
      <c r="BD43" s="210"/>
      <c r="BE43" s="210"/>
      <c r="BF43" s="213"/>
      <c r="BG43" s="216" t="str">
        <f t="shared" si="11"/>
        <v/>
      </c>
      <c r="BH43" s="217"/>
      <c r="BI43" s="218" t="str">
        <f t="shared" si="12"/>
        <v/>
      </c>
      <c r="BJ43" s="219"/>
      <c r="BK43" s="220"/>
      <c r="BL43" s="221"/>
      <c r="BM43" s="221"/>
      <c r="BN43" s="221"/>
      <c r="BO43" s="221"/>
      <c r="BP43" s="221"/>
      <c r="BQ43" s="221"/>
      <c r="BR43" s="221"/>
      <c r="BS43" s="222"/>
      <c r="BT43" s="217"/>
      <c r="BU43" s="223" t="str">
        <f t="shared" si="13"/>
        <v/>
      </c>
      <c r="BV43" s="224"/>
      <c r="BW43" s="225"/>
      <c r="BX43" s="249"/>
      <c r="BY43" s="255"/>
      <c r="BZ43" s="226"/>
      <c r="CA43" s="249"/>
      <c r="CB43" s="255"/>
      <c r="CC43" s="226"/>
      <c r="CD43" s="249"/>
      <c r="CE43" s="255"/>
      <c r="CF43" s="226"/>
      <c r="CG43" s="249"/>
      <c r="CH43" s="255"/>
      <c r="CI43" s="226"/>
      <c r="CJ43" s="249"/>
      <c r="CK43" s="255"/>
      <c r="CL43" s="226"/>
      <c r="CM43" s="249"/>
      <c r="CN43" s="255"/>
      <c r="CO43" s="226"/>
      <c r="CP43" s="249"/>
      <c r="CQ43" s="255"/>
      <c r="CR43" s="226"/>
      <c r="CS43" s="249"/>
      <c r="CT43" s="255"/>
      <c r="CU43" s="226"/>
      <c r="CV43" s="249"/>
      <c r="CW43" s="225"/>
      <c r="CX43" s="226"/>
      <c r="CY43" s="227"/>
    </row>
    <row r="44" spans="1:103" ht="13.5" customHeight="1">
      <c r="A44" s="83" t="str">
        <f t="shared" si="6"/>
        <v/>
      </c>
      <c r="B44" s="168" t="str">
        <f t="shared" si="7"/>
        <v/>
      </c>
      <c r="C44" s="151" t="str">
        <f t="shared" si="8"/>
        <v/>
      </c>
      <c r="D44" s="82" t="str">
        <f t="shared" si="9"/>
        <v/>
      </c>
      <c r="E44" s="188" t="str">
        <f>IF(ISERROR(SUM((B44/2),(C44/2),(D44/2))),IF(ISERROR(SUM((B44/2),(C44/2))),IF(ISERROR(SUM((B44/2),(D44/2))),IF(ISERROR(SUM((C44/2),(D44/2))),IF(ISERROR(B44/2),IF(ISERROR(C44/2),A44,C44),B44),SUM((C44*'Student List'!$D$34),(D44*'Student List'!$E$34))/'Student List'!$D$40),SUM((B44*'Student List'!$C$34),(D44*'Student List'!$E$34))/'Student List'!$E$40),SUM((B44*'Student List'!$C$34),(C44*'Student List'!$D$34))/'Student List'!$C$40),SUM((B44*'Student List'!$C$34),(C44*'Student List'!$D$34),(D44*'Student List'!$E$34))/'Student List'!$C$35)</f>
        <v/>
      </c>
      <c r="F44" s="84" t="str">
        <f t="shared" si="10"/>
        <v/>
      </c>
      <c r="G44" s="173" t="str">
        <f>IF(ISTEXT('Student List'!$C$21),('Student List'!$C$21),"")</f>
        <v/>
      </c>
      <c r="H44" s="85"/>
      <c r="I44" s="86"/>
      <c r="J44" s="87"/>
      <c r="K44" s="86"/>
      <c r="L44" s="88"/>
      <c r="M44" s="89"/>
      <c r="N44" s="86"/>
      <c r="O44" s="86"/>
      <c r="P44" s="228"/>
      <c r="Q44" s="148"/>
      <c r="R44" s="89"/>
      <c r="S44" s="86"/>
      <c r="T44" s="87"/>
      <c r="U44" s="86"/>
      <c r="V44" s="88"/>
      <c r="W44" s="89"/>
      <c r="X44" s="86"/>
      <c r="Y44" s="87"/>
      <c r="Z44" s="86"/>
      <c r="AA44" s="90"/>
      <c r="AB44" s="207"/>
      <c r="AC44" s="85"/>
      <c r="AD44" s="86"/>
      <c r="AE44" s="89"/>
      <c r="AF44" s="86"/>
      <c r="AG44" s="88"/>
      <c r="AH44" s="89"/>
      <c r="AI44" s="86"/>
      <c r="AJ44" s="87"/>
      <c r="AK44" s="86"/>
      <c r="AL44" s="88"/>
      <c r="AM44" s="89"/>
      <c r="AN44" s="86"/>
      <c r="AO44" s="87"/>
      <c r="AP44" s="86"/>
      <c r="AQ44" s="88"/>
      <c r="AR44" s="89"/>
      <c r="AS44" s="86"/>
      <c r="AT44" s="87"/>
      <c r="AU44" s="86"/>
      <c r="AV44" s="88"/>
      <c r="AW44" s="89"/>
      <c r="AX44" s="86"/>
      <c r="AY44" s="87"/>
      <c r="AZ44" s="86"/>
      <c r="BA44" s="88"/>
      <c r="BB44" s="89"/>
      <c r="BC44" s="86"/>
      <c r="BD44" s="86"/>
      <c r="BE44" s="86"/>
      <c r="BF44" s="89"/>
      <c r="BG44" s="91" t="str">
        <f t="shared" si="11"/>
        <v/>
      </c>
      <c r="BI44" s="92" t="str">
        <f t="shared" si="12"/>
        <v/>
      </c>
      <c r="BJ44" s="112"/>
      <c r="BK44" s="117"/>
      <c r="BL44" s="113"/>
      <c r="BM44" s="113"/>
      <c r="BN44" s="113"/>
      <c r="BO44" s="113"/>
      <c r="BP44" s="113"/>
      <c r="BQ44" s="113"/>
      <c r="BR44" s="113"/>
      <c r="BS44" s="114"/>
      <c r="BU44" s="171" t="str">
        <f t="shared" si="13"/>
        <v/>
      </c>
      <c r="BV44" s="161"/>
      <c r="BW44" s="162"/>
      <c r="BX44" s="250"/>
      <c r="BY44" s="256"/>
      <c r="BZ44" s="163"/>
      <c r="CA44" s="250"/>
      <c r="CB44" s="256"/>
      <c r="CC44" s="163"/>
      <c r="CD44" s="250"/>
      <c r="CE44" s="256"/>
      <c r="CF44" s="163"/>
      <c r="CG44" s="250"/>
      <c r="CH44" s="256"/>
      <c r="CI44" s="163"/>
      <c r="CJ44" s="250"/>
      <c r="CK44" s="256"/>
      <c r="CL44" s="163"/>
      <c r="CM44" s="250"/>
      <c r="CN44" s="256"/>
      <c r="CO44" s="163"/>
      <c r="CP44" s="250"/>
      <c r="CQ44" s="256"/>
      <c r="CR44" s="163"/>
      <c r="CS44" s="250"/>
      <c r="CT44" s="256"/>
      <c r="CU44" s="163"/>
      <c r="CV44" s="250"/>
      <c r="CW44" s="162"/>
      <c r="CX44" s="163"/>
      <c r="CY44" s="164"/>
    </row>
    <row r="45" spans="1:103" ht="13.5" customHeight="1">
      <c r="A45" s="83" t="str">
        <f t="shared" si="6"/>
        <v/>
      </c>
      <c r="B45" s="168" t="str">
        <f t="shared" si="7"/>
        <v/>
      </c>
      <c r="C45" s="151" t="str">
        <f t="shared" si="8"/>
        <v/>
      </c>
      <c r="D45" s="82" t="str">
        <f t="shared" si="9"/>
        <v/>
      </c>
      <c r="E45" s="188" t="str">
        <f>IF(ISERROR(SUM((B45/2),(C45/2),(D45/2))),IF(ISERROR(SUM((B45/2),(C45/2))),IF(ISERROR(SUM((B45/2),(D45/2))),IF(ISERROR(SUM((C45/2),(D45/2))),IF(ISERROR(B45/2),IF(ISERROR(C45/2),A45,C45),B45),SUM((C45*'Student List'!$D$34),(D45*'Student List'!$E$34))/'Student List'!$D$40),SUM((B45*'Student List'!$C$34),(D45*'Student List'!$E$34))/'Student List'!$E$40),SUM((B45*'Student List'!$C$34),(C45*'Student List'!$D$34))/'Student List'!$C$40),SUM((B45*'Student List'!$C$34),(C45*'Student List'!$D$34),(D45*'Student List'!$E$34))/'Student List'!$C$35)</f>
        <v/>
      </c>
      <c r="F45" s="84" t="str">
        <f t="shared" si="10"/>
        <v/>
      </c>
      <c r="G45" s="208" t="str">
        <f>IF(ISTEXT('Student List'!$C$22),('Student List'!$C$22),"")</f>
        <v/>
      </c>
      <c r="H45" s="209"/>
      <c r="I45" s="210"/>
      <c r="J45" s="211"/>
      <c r="K45" s="210"/>
      <c r="L45" s="212"/>
      <c r="M45" s="213"/>
      <c r="N45" s="210"/>
      <c r="O45" s="211"/>
      <c r="P45" s="210"/>
      <c r="Q45" s="212"/>
      <c r="R45" s="213"/>
      <c r="S45" s="210"/>
      <c r="T45" s="211"/>
      <c r="U45" s="210"/>
      <c r="V45" s="212"/>
      <c r="W45" s="213"/>
      <c r="X45" s="210"/>
      <c r="Y45" s="211"/>
      <c r="Z45" s="210"/>
      <c r="AA45" s="214"/>
      <c r="AB45" s="215"/>
      <c r="AC45" s="209"/>
      <c r="AD45" s="210"/>
      <c r="AE45" s="213"/>
      <c r="AF45" s="210"/>
      <c r="AG45" s="212"/>
      <c r="AH45" s="213"/>
      <c r="AI45" s="210"/>
      <c r="AJ45" s="211"/>
      <c r="AK45" s="210"/>
      <c r="AL45" s="212"/>
      <c r="AM45" s="213"/>
      <c r="AN45" s="210"/>
      <c r="AO45" s="211"/>
      <c r="AP45" s="210"/>
      <c r="AQ45" s="212"/>
      <c r="AR45" s="213"/>
      <c r="AS45" s="210"/>
      <c r="AT45" s="211"/>
      <c r="AU45" s="210"/>
      <c r="AV45" s="212"/>
      <c r="AW45" s="213"/>
      <c r="AX45" s="210"/>
      <c r="AY45" s="211"/>
      <c r="AZ45" s="210"/>
      <c r="BA45" s="212"/>
      <c r="BB45" s="213"/>
      <c r="BC45" s="210"/>
      <c r="BD45" s="210"/>
      <c r="BE45" s="210"/>
      <c r="BF45" s="213"/>
      <c r="BG45" s="216" t="str">
        <f t="shared" si="11"/>
        <v/>
      </c>
      <c r="BH45" s="217"/>
      <c r="BI45" s="218" t="str">
        <f t="shared" si="12"/>
        <v/>
      </c>
      <c r="BJ45" s="219"/>
      <c r="BK45" s="220"/>
      <c r="BL45" s="221"/>
      <c r="BM45" s="221"/>
      <c r="BN45" s="221"/>
      <c r="BO45" s="221"/>
      <c r="BP45" s="221"/>
      <c r="BQ45" s="221"/>
      <c r="BR45" s="221"/>
      <c r="BS45" s="222"/>
      <c r="BT45" s="217"/>
      <c r="BU45" s="223" t="str">
        <f t="shared" si="13"/>
        <v/>
      </c>
      <c r="BV45" s="224"/>
      <c r="BW45" s="225"/>
      <c r="BX45" s="249"/>
      <c r="BY45" s="255"/>
      <c r="BZ45" s="226"/>
      <c r="CA45" s="249"/>
      <c r="CB45" s="255"/>
      <c r="CC45" s="226"/>
      <c r="CD45" s="249"/>
      <c r="CE45" s="255"/>
      <c r="CF45" s="226"/>
      <c r="CG45" s="249"/>
      <c r="CH45" s="255"/>
      <c r="CI45" s="226"/>
      <c r="CJ45" s="249"/>
      <c r="CK45" s="255"/>
      <c r="CL45" s="226"/>
      <c r="CM45" s="249"/>
      <c r="CN45" s="255"/>
      <c r="CO45" s="226"/>
      <c r="CP45" s="249"/>
      <c r="CQ45" s="255"/>
      <c r="CR45" s="226"/>
      <c r="CS45" s="249"/>
      <c r="CT45" s="255"/>
      <c r="CU45" s="226"/>
      <c r="CV45" s="249"/>
      <c r="CW45" s="225"/>
      <c r="CX45" s="226"/>
      <c r="CY45" s="227"/>
    </row>
    <row r="46" spans="1:103" ht="13.5" customHeight="1">
      <c r="A46" s="83" t="str">
        <f t="shared" si="6"/>
        <v/>
      </c>
      <c r="B46" s="168" t="str">
        <f t="shared" si="7"/>
        <v/>
      </c>
      <c r="C46" s="151" t="str">
        <f t="shared" si="8"/>
        <v/>
      </c>
      <c r="D46" s="82" t="str">
        <f t="shared" si="9"/>
        <v/>
      </c>
      <c r="E46" s="188" t="str">
        <f>IF(ISERROR(SUM((B46/2),(C46/2),(D46/2))),IF(ISERROR(SUM((B46/2),(C46/2))),IF(ISERROR(SUM((B46/2),(D46/2))),IF(ISERROR(SUM((C46/2),(D46/2))),IF(ISERROR(B46/2),IF(ISERROR(C46/2),A46,C46),B46),SUM((C46*'Student List'!$D$34),(D46*'Student List'!$E$34))/'Student List'!$D$40),SUM((B46*'Student List'!$C$34),(D46*'Student List'!$E$34))/'Student List'!$E$40),SUM((B46*'Student List'!$C$34),(C46*'Student List'!$D$34))/'Student List'!$C$40),SUM((B46*'Student List'!$C$34),(C46*'Student List'!$D$34),(D46*'Student List'!$E$34))/'Student List'!$C$35)</f>
        <v/>
      </c>
      <c r="F46" s="84" t="str">
        <f t="shared" si="10"/>
        <v/>
      </c>
      <c r="G46" s="173" t="str">
        <f>IF(ISTEXT('Student List'!$C$23),('Student List'!$C$23),"")</f>
        <v/>
      </c>
      <c r="H46" s="85"/>
      <c r="I46" s="86"/>
      <c r="J46" s="87"/>
      <c r="K46" s="86"/>
      <c r="L46" s="88"/>
      <c r="M46" s="89"/>
      <c r="N46" s="86"/>
      <c r="O46" s="87"/>
      <c r="P46" s="86"/>
      <c r="Q46" s="88"/>
      <c r="R46" s="89"/>
      <c r="S46" s="86"/>
      <c r="T46" s="87"/>
      <c r="U46" s="86"/>
      <c r="V46" s="88"/>
      <c r="W46" s="89"/>
      <c r="X46" s="86"/>
      <c r="Y46" s="87"/>
      <c r="Z46" s="86"/>
      <c r="AA46" s="90"/>
      <c r="AB46" s="207"/>
      <c r="AC46" s="85"/>
      <c r="AD46" s="86"/>
      <c r="AE46" s="89"/>
      <c r="AF46" s="86"/>
      <c r="AG46" s="88"/>
      <c r="AH46" s="89"/>
      <c r="AI46" s="86"/>
      <c r="AJ46" s="87"/>
      <c r="AK46" s="86"/>
      <c r="AL46" s="88"/>
      <c r="AM46" s="89"/>
      <c r="AN46" s="86"/>
      <c r="AO46" s="87"/>
      <c r="AP46" s="86"/>
      <c r="AQ46" s="88"/>
      <c r="AR46" s="89"/>
      <c r="AS46" s="86"/>
      <c r="AT46" s="87"/>
      <c r="AU46" s="86"/>
      <c r="AV46" s="88"/>
      <c r="AW46" s="89"/>
      <c r="AX46" s="86"/>
      <c r="AY46" s="87"/>
      <c r="AZ46" s="86"/>
      <c r="BA46" s="88"/>
      <c r="BB46" s="89"/>
      <c r="BC46" s="86"/>
      <c r="BD46" s="86"/>
      <c r="BE46" s="86"/>
      <c r="BF46" s="89"/>
      <c r="BG46" s="91" t="str">
        <f t="shared" si="11"/>
        <v/>
      </c>
      <c r="BI46" s="92" t="str">
        <f t="shared" si="12"/>
        <v/>
      </c>
      <c r="BJ46" s="112"/>
      <c r="BK46" s="117"/>
      <c r="BL46" s="113"/>
      <c r="BM46" s="113"/>
      <c r="BN46" s="113"/>
      <c r="BO46" s="113"/>
      <c r="BP46" s="113"/>
      <c r="BQ46" s="113"/>
      <c r="BR46" s="113"/>
      <c r="BS46" s="114"/>
      <c r="BU46" s="171" t="str">
        <f t="shared" si="13"/>
        <v/>
      </c>
      <c r="BV46" s="161"/>
      <c r="BW46" s="162"/>
      <c r="BX46" s="250"/>
      <c r="BY46" s="256"/>
      <c r="BZ46" s="163"/>
      <c r="CA46" s="250"/>
      <c r="CB46" s="256"/>
      <c r="CC46" s="163"/>
      <c r="CD46" s="250"/>
      <c r="CE46" s="256"/>
      <c r="CF46" s="163"/>
      <c r="CG46" s="250"/>
      <c r="CH46" s="256"/>
      <c r="CI46" s="163"/>
      <c r="CJ46" s="250"/>
      <c r="CK46" s="256"/>
      <c r="CL46" s="163"/>
      <c r="CM46" s="250"/>
      <c r="CN46" s="256"/>
      <c r="CO46" s="163"/>
      <c r="CP46" s="250"/>
      <c r="CQ46" s="256"/>
      <c r="CR46" s="163"/>
      <c r="CS46" s="250"/>
      <c r="CT46" s="256"/>
      <c r="CU46" s="163"/>
      <c r="CV46" s="250"/>
      <c r="CW46" s="162"/>
      <c r="CX46" s="163"/>
      <c r="CY46" s="164"/>
    </row>
    <row r="47" spans="1:103" ht="13.5" customHeight="1">
      <c r="A47" s="83" t="str">
        <f t="shared" si="6"/>
        <v/>
      </c>
      <c r="B47" s="168" t="str">
        <f t="shared" si="7"/>
        <v/>
      </c>
      <c r="C47" s="151" t="str">
        <f t="shared" si="8"/>
        <v/>
      </c>
      <c r="D47" s="82" t="str">
        <f t="shared" si="9"/>
        <v/>
      </c>
      <c r="E47" s="188" t="str">
        <f>IF(ISERROR(SUM((B47/2),(C47/2),(D47/2))),IF(ISERROR(SUM((B47/2),(C47/2))),IF(ISERROR(SUM((B47/2),(D47/2))),IF(ISERROR(SUM((C47/2),(D47/2))),IF(ISERROR(B47/2),IF(ISERROR(C47/2),A47,C47),B47),SUM((C47*'Student List'!$D$34),(D47*'Student List'!$E$34))/'Student List'!$D$40),SUM((B47*'Student List'!$C$34),(D47*'Student List'!$E$34))/'Student List'!$E$40),SUM((B47*'Student List'!$C$34),(C47*'Student List'!$D$34))/'Student List'!$C$40),SUM((B47*'Student List'!$C$34),(C47*'Student List'!$D$34),(D47*'Student List'!$E$34))/'Student List'!$C$35)</f>
        <v/>
      </c>
      <c r="F47" s="84" t="str">
        <f t="shared" si="10"/>
        <v/>
      </c>
      <c r="G47" s="208" t="str">
        <f>IF(ISTEXT('Student List'!$C$24),('Student List'!$C$24),"")</f>
        <v/>
      </c>
      <c r="H47" s="209"/>
      <c r="I47" s="210"/>
      <c r="J47" s="211"/>
      <c r="K47" s="210"/>
      <c r="L47" s="212"/>
      <c r="M47" s="213"/>
      <c r="N47" s="210"/>
      <c r="O47" s="211"/>
      <c r="P47" s="210"/>
      <c r="Q47" s="212"/>
      <c r="R47" s="213"/>
      <c r="S47" s="210"/>
      <c r="T47" s="211"/>
      <c r="U47" s="210"/>
      <c r="V47" s="212"/>
      <c r="W47" s="213"/>
      <c r="X47" s="210"/>
      <c r="Y47" s="211"/>
      <c r="Z47" s="210"/>
      <c r="AA47" s="214"/>
      <c r="AB47" s="215"/>
      <c r="AC47" s="209"/>
      <c r="AD47" s="210"/>
      <c r="AE47" s="213"/>
      <c r="AF47" s="210"/>
      <c r="AG47" s="212"/>
      <c r="AH47" s="213"/>
      <c r="AI47" s="210"/>
      <c r="AJ47" s="211"/>
      <c r="AK47" s="210"/>
      <c r="AL47" s="212"/>
      <c r="AM47" s="213"/>
      <c r="AN47" s="210"/>
      <c r="AO47" s="211"/>
      <c r="AP47" s="210"/>
      <c r="AQ47" s="212"/>
      <c r="AR47" s="213"/>
      <c r="AS47" s="210"/>
      <c r="AT47" s="211"/>
      <c r="AU47" s="210"/>
      <c r="AV47" s="212"/>
      <c r="AW47" s="213"/>
      <c r="AX47" s="210"/>
      <c r="AY47" s="211"/>
      <c r="AZ47" s="210"/>
      <c r="BA47" s="212"/>
      <c r="BB47" s="213"/>
      <c r="BC47" s="210"/>
      <c r="BD47" s="210"/>
      <c r="BE47" s="210"/>
      <c r="BF47" s="213"/>
      <c r="BG47" s="216" t="str">
        <f t="shared" si="11"/>
        <v/>
      </c>
      <c r="BH47" s="217"/>
      <c r="BI47" s="218" t="str">
        <f t="shared" si="12"/>
        <v/>
      </c>
      <c r="BJ47" s="219"/>
      <c r="BK47" s="220"/>
      <c r="BL47" s="221"/>
      <c r="BM47" s="221"/>
      <c r="BN47" s="221"/>
      <c r="BO47" s="221"/>
      <c r="BP47" s="221"/>
      <c r="BQ47" s="221"/>
      <c r="BR47" s="221"/>
      <c r="BS47" s="222"/>
      <c r="BT47" s="217"/>
      <c r="BU47" s="223" t="str">
        <f t="shared" si="13"/>
        <v/>
      </c>
      <c r="BV47" s="224"/>
      <c r="BW47" s="225"/>
      <c r="BX47" s="249"/>
      <c r="BY47" s="255"/>
      <c r="BZ47" s="226"/>
      <c r="CA47" s="249"/>
      <c r="CB47" s="255"/>
      <c r="CC47" s="226"/>
      <c r="CD47" s="249"/>
      <c r="CE47" s="255"/>
      <c r="CF47" s="226"/>
      <c r="CG47" s="249"/>
      <c r="CH47" s="255"/>
      <c r="CI47" s="226"/>
      <c r="CJ47" s="249"/>
      <c r="CK47" s="255"/>
      <c r="CL47" s="226"/>
      <c r="CM47" s="249"/>
      <c r="CN47" s="255"/>
      <c r="CO47" s="226"/>
      <c r="CP47" s="249"/>
      <c r="CQ47" s="255"/>
      <c r="CR47" s="226"/>
      <c r="CS47" s="249"/>
      <c r="CT47" s="255"/>
      <c r="CU47" s="226"/>
      <c r="CV47" s="249"/>
      <c r="CW47" s="225"/>
      <c r="CX47" s="226"/>
      <c r="CY47" s="227"/>
    </row>
    <row r="48" spans="1:103" ht="13.5" customHeight="1">
      <c r="A48" s="83" t="str">
        <f t="shared" si="6"/>
        <v/>
      </c>
      <c r="B48" s="168" t="str">
        <f t="shared" si="7"/>
        <v/>
      </c>
      <c r="C48" s="151" t="str">
        <f t="shared" si="8"/>
        <v/>
      </c>
      <c r="D48" s="82" t="str">
        <f t="shared" si="9"/>
        <v/>
      </c>
      <c r="E48" s="188" t="str">
        <f>IF(ISERROR(SUM((B48/2),(C48/2),(D48/2))),IF(ISERROR(SUM((B48/2),(C48/2))),IF(ISERROR(SUM((B48/2),(D48/2))),IF(ISERROR(SUM((C48/2),(D48/2))),IF(ISERROR(B48/2),IF(ISERROR(C48/2),A48,C48),B48),SUM((C48*'Student List'!$D$34),(D48*'Student List'!$E$34))/'Student List'!$D$40),SUM((B48*'Student List'!$C$34),(D48*'Student List'!$E$34))/'Student List'!$E$40),SUM((B48*'Student List'!$C$34),(C48*'Student List'!$D$34))/'Student List'!$C$40),SUM((B48*'Student List'!$C$34),(C48*'Student List'!$D$34),(D48*'Student List'!$E$34))/'Student List'!$C$35)</f>
        <v/>
      </c>
      <c r="F48" s="84" t="str">
        <f t="shared" si="10"/>
        <v/>
      </c>
      <c r="G48" s="173" t="str">
        <f>IF(ISTEXT('Student List'!$C$25),('Student List'!$C$25),"")</f>
        <v/>
      </c>
      <c r="H48" s="85"/>
      <c r="I48" s="86"/>
      <c r="J48" s="87"/>
      <c r="K48" s="86"/>
      <c r="L48" s="88"/>
      <c r="M48" s="89"/>
      <c r="N48" s="86"/>
      <c r="O48" s="87"/>
      <c r="P48" s="86"/>
      <c r="Q48" s="88"/>
      <c r="R48" s="89"/>
      <c r="S48" s="86"/>
      <c r="T48" s="87"/>
      <c r="U48" s="86"/>
      <c r="V48" s="88"/>
      <c r="W48" s="89"/>
      <c r="X48" s="86"/>
      <c r="Y48" s="87"/>
      <c r="Z48" s="86"/>
      <c r="AA48" s="90"/>
      <c r="AB48" s="207"/>
      <c r="AC48" s="85"/>
      <c r="AD48" s="86"/>
      <c r="AE48" s="89"/>
      <c r="AF48" s="86"/>
      <c r="AG48" s="88"/>
      <c r="AH48" s="89"/>
      <c r="AI48" s="86"/>
      <c r="AJ48" s="87"/>
      <c r="AK48" s="86"/>
      <c r="AL48" s="88"/>
      <c r="AM48" s="89"/>
      <c r="AN48" s="86"/>
      <c r="AO48" s="87"/>
      <c r="AP48" s="86"/>
      <c r="AQ48" s="88"/>
      <c r="AR48" s="89"/>
      <c r="AS48" s="86"/>
      <c r="AT48" s="87"/>
      <c r="AU48" s="86"/>
      <c r="AV48" s="88"/>
      <c r="AW48" s="89"/>
      <c r="AX48" s="86"/>
      <c r="AY48" s="87"/>
      <c r="AZ48" s="86"/>
      <c r="BA48" s="88"/>
      <c r="BB48" s="89"/>
      <c r="BC48" s="86"/>
      <c r="BD48" s="86"/>
      <c r="BE48" s="86"/>
      <c r="BF48" s="89"/>
      <c r="BG48" s="91" t="str">
        <f t="shared" si="11"/>
        <v/>
      </c>
      <c r="BI48" s="92" t="str">
        <f t="shared" si="12"/>
        <v/>
      </c>
      <c r="BJ48" s="112"/>
      <c r="BK48" s="117"/>
      <c r="BL48" s="113"/>
      <c r="BM48" s="113"/>
      <c r="BN48" s="113"/>
      <c r="BO48" s="113"/>
      <c r="BP48" s="113"/>
      <c r="BQ48" s="113"/>
      <c r="BR48" s="113"/>
      <c r="BS48" s="114"/>
      <c r="BU48" s="171" t="str">
        <f t="shared" si="13"/>
        <v/>
      </c>
      <c r="BV48" s="161"/>
      <c r="BW48" s="162"/>
      <c r="BX48" s="250"/>
      <c r="BY48" s="256"/>
      <c r="BZ48" s="163"/>
      <c r="CA48" s="250"/>
      <c r="CB48" s="256"/>
      <c r="CC48" s="163"/>
      <c r="CD48" s="250"/>
      <c r="CE48" s="256"/>
      <c r="CF48" s="163"/>
      <c r="CG48" s="250"/>
      <c r="CH48" s="256"/>
      <c r="CI48" s="163"/>
      <c r="CJ48" s="250"/>
      <c r="CK48" s="256"/>
      <c r="CL48" s="163"/>
      <c r="CM48" s="250"/>
      <c r="CN48" s="256"/>
      <c r="CO48" s="163"/>
      <c r="CP48" s="250"/>
      <c r="CQ48" s="256"/>
      <c r="CR48" s="163"/>
      <c r="CS48" s="250"/>
      <c r="CT48" s="256"/>
      <c r="CU48" s="163"/>
      <c r="CV48" s="250"/>
      <c r="CW48" s="162"/>
      <c r="CX48" s="163"/>
      <c r="CY48" s="164"/>
    </row>
    <row r="49" spans="1:103" ht="13.5" customHeight="1">
      <c r="A49" s="83" t="str">
        <f t="shared" si="6"/>
        <v/>
      </c>
      <c r="B49" s="168" t="str">
        <f t="shared" si="7"/>
        <v/>
      </c>
      <c r="C49" s="151" t="str">
        <f t="shared" si="8"/>
        <v/>
      </c>
      <c r="D49" s="82" t="str">
        <f t="shared" si="9"/>
        <v/>
      </c>
      <c r="E49" s="188" t="str">
        <f>IF(ISERROR(SUM((B49/2),(C49/2),(D49/2))),IF(ISERROR(SUM((B49/2),(C49/2))),IF(ISERROR(SUM((B49/2),(D49/2))),IF(ISERROR(SUM((C49/2),(D49/2))),IF(ISERROR(B49/2),IF(ISERROR(C49/2),A49,C49),B49),SUM((C49*'Student List'!$D$34),(D49*'Student List'!$E$34))/'Student List'!$D$40),SUM((B49*'Student List'!$C$34),(D49*'Student List'!$E$34))/'Student List'!$E$40),SUM((B49*'Student List'!$C$34),(C49*'Student List'!$D$34))/'Student List'!$C$40),SUM((B49*'Student List'!$C$34),(C49*'Student List'!$D$34),(D49*'Student List'!$E$34))/'Student List'!$C$35)</f>
        <v/>
      </c>
      <c r="F49" s="84" t="str">
        <f t="shared" si="10"/>
        <v/>
      </c>
      <c r="G49" s="208" t="str">
        <f>IF(ISTEXT('Student List'!$C$26),('Student List'!$C$26),"")</f>
        <v/>
      </c>
      <c r="H49" s="209"/>
      <c r="I49" s="210"/>
      <c r="J49" s="211"/>
      <c r="K49" s="210"/>
      <c r="L49" s="212"/>
      <c r="M49" s="213"/>
      <c r="N49" s="210"/>
      <c r="O49" s="211"/>
      <c r="P49" s="210"/>
      <c r="Q49" s="212"/>
      <c r="R49" s="213"/>
      <c r="S49" s="210"/>
      <c r="T49" s="211"/>
      <c r="U49" s="210"/>
      <c r="V49" s="212"/>
      <c r="W49" s="213"/>
      <c r="X49" s="210"/>
      <c r="Y49" s="211"/>
      <c r="Z49" s="210"/>
      <c r="AA49" s="214"/>
      <c r="AB49" s="215"/>
      <c r="AC49" s="209"/>
      <c r="AD49" s="210"/>
      <c r="AE49" s="213"/>
      <c r="AF49" s="210"/>
      <c r="AG49" s="212"/>
      <c r="AH49" s="213"/>
      <c r="AI49" s="210"/>
      <c r="AJ49" s="211"/>
      <c r="AK49" s="210"/>
      <c r="AL49" s="212"/>
      <c r="AM49" s="213"/>
      <c r="AN49" s="210"/>
      <c r="AO49" s="211"/>
      <c r="AP49" s="210"/>
      <c r="AQ49" s="212"/>
      <c r="AR49" s="213"/>
      <c r="AS49" s="210"/>
      <c r="AT49" s="211"/>
      <c r="AU49" s="210"/>
      <c r="AV49" s="212"/>
      <c r="AW49" s="213"/>
      <c r="AX49" s="210"/>
      <c r="AY49" s="211"/>
      <c r="AZ49" s="210"/>
      <c r="BA49" s="212"/>
      <c r="BB49" s="213"/>
      <c r="BC49" s="210"/>
      <c r="BD49" s="210"/>
      <c r="BE49" s="210"/>
      <c r="BF49" s="213"/>
      <c r="BG49" s="216" t="str">
        <f t="shared" si="11"/>
        <v/>
      </c>
      <c r="BH49" s="217"/>
      <c r="BI49" s="218" t="str">
        <f t="shared" si="12"/>
        <v/>
      </c>
      <c r="BJ49" s="219"/>
      <c r="BK49" s="220"/>
      <c r="BL49" s="221"/>
      <c r="BM49" s="221"/>
      <c r="BN49" s="221"/>
      <c r="BO49" s="221"/>
      <c r="BP49" s="221"/>
      <c r="BQ49" s="221"/>
      <c r="BR49" s="221"/>
      <c r="BS49" s="222"/>
      <c r="BT49" s="217"/>
      <c r="BU49" s="223" t="str">
        <f t="shared" si="13"/>
        <v/>
      </c>
      <c r="BV49" s="224"/>
      <c r="BW49" s="225"/>
      <c r="BX49" s="249"/>
      <c r="BY49" s="255"/>
      <c r="BZ49" s="226"/>
      <c r="CA49" s="249"/>
      <c r="CB49" s="255"/>
      <c r="CC49" s="226"/>
      <c r="CD49" s="249"/>
      <c r="CE49" s="255"/>
      <c r="CF49" s="226"/>
      <c r="CG49" s="249"/>
      <c r="CH49" s="255"/>
      <c r="CI49" s="226"/>
      <c r="CJ49" s="249"/>
      <c r="CK49" s="255"/>
      <c r="CL49" s="226"/>
      <c r="CM49" s="249"/>
      <c r="CN49" s="255"/>
      <c r="CO49" s="226"/>
      <c r="CP49" s="249"/>
      <c r="CQ49" s="255"/>
      <c r="CR49" s="226"/>
      <c r="CS49" s="249"/>
      <c r="CT49" s="255"/>
      <c r="CU49" s="226"/>
      <c r="CV49" s="249"/>
      <c r="CW49" s="225"/>
      <c r="CX49" s="226"/>
      <c r="CY49" s="227"/>
    </row>
    <row r="50" spans="1:103" ht="13.5" customHeight="1">
      <c r="A50" s="83" t="str">
        <f t="shared" si="6"/>
        <v/>
      </c>
      <c r="B50" s="168" t="str">
        <f t="shared" si="7"/>
        <v/>
      </c>
      <c r="C50" s="151" t="str">
        <f t="shared" si="8"/>
        <v/>
      </c>
      <c r="D50" s="82" t="str">
        <f t="shared" si="9"/>
        <v/>
      </c>
      <c r="E50" s="188" t="str">
        <f>IF(ISERROR(SUM((B50/2),(C50/2),(D50/2))),IF(ISERROR(SUM((B50/2),(C50/2))),IF(ISERROR(SUM((B50/2),(D50/2))),IF(ISERROR(SUM((C50/2),(D50/2))),IF(ISERROR(B50/2),IF(ISERROR(C50/2),A50,C50),B50),SUM((C50*'Student List'!$D$34),(D50*'Student List'!$E$34))/'Student List'!$D$40),SUM((B50*'Student List'!$C$34),(D50*'Student List'!$E$34))/'Student List'!$E$40),SUM((B50*'Student List'!$C$34),(C50*'Student List'!$D$34))/'Student List'!$C$40),SUM((B50*'Student List'!$C$34),(C50*'Student List'!$D$34),(D50*'Student List'!$E$34))/'Student List'!$C$35)</f>
        <v/>
      </c>
      <c r="F50" s="84" t="str">
        <f t="shared" si="10"/>
        <v/>
      </c>
      <c r="G50" s="173" t="str">
        <f>IF(ISTEXT('Student List'!$C$27),('Student List'!$C$27),"")</f>
        <v/>
      </c>
      <c r="H50" s="85"/>
      <c r="I50" s="86"/>
      <c r="J50" s="87"/>
      <c r="K50" s="86"/>
      <c r="L50" s="88"/>
      <c r="M50" s="89"/>
      <c r="N50" s="86"/>
      <c r="O50" s="87"/>
      <c r="P50" s="86"/>
      <c r="Q50" s="88"/>
      <c r="R50" s="89"/>
      <c r="S50" s="86"/>
      <c r="T50" s="87"/>
      <c r="U50" s="86"/>
      <c r="V50" s="88"/>
      <c r="W50" s="89"/>
      <c r="X50" s="86"/>
      <c r="Y50" s="87"/>
      <c r="Z50" s="86"/>
      <c r="AA50" s="90"/>
      <c r="AB50" s="207"/>
      <c r="AC50" s="85"/>
      <c r="AD50" s="86"/>
      <c r="AE50" s="89"/>
      <c r="AF50" s="86"/>
      <c r="AG50" s="88"/>
      <c r="AH50" s="89"/>
      <c r="AI50" s="86"/>
      <c r="AJ50" s="87"/>
      <c r="AK50" s="86"/>
      <c r="AL50" s="88"/>
      <c r="AM50" s="89"/>
      <c r="AN50" s="86"/>
      <c r="AO50" s="87"/>
      <c r="AP50" s="86"/>
      <c r="AQ50" s="88"/>
      <c r="AR50" s="89"/>
      <c r="AS50" s="86"/>
      <c r="AT50" s="87"/>
      <c r="AU50" s="86"/>
      <c r="AV50" s="88"/>
      <c r="AW50" s="89"/>
      <c r="AX50" s="86"/>
      <c r="AY50" s="87"/>
      <c r="AZ50" s="86"/>
      <c r="BA50" s="88"/>
      <c r="BB50" s="89"/>
      <c r="BC50" s="86"/>
      <c r="BD50" s="86"/>
      <c r="BE50" s="86"/>
      <c r="BF50" s="89"/>
      <c r="BG50" s="91" t="str">
        <f t="shared" si="11"/>
        <v/>
      </c>
      <c r="BI50" s="95" t="str">
        <f t="shared" si="12"/>
        <v/>
      </c>
      <c r="BJ50" s="117"/>
      <c r="BK50" s="117"/>
      <c r="BL50" s="113"/>
      <c r="BM50" s="113"/>
      <c r="BN50" s="113"/>
      <c r="BO50" s="113"/>
      <c r="BP50" s="113"/>
      <c r="BQ50" s="113"/>
      <c r="BR50" s="113"/>
      <c r="BS50" s="114"/>
      <c r="BU50" s="171" t="str">
        <f t="shared" si="13"/>
        <v/>
      </c>
      <c r="BV50" s="161"/>
      <c r="BW50" s="162"/>
      <c r="BX50" s="250"/>
      <c r="BY50" s="256"/>
      <c r="BZ50" s="163"/>
      <c r="CA50" s="250"/>
      <c r="CB50" s="256"/>
      <c r="CC50" s="163"/>
      <c r="CD50" s="250"/>
      <c r="CE50" s="256"/>
      <c r="CF50" s="163"/>
      <c r="CG50" s="250"/>
      <c r="CH50" s="256"/>
      <c r="CI50" s="163"/>
      <c r="CJ50" s="250"/>
      <c r="CK50" s="256"/>
      <c r="CL50" s="163"/>
      <c r="CM50" s="250"/>
      <c r="CN50" s="256"/>
      <c r="CO50" s="163"/>
      <c r="CP50" s="250"/>
      <c r="CQ50" s="256"/>
      <c r="CR50" s="163"/>
      <c r="CS50" s="250"/>
      <c r="CT50" s="256"/>
      <c r="CU50" s="163"/>
      <c r="CV50" s="250"/>
      <c r="CW50" s="162"/>
      <c r="CX50" s="163"/>
      <c r="CY50" s="164"/>
    </row>
    <row r="51" spans="1:103" ht="13.5" customHeight="1">
      <c r="A51" s="83" t="str">
        <f t="shared" si="6"/>
        <v/>
      </c>
      <c r="B51" s="168" t="str">
        <f t="shared" si="7"/>
        <v/>
      </c>
      <c r="C51" s="151" t="str">
        <f t="shared" si="8"/>
        <v/>
      </c>
      <c r="D51" s="82" t="str">
        <f t="shared" si="9"/>
        <v/>
      </c>
      <c r="E51" s="188" t="str">
        <f>IF(ISERROR(SUM((B51/2),(C51/2),(D51/2))),IF(ISERROR(SUM((B51/2),(C51/2))),IF(ISERROR(SUM((B51/2),(D51/2))),IF(ISERROR(SUM((C51/2),(D51/2))),IF(ISERROR(B51/2),IF(ISERROR(C51/2),A51,C51),B51),SUM((C51*'Student List'!$D$34),(D51*'Student List'!$E$34))/'Student List'!$D$40),SUM((B51*'Student List'!$C$34),(D51*'Student List'!$E$34))/'Student List'!$E$40),SUM((B51*'Student List'!$C$34),(C51*'Student List'!$D$34))/'Student List'!$C$40),SUM((B51*'Student List'!$C$34),(C51*'Student List'!$D$34),(D51*'Student List'!$E$34))/'Student List'!$C$35)</f>
        <v/>
      </c>
      <c r="F51" s="84" t="str">
        <f t="shared" si="10"/>
        <v/>
      </c>
      <c r="G51" s="208" t="str">
        <f>IF(ISTEXT('Student List'!$C$28),('Student List'!$C$28),"")</f>
        <v/>
      </c>
      <c r="H51" s="209"/>
      <c r="I51" s="210"/>
      <c r="J51" s="211"/>
      <c r="K51" s="210"/>
      <c r="L51" s="212"/>
      <c r="M51" s="213"/>
      <c r="N51" s="210"/>
      <c r="O51" s="211"/>
      <c r="P51" s="210"/>
      <c r="Q51" s="212"/>
      <c r="R51" s="213"/>
      <c r="S51" s="210"/>
      <c r="T51" s="211"/>
      <c r="U51" s="210"/>
      <c r="V51" s="212"/>
      <c r="W51" s="213"/>
      <c r="X51" s="210"/>
      <c r="Y51" s="211"/>
      <c r="Z51" s="210"/>
      <c r="AA51" s="214"/>
      <c r="AB51" s="215"/>
      <c r="AC51" s="209"/>
      <c r="AD51" s="210"/>
      <c r="AE51" s="213"/>
      <c r="AF51" s="210"/>
      <c r="AG51" s="212"/>
      <c r="AH51" s="213"/>
      <c r="AI51" s="210"/>
      <c r="AJ51" s="211"/>
      <c r="AK51" s="210"/>
      <c r="AL51" s="212"/>
      <c r="AM51" s="213"/>
      <c r="AN51" s="210"/>
      <c r="AO51" s="211"/>
      <c r="AP51" s="210"/>
      <c r="AQ51" s="212"/>
      <c r="AR51" s="213"/>
      <c r="AS51" s="210"/>
      <c r="AT51" s="211"/>
      <c r="AU51" s="210"/>
      <c r="AV51" s="212"/>
      <c r="AW51" s="213"/>
      <c r="AX51" s="210"/>
      <c r="AY51" s="211"/>
      <c r="AZ51" s="210"/>
      <c r="BA51" s="212"/>
      <c r="BB51" s="213"/>
      <c r="BC51" s="210"/>
      <c r="BD51" s="210"/>
      <c r="BE51" s="210"/>
      <c r="BF51" s="213"/>
      <c r="BG51" s="216" t="str">
        <f t="shared" si="11"/>
        <v/>
      </c>
      <c r="BH51" s="217"/>
      <c r="BI51" s="218" t="str">
        <f t="shared" si="12"/>
        <v/>
      </c>
      <c r="BJ51" s="219"/>
      <c r="BK51" s="220"/>
      <c r="BL51" s="221"/>
      <c r="BM51" s="221"/>
      <c r="BN51" s="221"/>
      <c r="BO51" s="221"/>
      <c r="BP51" s="221"/>
      <c r="BQ51" s="221"/>
      <c r="BR51" s="221"/>
      <c r="BS51" s="222"/>
      <c r="BT51" s="217"/>
      <c r="BU51" s="223" t="str">
        <f t="shared" si="13"/>
        <v/>
      </c>
      <c r="BV51" s="224"/>
      <c r="BW51" s="225"/>
      <c r="BX51" s="249"/>
      <c r="BY51" s="255"/>
      <c r="BZ51" s="226"/>
      <c r="CA51" s="249"/>
      <c r="CB51" s="255"/>
      <c r="CC51" s="226"/>
      <c r="CD51" s="249"/>
      <c r="CE51" s="255"/>
      <c r="CF51" s="226"/>
      <c r="CG51" s="249"/>
      <c r="CH51" s="255"/>
      <c r="CI51" s="226"/>
      <c r="CJ51" s="249"/>
      <c r="CK51" s="255"/>
      <c r="CL51" s="226"/>
      <c r="CM51" s="249"/>
      <c r="CN51" s="255"/>
      <c r="CO51" s="226"/>
      <c r="CP51" s="249"/>
      <c r="CQ51" s="255"/>
      <c r="CR51" s="226"/>
      <c r="CS51" s="249"/>
      <c r="CT51" s="255"/>
      <c r="CU51" s="226"/>
      <c r="CV51" s="249"/>
      <c r="CW51" s="225"/>
      <c r="CX51" s="226"/>
      <c r="CY51" s="227"/>
    </row>
    <row r="52" spans="1:103" ht="13.5" customHeight="1">
      <c r="A52" s="83" t="str">
        <f t="shared" si="6"/>
        <v/>
      </c>
      <c r="B52" s="168" t="str">
        <f t="shared" si="7"/>
        <v/>
      </c>
      <c r="C52" s="151" t="str">
        <f t="shared" si="8"/>
        <v/>
      </c>
      <c r="D52" s="82" t="str">
        <f t="shared" si="9"/>
        <v/>
      </c>
      <c r="E52" s="188" t="str">
        <f>IF(ISERROR(SUM((B52/2),(C52/2),(D52/2))),IF(ISERROR(SUM((B52/2),(C52/2))),IF(ISERROR(SUM((B52/2),(D52/2))),IF(ISERROR(SUM((C52/2),(D52/2))),IF(ISERROR(B52/2),IF(ISERROR(C52/2),A52,C52),B52),SUM((C52*'Student List'!$D$34),(D52*'Student List'!$E$34))/'Student List'!$D$40),SUM((B52*'Student List'!$C$34),(D52*'Student List'!$E$34))/'Student List'!$E$40),SUM((B52*'Student List'!$C$34),(C52*'Student List'!$D$34))/'Student List'!$C$40),SUM((B52*'Student List'!$C$34),(C52*'Student List'!$D$34),(D52*'Student List'!$E$34))/'Student List'!$C$35)</f>
        <v/>
      </c>
      <c r="F52" s="84" t="str">
        <f t="shared" si="10"/>
        <v/>
      </c>
      <c r="G52" s="173" t="str">
        <f>IF(ISTEXT('Student List'!$C$29),('Student List'!$C$29),"")</f>
        <v/>
      </c>
      <c r="H52" s="85"/>
      <c r="I52" s="86"/>
      <c r="J52" s="87"/>
      <c r="K52" s="86"/>
      <c r="L52" s="88"/>
      <c r="M52" s="89"/>
      <c r="N52" s="86"/>
      <c r="O52" s="87"/>
      <c r="P52" s="86"/>
      <c r="Q52" s="88"/>
      <c r="R52" s="89"/>
      <c r="S52" s="86"/>
      <c r="T52" s="87"/>
      <c r="U52" s="86"/>
      <c r="V52" s="88"/>
      <c r="W52" s="89"/>
      <c r="X52" s="86"/>
      <c r="Y52" s="87"/>
      <c r="Z52" s="86"/>
      <c r="AA52" s="90"/>
      <c r="AB52" s="207"/>
      <c r="AC52" s="85"/>
      <c r="AD52" s="86"/>
      <c r="AE52" s="89"/>
      <c r="AF52" s="86"/>
      <c r="AG52" s="88"/>
      <c r="AH52" s="89"/>
      <c r="AI52" s="86"/>
      <c r="AJ52" s="87"/>
      <c r="AK52" s="86"/>
      <c r="AL52" s="88"/>
      <c r="AM52" s="89"/>
      <c r="AN52" s="86"/>
      <c r="AO52" s="87"/>
      <c r="AP52" s="86"/>
      <c r="AQ52" s="88"/>
      <c r="AR52" s="89"/>
      <c r="AS52" s="86"/>
      <c r="AT52" s="87"/>
      <c r="AU52" s="86"/>
      <c r="AV52" s="88"/>
      <c r="AW52" s="89"/>
      <c r="AX52" s="86"/>
      <c r="AY52" s="87"/>
      <c r="AZ52" s="86"/>
      <c r="BA52" s="88"/>
      <c r="BB52" s="89"/>
      <c r="BC52" s="86"/>
      <c r="BD52" s="86"/>
      <c r="BE52" s="86"/>
      <c r="BF52" s="89"/>
      <c r="BG52" s="91" t="str">
        <f t="shared" si="11"/>
        <v/>
      </c>
      <c r="BI52" s="96" t="str">
        <f t="shared" si="12"/>
        <v/>
      </c>
      <c r="BJ52" s="115"/>
      <c r="BK52" s="113"/>
      <c r="BL52" s="113"/>
      <c r="BM52" s="113"/>
      <c r="BN52" s="113"/>
      <c r="BO52" s="113"/>
      <c r="BP52" s="113"/>
      <c r="BQ52" s="113"/>
      <c r="BR52" s="113"/>
      <c r="BS52" s="116"/>
      <c r="BU52" s="171" t="str">
        <f t="shared" si="13"/>
        <v/>
      </c>
      <c r="BV52" s="165"/>
      <c r="BW52" s="163"/>
      <c r="BX52" s="250"/>
      <c r="BY52" s="256"/>
      <c r="BZ52" s="163"/>
      <c r="CA52" s="250"/>
      <c r="CB52" s="256"/>
      <c r="CC52" s="163"/>
      <c r="CD52" s="250"/>
      <c r="CE52" s="256"/>
      <c r="CF52" s="163"/>
      <c r="CG52" s="250"/>
      <c r="CH52" s="256"/>
      <c r="CI52" s="163"/>
      <c r="CJ52" s="250"/>
      <c r="CK52" s="256"/>
      <c r="CL52" s="163"/>
      <c r="CM52" s="250"/>
      <c r="CN52" s="256"/>
      <c r="CO52" s="163"/>
      <c r="CP52" s="250"/>
      <c r="CQ52" s="256"/>
      <c r="CR52" s="163"/>
      <c r="CS52" s="250"/>
      <c r="CT52" s="256"/>
      <c r="CU52" s="163"/>
      <c r="CV52" s="250"/>
      <c r="CW52" s="162"/>
      <c r="CX52" s="163"/>
      <c r="CY52" s="166"/>
    </row>
    <row r="53" spans="1:103" ht="13.5" customHeight="1" thickBot="1">
      <c r="A53" s="83" t="str">
        <f t="shared" si="6"/>
        <v/>
      </c>
      <c r="B53" s="169" t="str">
        <f t="shared" si="7"/>
        <v/>
      </c>
      <c r="C53" s="152" t="str">
        <f t="shared" si="8"/>
        <v/>
      </c>
      <c r="D53" s="97" t="str">
        <f t="shared" si="9"/>
        <v/>
      </c>
      <c r="E53" s="274" t="str">
        <f>IF(ISERROR(SUM((B53/2),(C53/2),(D53/2))),IF(ISERROR(SUM((B53/2),(C53/2))),IF(ISERROR(SUM((B53/2),(D53/2))),IF(ISERROR(SUM((C53/2),(D53/2))),IF(ISERROR(B53/2),IF(ISERROR(C53/2),A53,C53),B53),SUM((C53*'Student List'!$D$34),(D53*'Student List'!$E$34))/'Student List'!$D$40),SUM((B53*'Student List'!$C$34),(D53*'Student List'!$E$34))/'Student List'!$E$40),SUM((B53*'Student List'!$C$34),(C53*'Student List'!$D$34))/'Student List'!$C$40),SUM((B53*'Student List'!$C$34),(C53*'Student List'!$D$34),(D53*'Student List'!$E$34))/'Student List'!$C$35)</f>
        <v/>
      </c>
      <c r="F53" s="98" t="str">
        <f t="shared" si="10"/>
        <v/>
      </c>
      <c r="G53" s="229" t="str">
        <f>IF(ISTEXT('Student List'!$C$30),('Student List'!$C$30),"")</f>
        <v/>
      </c>
      <c r="H53" s="230"/>
      <c r="I53" s="231"/>
      <c r="J53" s="232"/>
      <c r="K53" s="231"/>
      <c r="L53" s="233"/>
      <c r="M53" s="234"/>
      <c r="N53" s="231"/>
      <c r="O53" s="232"/>
      <c r="P53" s="231"/>
      <c r="Q53" s="233"/>
      <c r="R53" s="234"/>
      <c r="S53" s="231"/>
      <c r="T53" s="232"/>
      <c r="U53" s="231"/>
      <c r="V53" s="233"/>
      <c r="W53" s="234"/>
      <c r="X53" s="231"/>
      <c r="Y53" s="232"/>
      <c r="Z53" s="231"/>
      <c r="AA53" s="235"/>
      <c r="AB53" s="215"/>
      <c r="AC53" s="230"/>
      <c r="AD53" s="231"/>
      <c r="AE53" s="234"/>
      <c r="AF53" s="231"/>
      <c r="AG53" s="233"/>
      <c r="AH53" s="234"/>
      <c r="AI53" s="231"/>
      <c r="AJ53" s="232"/>
      <c r="AK53" s="231"/>
      <c r="AL53" s="233"/>
      <c r="AM53" s="234"/>
      <c r="AN53" s="231"/>
      <c r="AO53" s="232"/>
      <c r="AP53" s="231"/>
      <c r="AQ53" s="233"/>
      <c r="AR53" s="234"/>
      <c r="AS53" s="231"/>
      <c r="AT53" s="232"/>
      <c r="AU53" s="231"/>
      <c r="AV53" s="233"/>
      <c r="AW53" s="234"/>
      <c r="AX53" s="231"/>
      <c r="AY53" s="232"/>
      <c r="AZ53" s="231"/>
      <c r="BA53" s="233"/>
      <c r="BB53" s="234"/>
      <c r="BC53" s="231"/>
      <c r="BD53" s="231"/>
      <c r="BE53" s="231"/>
      <c r="BF53" s="234"/>
      <c r="BG53" s="236" t="str">
        <f t="shared" si="11"/>
        <v/>
      </c>
      <c r="BH53" s="217"/>
      <c r="BI53" s="237" t="str">
        <f t="shared" si="12"/>
        <v/>
      </c>
      <c r="BJ53" s="238"/>
      <c r="BK53" s="239"/>
      <c r="BL53" s="240"/>
      <c r="BM53" s="240"/>
      <c r="BN53" s="240"/>
      <c r="BO53" s="240"/>
      <c r="BP53" s="240"/>
      <c r="BQ53" s="240"/>
      <c r="BR53" s="240"/>
      <c r="BS53" s="241"/>
      <c r="BT53" s="217"/>
      <c r="BU53" s="242" t="str">
        <f t="shared" si="13"/>
        <v/>
      </c>
      <c r="BV53" s="243"/>
      <c r="BW53" s="244"/>
      <c r="BX53" s="251"/>
      <c r="BY53" s="257"/>
      <c r="BZ53" s="245"/>
      <c r="CA53" s="251"/>
      <c r="CB53" s="257"/>
      <c r="CC53" s="245"/>
      <c r="CD53" s="251"/>
      <c r="CE53" s="257"/>
      <c r="CF53" s="245"/>
      <c r="CG53" s="251"/>
      <c r="CH53" s="257"/>
      <c r="CI53" s="245"/>
      <c r="CJ53" s="251"/>
      <c r="CK53" s="257"/>
      <c r="CL53" s="245"/>
      <c r="CM53" s="251"/>
      <c r="CN53" s="257"/>
      <c r="CO53" s="245"/>
      <c r="CP53" s="251"/>
      <c r="CQ53" s="257"/>
      <c r="CR53" s="245"/>
      <c r="CS53" s="251"/>
      <c r="CT53" s="257"/>
      <c r="CU53" s="245"/>
      <c r="CV53" s="251"/>
      <c r="CW53" s="244"/>
      <c r="CX53" s="245"/>
      <c r="CY53" s="246"/>
    </row>
    <row r="54" spans="1:103" ht="13.5" customHeight="1" thickBot="1">
      <c r="N54" s="51"/>
      <c r="O54" s="51"/>
      <c r="R54" s="51"/>
      <c r="S54" s="51"/>
      <c r="T54" s="51"/>
      <c r="W54" s="51"/>
      <c r="X54" s="51"/>
      <c r="Y54" s="51"/>
      <c r="AE54" s="51"/>
      <c r="AH54" s="51"/>
      <c r="AI54" s="51"/>
      <c r="AJ54" s="51"/>
      <c r="AM54" s="51"/>
      <c r="AN54" s="51"/>
      <c r="AO54" s="51"/>
      <c r="AR54" s="51"/>
      <c r="AS54" s="51"/>
      <c r="AT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</row>
    <row r="55" spans="1:103" ht="28.5" customHeight="1" thickTop="1" thickBot="1">
      <c r="B55" s="364" t="str">
        <f>IF(ISTEXT('Student List'!I10),'Student List'!I10,"")</f>
        <v>Language</v>
      </c>
      <c r="C55" s="365"/>
      <c r="D55" s="365"/>
      <c r="E55" s="366"/>
      <c r="F55" s="367" t="str">
        <f>$F$28</f>
        <v>School Name Here</v>
      </c>
      <c r="G55" s="368"/>
      <c r="H55" s="368"/>
      <c r="I55" s="368"/>
      <c r="J55" s="369"/>
      <c r="K55" s="17" t="s">
        <v>116</v>
      </c>
      <c r="L55" s="18"/>
      <c r="M55" s="19"/>
      <c r="N55" s="19"/>
      <c r="O55" s="19"/>
      <c r="P55" s="20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2"/>
      <c r="AC55" s="24" t="str">
        <f>B55</f>
        <v>Language</v>
      </c>
      <c r="AD55" s="25"/>
      <c r="AE55" s="25"/>
      <c r="AF55" s="26"/>
      <c r="AG55" s="25"/>
      <c r="AH55" s="27"/>
      <c r="AI55" s="27"/>
      <c r="AJ55" s="27"/>
      <c r="AK55" s="27"/>
      <c r="AL55" s="28"/>
      <c r="AM55" s="17" t="s">
        <v>116</v>
      </c>
      <c r="AN55" s="19"/>
      <c r="AO55" s="19"/>
      <c r="AP55" s="19"/>
      <c r="AQ55" s="19"/>
      <c r="AR55" s="20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9"/>
      <c r="BI55" s="30" t="str">
        <f>B55</f>
        <v>Language</v>
      </c>
      <c r="BJ55" s="31"/>
      <c r="BK55" s="32"/>
      <c r="BL55" s="33" t="s">
        <v>116</v>
      </c>
      <c r="BM55" s="34"/>
      <c r="BN55" s="34"/>
      <c r="BO55" s="34"/>
      <c r="BP55" s="34"/>
      <c r="BQ55" s="35"/>
      <c r="BR55" s="35"/>
      <c r="BS55" s="36"/>
      <c r="BU55" s="30" t="str">
        <f>B55</f>
        <v>Language</v>
      </c>
      <c r="BV55" s="31"/>
      <c r="BW55" s="32"/>
      <c r="BX55" s="33" t="s">
        <v>116</v>
      </c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5"/>
      <c r="CY55" s="36"/>
    </row>
    <row r="56" spans="1:103" ht="13.5" customHeight="1" thickTop="1" thickBot="1">
      <c r="B56" s="37"/>
      <c r="C56" s="37"/>
      <c r="D56" s="38"/>
      <c r="E56" s="38"/>
      <c r="F56" s="38"/>
      <c r="G56" s="38"/>
      <c r="H56" s="39" t="s">
        <v>7</v>
      </c>
      <c r="I56" s="40"/>
      <c r="J56" s="40"/>
      <c r="K56" s="40"/>
      <c r="L56" s="41"/>
      <c r="M56" s="40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3"/>
      <c r="AC56" s="39" t="s">
        <v>7</v>
      </c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4"/>
      <c r="BI56" s="45"/>
      <c r="BJ56" s="46" t="s">
        <v>8</v>
      </c>
      <c r="BK56" s="40"/>
      <c r="BL56" s="40"/>
      <c r="BM56" s="40"/>
      <c r="BN56" s="40"/>
      <c r="BO56" s="40"/>
      <c r="BP56" s="40"/>
      <c r="BQ56" s="40"/>
      <c r="BR56" s="40"/>
      <c r="BS56" s="47"/>
      <c r="BU56" s="45"/>
      <c r="BV56" s="155" t="s">
        <v>59</v>
      </c>
      <c r="BW56" s="156"/>
      <c r="BX56" s="156"/>
      <c r="BY56" s="156"/>
      <c r="BZ56" s="156"/>
      <c r="CA56" s="156"/>
      <c r="CB56" s="156"/>
      <c r="CC56" s="156"/>
      <c r="CD56" s="156"/>
      <c r="CE56" s="156"/>
      <c r="CF56" s="156"/>
      <c r="CG56" s="156"/>
      <c r="CH56" s="156"/>
      <c r="CI56" s="156"/>
      <c r="CJ56" s="156"/>
      <c r="CK56" s="156"/>
      <c r="CL56" s="156"/>
      <c r="CM56" s="156"/>
      <c r="CN56" s="156"/>
      <c r="CO56" s="156"/>
      <c r="CP56" s="156"/>
      <c r="CQ56" s="156"/>
      <c r="CR56" s="156"/>
      <c r="CS56" s="156"/>
      <c r="CT56" s="156"/>
      <c r="CU56" s="156"/>
      <c r="CV56" s="156"/>
      <c r="CW56" s="156"/>
      <c r="CX56" s="156"/>
      <c r="CY56" s="157"/>
    </row>
    <row r="57" spans="1:103" ht="13.5" customHeight="1">
      <c r="B57" s="153" t="s">
        <v>58</v>
      </c>
      <c r="C57" s="149" t="s">
        <v>9</v>
      </c>
      <c r="D57" s="48" t="s">
        <v>10</v>
      </c>
      <c r="E57" s="49" t="s">
        <v>60</v>
      </c>
      <c r="F57" s="50"/>
      <c r="G57" s="51"/>
      <c r="H57" s="362" t="s">
        <v>11</v>
      </c>
      <c r="I57" s="355"/>
      <c r="J57" s="355"/>
      <c r="K57" s="355"/>
      <c r="L57" s="360"/>
      <c r="M57" s="354" t="s">
        <v>12</v>
      </c>
      <c r="N57" s="355"/>
      <c r="O57" s="355"/>
      <c r="P57" s="355"/>
      <c r="Q57" s="360"/>
      <c r="R57" s="354" t="s">
        <v>13</v>
      </c>
      <c r="S57" s="355"/>
      <c r="T57" s="355"/>
      <c r="U57" s="355"/>
      <c r="V57" s="360"/>
      <c r="W57" s="354" t="s">
        <v>14</v>
      </c>
      <c r="X57" s="355"/>
      <c r="Y57" s="355"/>
      <c r="Z57" s="355"/>
      <c r="AA57" s="356"/>
      <c r="AC57" s="362" t="s">
        <v>15</v>
      </c>
      <c r="AD57" s="355"/>
      <c r="AE57" s="355"/>
      <c r="AF57" s="355"/>
      <c r="AG57" s="360"/>
      <c r="AH57" s="354" t="s">
        <v>16</v>
      </c>
      <c r="AI57" s="355"/>
      <c r="AJ57" s="355"/>
      <c r="AK57" s="355"/>
      <c r="AL57" s="360"/>
      <c r="AM57" s="354" t="s">
        <v>17</v>
      </c>
      <c r="AN57" s="355"/>
      <c r="AO57" s="355"/>
      <c r="AP57" s="355"/>
      <c r="AQ57" s="360"/>
      <c r="AR57" s="354" t="s">
        <v>18</v>
      </c>
      <c r="AS57" s="355"/>
      <c r="AT57" s="355"/>
      <c r="AU57" s="355"/>
      <c r="AV57" s="360"/>
      <c r="AW57" s="354" t="s">
        <v>19</v>
      </c>
      <c r="AX57" s="355"/>
      <c r="AY57" s="355"/>
      <c r="AZ57" s="355"/>
      <c r="BA57" s="356"/>
      <c r="BB57" s="354" t="s">
        <v>120</v>
      </c>
      <c r="BC57" s="355"/>
      <c r="BD57" s="355"/>
      <c r="BE57" s="355"/>
      <c r="BF57" s="356"/>
      <c r="BG57" s="52"/>
      <c r="BI57" s="53"/>
      <c r="BJ57" s="54"/>
      <c r="BK57" s="54"/>
      <c r="BL57" s="54"/>
      <c r="BM57" s="54"/>
      <c r="BN57" s="54"/>
      <c r="BO57" s="54"/>
      <c r="BP57" s="54"/>
      <c r="BQ57" s="54"/>
      <c r="BR57" s="54"/>
      <c r="BS57" s="55"/>
      <c r="BU57" s="53"/>
      <c r="BV57" s="344" t="s">
        <v>11</v>
      </c>
      <c r="BW57" s="345"/>
      <c r="BX57" s="346"/>
      <c r="BY57" s="344" t="s">
        <v>12</v>
      </c>
      <c r="BZ57" s="345"/>
      <c r="CA57" s="346"/>
      <c r="CB57" s="344" t="s">
        <v>13</v>
      </c>
      <c r="CC57" s="345"/>
      <c r="CD57" s="346"/>
      <c r="CE57" s="344" t="s">
        <v>14</v>
      </c>
      <c r="CF57" s="345"/>
      <c r="CG57" s="346"/>
      <c r="CH57" s="344" t="s">
        <v>15</v>
      </c>
      <c r="CI57" s="345"/>
      <c r="CJ57" s="346"/>
      <c r="CK57" s="344" t="s">
        <v>16</v>
      </c>
      <c r="CL57" s="345"/>
      <c r="CM57" s="346"/>
      <c r="CN57" s="344" t="s">
        <v>17</v>
      </c>
      <c r="CO57" s="345"/>
      <c r="CP57" s="346"/>
      <c r="CQ57" s="344" t="s">
        <v>18</v>
      </c>
      <c r="CR57" s="345"/>
      <c r="CS57" s="346"/>
      <c r="CT57" s="344" t="s">
        <v>19</v>
      </c>
      <c r="CU57" s="345"/>
      <c r="CV57" s="346"/>
      <c r="CW57" s="350" t="s">
        <v>120</v>
      </c>
      <c r="CX57" s="345"/>
      <c r="CY57" s="351"/>
    </row>
    <row r="58" spans="1:103" ht="13.5" customHeight="1" thickBot="1">
      <c r="B58" s="154" t="s">
        <v>24</v>
      </c>
      <c r="C58" s="283" t="s">
        <v>24</v>
      </c>
      <c r="D58" s="59" t="s">
        <v>24</v>
      </c>
      <c r="E58" s="60" t="s">
        <v>24</v>
      </c>
      <c r="F58" s="61" t="s">
        <v>25</v>
      </c>
      <c r="G58" s="62" t="s">
        <v>26</v>
      </c>
      <c r="H58" s="363"/>
      <c r="I58" s="358"/>
      <c r="J58" s="358"/>
      <c r="K58" s="358"/>
      <c r="L58" s="361"/>
      <c r="M58" s="357"/>
      <c r="N58" s="358"/>
      <c r="O58" s="358"/>
      <c r="P58" s="358"/>
      <c r="Q58" s="361"/>
      <c r="R58" s="357"/>
      <c r="S58" s="358"/>
      <c r="T58" s="358"/>
      <c r="U58" s="358"/>
      <c r="V58" s="361"/>
      <c r="W58" s="357"/>
      <c r="X58" s="358"/>
      <c r="Y58" s="358"/>
      <c r="Z58" s="358"/>
      <c r="AA58" s="359"/>
      <c r="AC58" s="363"/>
      <c r="AD58" s="358"/>
      <c r="AE58" s="358"/>
      <c r="AF58" s="358"/>
      <c r="AG58" s="361"/>
      <c r="AH58" s="357"/>
      <c r="AI58" s="358"/>
      <c r="AJ58" s="358"/>
      <c r="AK58" s="358"/>
      <c r="AL58" s="361"/>
      <c r="AM58" s="357"/>
      <c r="AN58" s="358"/>
      <c r="AO58" s="358"/>
      <c r="AP58" s="358"/>
      <c r="AQ58" s="361"/>
      <c r="AR58" s="357"/>
      <c r="AS58" s="358"/>
      <c r="AT58" s="358"/>
      <c r="AU58" s="358"/>
      <c r="AV58" s="361"/>
      <c r="AW58" s="357"/>
      <c r="AX58" s="358"/>
      <c r="AY58" s="358"/>
      <c r="AZ58" s="358"/>
      <c r="BA58" s="359"/>
      <c r="BB58" s="357"/>
      <c r="BC58" s="358"/>
      <c r="BD58" s="358"/>
      <c r="BE58" s="358"/>
      <c r="BF58" s="359"/>
      <c r="BG58" s="63" t="s">
        <v>26</v>
      </c>
      <c r="BI58" s="64" t="s">
        <v>26</v>
      </c>
      <c r="BJ58" s="65">
        <v>1</v>
      </c>
      <c r="BK58" s="66">
        <v>2</v>
      </c>
      <c r="BL58" s="65">
        <v>3</v>
      </c>
      <c r="BM58" s="66">
        <v>4</v>
      </c>
      <c r="BN58" s="65">
        <v>5</v>
      </c>
      <c r="BO58" s="66">
        <v>6</v>
      </c>
      <c r="BP58" s="65">
        <v>7</v>
      </c>
      <c r="BQ58" s="66">
        <v>8</v>
      </c>
      <c r="BR58" s="66">
        <v>9</v>
      </c>
      <c r="BS58" s="67">
        <v>10</v>
      </c>
      <c r="BU58" s="64" t="s">
        <v>26</v>
      </c>
      <c r="BV58" s="347"/>
      <c r="BW58" s="348"/>
      <c r="BX58" s="349"/>
      <c r="BY58" s="347"/>
      <c r="BZ58" s="348"/>
      <c r="CA58" s="349"/>
      <c r="CB58" s="347"/>
      <c r="CC58" s="348"/>
      <c r="CD58" s="349"/>
      <c r="CE58" s="347"/>
      <c r="CF58" s="348"/>
      <c r="CG58" s="349"/>
      <c r="CH58" s="347"/>
      <c r="CI58" s="348"/>
      <c r="CJ58" s="349"/>
      <c r="CK58" s="347"/>
      <c r="CL58" s="348"/>
      <c r="CM58" s="349"/>
      <c r="CN58" s="347"/>
      <c r="CO58" s="348"/>
      <c r="CP58" s="349"/>
      <c r="CQ58" s="347"/>
      <c r="CR58" s="348"/>
      <c r="CS58" s="349"/>
      <c r="CT58" s="347"/>
      <c r="CU58" s="348"/>
      <c r="CV58" s="349"/>
      <c r="CW58" s="352"/>
      <c r="CX58" s="348"/>
      <c r="CY58" s="353"/>
    </row>
    <row r="59" spans="1:103" ht="13.5" customHeight="1">
      <c r="A59" s="83" t="str">
        <f t="shared" ref="A59:A80" si="14">IF(ISERROR(D59/2),"",D59)</f>
        <v/>
      </c>
      <c r="B59" s="167" t="str">
        <f t="shared" ref="B59:B80" si="15">IF(SUM(BV59:CY59),AVERAGE(BV59:CY59),"")</f>
        <v/>
      </c>
      <c r="C59" s="150" t="str">
        <f t="shared" ref="C59:C80" si="16">IF(SUM(H59:BF59),AVERAGE(H59:BF59),"")</f>
        <v/>
      </c>
      <c r="D59" s="70" t="str">
        <f t="shared" ref="D59:D80" si="17">IF(SUM(BJ59:BS59),AVERAGE(BJ59:BS59),"")</f>
        <v/>
      </c>
      <c r="E59" s="187" t="str">
        <f>IF(ISERROR(SUM((B59/2),(C59/2),(D59/2))),IF(ISERROR(SUM((B59/2),(C59/2))),IF(ISERROR(SUM((B59/2),(D59/2))),IF(ISERROR(SUM((C59/2),(D59/2))),IF(ISERROR(B59/2),IF(ISERROR(C59/2),A59,C59),B59),SUM((C59*'Student List'!$D$34),(D59*'Student List'!$E$34))/'Student List'!$D$40),SUM((B59*'Student List'!$C$34),(D59*'Student List'!$E$34))/'Student List'!$E$40),SUM((B59*'Student List'!$C$34),(C59*'Student List'!$D$34))/'Student List'!$C$40),SUM((B59*'Student List'!$C$34),(C59*'Student List'!$D$34),(D59*'Student List'!$E$34))/'Student List'!$C$35)</f>
        <v/>
      </c>
      <c r="F59" s="84" t="str">
        <f t="shared" ref="F59:F80" si="18">IF(ISERROR(IF(E59,HLOOKUP(E59,$B$354:$N$355,2),"")),"",(IF(E59,HLOOKUP(E59,$B$354:$N$355,2),"")))</f>
        <v/>
      </c>
      <c r="G59" s="172" t="str">
        <f>IF(ISTEXT('Student List'!$C$9),('Student List'!$C$9),"")</f>
        <v/>
      </c>
      <c r="H59" s="71"/>
      <c r="I59" s="72"/>
      <c r="J59" s="73"/>
      <c r="K59" s="72"/>
      <c r="L59" s="74"/>
      <c r="M59" s="75"/>
      <c r="N59" s="72"/>
      <c r="O59" s="73"/>
      <c r="P59" s="72"/>
      <c r="Q59" s="74"/>
      <c r="R59" s="75"/>
      <c r="S59" s="72"/>
      <c r="T59" s="73"/>
      <c r="U59" s="72"/>
      <c r="V59" s="74"/>
      <c r="W59" s="75"/>
      <c r="X59" s="72"/>
      <c r="Y59" s="73"/>
      <c r="Z59" s="72"/>
      <c r="AA59" s="76"/>
      <c r="AB59" s="207"/>
      <c r="AC59" s="71"/>
      <c r="AD59" s="72"/>
      <c r="AE59" s="75"/>
      <c r="AF59" s="72"/>
      <c r="AG59" s="74"/>
      <c r="AH59" s="75"/>
      <c r="AI59" s="72"/>
      <c r="AJ59" s="73"/>
      <c r="AK59" s="72"/>
      <c r="AL59" s="74"/>
      <c r="AM59" s="75"/>
      <c r="AN59" s="72"/>
      <c r="AO59" s="73"/>
      <c r="AP59" s="72"/>
      <c r="AQ59" s="77"/>
      <c r="AR59" s="75"/>
      <c r="AS59" s="72"/>
      <c r="AT59" s="73"/>
      <c r="AU59" s="72"/>
      <c r="AV59" s="74"/>
      <c r="AW59" s="75"/>
      <c r="AX59" s="72"/>
      <c r="AY59" s="73"/>
      <c r="AZ59" s="72"/>
      <c r="BA59" s="74"/>
      <c r="BB59" s="75"/>
      <c r="BC59" s="72"/>
      <c r="BD59" s="72"/>
      <c r="BE59" s="72"/>
      <c r="BF59" s="75"/>
      <c r="BG59" s="78" t="str">
        <f t="shared" ref="BG59:BG80" si="19">G59</f>
        <v/>
      </c>
      <c r="BI59" s="79" t="str">
        <f t="shared" ref="BI59:BI80" si="20">G59</f>
        <v/>
      </c>
      <c r="BJ59" s="109"/>
      <c r="BK59" s="110"/>
      <c r="BL59" s="110"/>
      <c r="BM59" s="110"/>
      <c r="BN59" s="110"/>
      <c r="BO59" s="110"/>
      <c r="BP59" s="110"/>
      <c r="BQ59" s="110"/>
      <c r="BR59" s="110"/>
      <c r="BS59" s="111"/>
      <c r="BU59" s="170" t="str">
        <f t="shared" ref="BU59:BU80" si="21">G59</f>
        <v/>
      </c>
      <c r="BV59" s="158"/>
      <c r="BW59" s="159"/>
      <c r="BX59" s="248"/>
      <c r="BY59" s="252"/>
      <c r="BZ59" s="253"/>
      <c r="CA59" s="254"/>
      <c r="CB59" s="252"/>
      <c r="CC59" s="253"/>
      <c r="CD59" s="254"/>
      <c r="CE59" s="252"/>
      <c r="CF59" s="253"/>
      <c r="CG59" s="254"/>
      <c r="CH59" s="252"/>
      <c r="CI59" s="253"/>
      <c r="CJ59" s="254"/>
      <c r="CK59" s="252"/>
      <c r="CL59" s="253"/>
      <c r="CM59" s="254"/>
      <c r="CN59" s="252"/>
      <c r="CO59" s="253"/>
      <c r="CP59" s="254"/>
      <c r="CQ59" s="252"/>
      <c r="CR59" s="253"/>
      <c r="CS59" s="254"/>
      <c r="CT59" s="252"/>
      <c r="CU59" s="253"/>
      <c r="CV59" s="254"/>
      <c r="CW59" s="247"/>
      <c r="CX59" s="159"/>
      <c r="CY59" s="160"/>
    </row>
    <row r="60" spans="1:103" ht="13.5" customHeight="1">
      <c r="A60" s="83" t="str">
        <f t="shared" si="14"/>
        <v/>
      </c>
      <c r="B60" s="168" t="str">
        <f t="shared" si="15"/>
        <v/>
      </c>
      <c r="C60" s="151" t="str">
        <f t="shared" si="16"/>
        <v/>
      </c>
      <c r="D60" s="82" t="str">
        <f t="shared" si="17"/>
        <v/>
      </c>
      <c r="E60" s="188" t="str">
        <f>IF(ISERROR(SUM((B60/2),(C60/2),(D60/2))),IF(ISERROR(SUM((B60/2),(C60/2))),IF(ISERROR(SUM((B60/2),(D60/2))),IF(ISERROR(SUM((C60/2),(D60/2))),IF(ISERROR(B60/2),IF(ISERROR(C60/2),A60,C60),B60),SUM((C60*'Student List'!$D$34),(D60*'Student List'!$E$34))/'Student List'!$D$40),SUM((B60*'Student List'!$C$34),(D60*'Student List'!$E$34))/'Student List'!$E$40),SUM((B60*'Student List'!$C$34),(C60*'Student List'!$D$34))/'Student List'!$C$40),SUM((B60*'Student List'!$C$34),(C60*'Student List'!$D$34),(D60*'Student List'!$E$34))/'Student List'!$C$35)</f>
        <v/>
      </c>
      <c r="F60" s="84" t="str">
        <f t="shared" si="18"/>
        <v/>
      </c>
      <c r="G60" s="208" t="str">
        <f>IF(ISTEXT('Student List'!$C$10),('Student List'!$C$10),"")</f>
        <v/>
      </c>
      <c r="H60" s="209"/>
      <c r="I60" s="210"/>
      <c r="J60" s="211"/>
      <c r="K60" s="210"/>
      <c r="L60" s="212"/>
      <c r="M60" s="213"/>
      <c r="N60" s="210"/>
      <c r="O60" s="211"/>
      <c r="P60" s="210"/>
      <c r="Q60" s="212"/>
      <c r="R60" s="213"/>
      <c r="S60" s="210"/>
      <c r="T60" s="211"/>
      <c r="U60" s="210"/>
      <c r="V60" s="212"/>
      <c r="W60" s="213"/>
      <c r="X60" s="210"/>
      <c r="Y60" s="211"/>
      <c r="Z60" s="210"/>
      <c r="AA60" s="214"/>
      <c r="AB60" s="215"/>
      <c r="AC60" s="209"/>
      <c r="AD60" s="210"/>
      <c r="AE60" s="213"/>
      <c r="AF60" s="210"/>
      <c r="AG60" s="212"/>
      <c r="AH60" s="213"/>
      <c r="AI60" s="210"/>
      <c r="AJ60" s="211"/>
      <c r="AK60" s="210"/>
      <c r="AL60" s="212"/>
      <c r="AM60" s="213"/>
      <c r="AN60" s="210"/>
      <c r="AO60" s="211"/>
      <c r="AP60" s="210"/>
      <c r="AQ60" s="212"/>
      <c r="AR60" s="213"/>
      <c r="AS60" s="210"/>
      <c r="AT60" s="211"/>
      <c r="AU60" s="210"/>
      <c r="AV60" s="212"/>
      <c r="AW60" s="213"/>
      <c r="AX60" s="210"/>
      <c r="AY60" s="211"/>
      <c r="AZ60" s="210"/>
      <c r="BA60" s="212"/>
      <c r="BB60" s="213"/>
      <c r="BC60" s="210"/>
      <c r="BD60" s="210"/>
      <c r="BE60" s="210"/>
      <c r="BF60" s="213"/>
      <c r="BG60" s="216" t="str">
        <f t="shared" si="19"/>
        <v/>
      </c>
      <c r="BH60" s="217"/>
      <c r="BI60" s="218" t="str">
        <f t="shared" si="20"/>
        <v/>
      </c>
      <c r="BJ60" s="219"/>
      <c r="BK60" s="220"/>
      <c r="BL60" s="221"/>
      <c r="BM60" s="221"/>
      <c r="BN60" s="221"/>
      <c r="BO60" s="221"/>
      <c r="BP60" s="221"/>
      <c r="BQ60" s="221"/>
      <c r="BR60" s="221"/>
      <c r="BS60" s="222"/>
      <c r="BT60" s="217"/>
      <c r="BU60" s="223" t="str">
        <f t="shared" si="21"/>
        <v/>
      </c>
      <c r="BV60" s="224"/>
      <c r="BW60" s="225"/>
      <c r="BX60" s="249"/>
      <c r="BY60" s="255"/>
      <c r="BZ60" s="226"/>
      <c r="CA60" s="249"/>
      <c r="CB60" s="255"/>
      <c r="CC60" s="226"/>
      <c r="CD60" s="249"/>
      <c r="CE60" s="255"/>
      <c r="CF60" s="226"/>
      <c r="CG60" s="249"/>
      <c r="CH60" s="255"/>
      <c r="CI60" s="226"/>
      <c r="CJ60" s="249"/>
      <c r="CK60" s="255"/>
      <c r="CL60" s="226"/>
      <c r="CM60" s="249"/>
      <c r="CN60" s="255"/>
      <c r="CO60" s="226"/>
      <c r="CP60" s="249"/>
      <c r="CQ60" s="255"/>
      <c r="CR60" s="226"/>
      <c r="CS60" s="249"/>
      <c r="CT60" s="255"/>
      <c r="CU60" s="226"/>
      <c r="CV60" s="249"/>
      <c r="CW60" s="225"/>
      <c r="CX60" s="226"/>
      <c r="CY60" s="227"/>
    </row>
    <row r="61" spans="1:103" ht="13.5" customHeight="1">
      <c r="A61" s="83" t="str">
        <f t="shared" si="14"/>
        <v/>
      </c>
      <c r="B61" s="168" t="str">
        <f t="shared" si="15"/>
        <v/>
      </c>
      <c r="C61" s="151" t="str">
        <f t="shared" si="16"/>
        <v/>
      </c>
      <c r="D61" s="82" t="str">
        <f t="shared" si="17"/>
        <v/>
      </c>
      <c r="E61" s="188" t="str">
        <f>IF(ISERROR(SUM((B61/2),(C61/2),(D61/2))),IF(ISERROR(SUM((B61/2),(C61/2))),IF(ISERROR(SUM((B61/2),(D61/2))),IF(ISERROR(SUM((C61/2),(D61/2))),IF(ISERROR(B61/2),IF(ISERROR(C61/2),A61,C61),B61),SUM((C61*'Student List'!$D$34),(D61*'Student List'!$E$34))/'Student List'!$D$40),SUM((B61*'Student List'!$C$34),(D61*'Student List'!$E$34))/'Student List'!$E$40),SUM((B61*'Student List'!$C$34),(C61*'Student List'!$D$34))/'Student List'!$C$40),SUM((B61*'Student List'!$C$34),(C61*'Student List'!$D$34),(D61*'Student List'!$E$34))/'Student List'!$C$35)</f>
        <v/>
      </c>
      <c r="F61" s="84" t="str">
        <f t="shared" si="18"/>
        <v/>
      </c>
      <c r="G61" s="173" t="str">
        <f>IF(ISTEXT('Student List'!$C$11),('Student List'!$C$11),"")</f>
        <v/>
      </c>
      <c r="H61" s="85"/>
      <c r="I61" s="86"/>
      <c r="J61" s="87"/>
      <c r="K61" s="86"/>
      <c r="L61" s="88"/>
      <c r="M61" s="89"/>
      <c r="N61" s="86"/>
      <c r="O61" s="87"/>
      <c r="P61" s="86"/>
      <c r="Q61" s="88"/>
      <c r="R61" s="89"/>
      <c r="S61" s="86"/>
      <c r="T61" s="87"/>
      <c r="U61" s="86"/>
      <c r="V61" s="88"/>
      <c r="W61" s="89"/>
      <c r="X61" s="86"/>
      <c r="Y61" s="87"/>
      <c r="Z61" s="86"/>
      <c r="AA61" s="90"/>
      <c r="AB61" s="207"/>
      <c r="AC61" s="85"/>
      <c r="AD61" s="86"/>
      <c r="AE61" s="89"/>
      <c r="AF61" s="86"/>
      <c r="AG61" s="88"/>
      <c r="AH61" s="89"/>
      <c r="AI61" s="86"/>
      <c r="AJ61" s="87"/>
      <c r="AK61" s="86"/>
      <c r="AL61" s="88"/>
      <c r="AM61" s="89"/>
      <c r="AN61" s="86"/>
      <c r="AO61" s="87"/>
      <c r="AP61" s="86"/>
      <c r="AQ61" s="88"/>
      <c r="AR61" s="89"/>
      <c r="AS61" s="86"/>
      <c r="AT61" s="87"/>
      <c r="AU61" s="86"/>
      <c r="AV61" s="88"/>
      <c r="AW61" s="89"/>
      <c r="AX61" s="86"/>
      <c r="AY61" s="87"/>
      <c r="AZ61" s="86"/>
      <c r="BA61" s="88"/>
      <c r="BB61" s="89"/>
      <c r="BC61" s="86"/>
      <c r="BD61" s="86"/>
      <c r="BE61" s="86"/>
      <c r="BF61" s="89"/>
      <c r="BG61" s="91" t="str">
        <f t="shared" si="19"/>
        <v/>
      </c>
      <c r="BI61" s="92" t="str">
        <f t="shared" si="20"/>
        <v/>
      </c>
      <c r="BJ61" s="112"/>
      <c r="BK61" s="117"/>
      <c r="BL61" s="113"/>
      <c r="BM61" s="113"/>
      <c r="BN61" s="113"/>
      <c r="BO61" s="113"/>
      <c r="BP61" s="113"/>
      <c r="BQ61" s="113"/>
      <c r="BR61" s="113"/>
      <c r="BS61" s="114"/>
      <c r="BU61" s="171" t="str">
        <f t="shared" si="21"/>
        <v/>
      </c>
      <c r="BV61" s="161"/>
      <c r="BW61" s="162"/>
      <c r="BX61" s="250"/>
      <c r="BY61" s="256"/>
      <c r="BZ61" s="163"/>
      <c r="CA61" s="250"/>
      <c r="CB61" s="256"/>
      <c r="CC61" s="163"/>
      <c r="CD61" s="250"/>
      <c r="CE61" s="256"/>
      <c r="CF61" s="163"/>
      <c r="CG61" s="250"/>
      <c r="CH61" s="256"/>
      <c r="CI61" s="163"/>
      <c r="CJ61" s="250"/>
      <c r="CK61" s="256"/>
      <c r="CL61" s="163"/>
      <c r="CM61" s="250"/>
      <c r="CN61" s="256"/>
      <c r="CO61" s="163"/>
      <c r="CP61" s="250"/>
      <c r="CQ61" s="256"/>
      <c r="CR61" s="163"/>
      <c r="CS61" s="250"/>
      <c r="CT61" s="256"/>
      <c r="CU61" s="163"/>
      <c r="CV61" s="250"/>
      <c r="CW61" s="162"/>
      <c r="CX61" s="163"/>
      <c r="CY61" s="164"/>
    </row>
    <row r="62" spans="1:103" ht="13.5" customHeight="1">
      <c r="A62" s="83" t="str">
        <f t="shared" si="14"/>
        <v/>
      </c>
      <c r="B62" s="168" t="str">
        <f t="shared" si="15"/>
        <v/>
      </c>
      <c r="C62" s="151" t="str">
        <f t="shared" si="16"/>
        <v/>
      </c>
      <c r="D62" s="82" t="str">
        <f t="shared" si="17"/>
        <v/>
      </c>
      <c r="E62" s="188" t="str">
        <f>IF(ISERROR(SUM((B62/2),(C62/2),(D62/2))),IF(ISERROR(SUM((B62/2),(C62/2))),IF(ISERROR(SUM((B62/2),(D62/2))),IF(ISERROR(SUM((C62/2),(D62/2))),IF(ISERROR(B62/2),IF(ISERROR(C62/2),A62,C62),B62),SUM((C62*'Student List'!$D$34),(D62*'Student List'!$E$34))/'Student List'!$D$40),SUM((B62*'Student List'!$C$34),(D62*'Student List'!$E$34))/'Student List'!$E$40),SUM((B62*'Student List'!$C$34),(C62*'Student List'!$D$34))/'Student List'!$C$40),SUM((B62*'Student List'!$C$34),(C62*'Student List'!$D$34),(D62*'Student List'!$E$34))/'Student List'!$C$35)</f>
        <v/>
      </c>
      <c r="F62" s="84" t="str">
        <f t="shared" si="18"/>
        <v/>
      </c>
      <c r="G62" s="208" t="str">
        <f>IF(ISTEXT('Student List'!$C$12),('Student List'!$C$12),"")</f>
        <v/>
      </c>
      <c r="H62" s="209"/>
      <c r="I62" s="210"/>
      <c r="J62" s="211"/>
      <c r="K62" s="210"/>
      <c r="L62" s="212"/>
      <c r="M62" s="213"/>
      <c r="N62" s="210"/>
      <c r="O62" s="211"/>
      <c r="P62" s="210"/>
      <c r="Q62" s="212"/>
      <c r="R62" s="213"/>
      <c r="S62" s="210"/>
      <c r="T62" s="211"/>
      <c r="U62" s="210"/>
      <c r="V62" s="212"/>
      <c r="W62" s="213"/>
      <c r="X62" s="210"/>
      <c r="Y62" s="211"/>
      <c r="Z62" s="210"/>
      <c r="AA62" s="214"/>
      <c r="AB62" s="215"/>
      <c r="AC62" s="209"/>
      <c r="AD62" s="210"/>
      <c r="AE62" s="213"/>
      <c r="AF62" s="210"/>
      <c r="AG62" s="212"/>
      <c r="AH62" s="213"/>
      <c r="AI62" s="210"/>
      <c r="AJ62" s="211"/>
      <c r="AK62" s="210"/>
      <c r="AL62" s="212"/>
      <c r="AM62" s="213"/>
      <c r="AN62" s="210"/>
      <c r="AO62" s="211"/>
      <c r="AP62" s="210"/>
      <c r="AQ62" s="212"/>
      <c r="AR62" s="213"/>
      <c r="AS62" s="210"/>
      <c r="AT62" s="211"/>
      <c r="AU62" s="210"/>
      <c r="AV62" s="212"/>
      <c r="AW62" s="213"/>
      <c r="AX62" s="210"/>
      <c r="AY62" s="211"/>
      <c r="AZ62" s="210"/>
      <c r="BA62" s="212"/>
      <c r="BB62" s="213"/>
      <c r="BC62" s="210"/>
      <c r="BD62" s="210"/>
      <c r="BE62" s="210"/>
      <c r="BF62" s="213"/>
      <c r="BG62" s="216" t="str">
        <f t="shared" si="19"/>
        <v/>
      </c>
      <c r="BH62" s="217"/>
      <c r="BI62" s="218" t="str">
        <f t="shared" si="20"/>
        <v/>
      </c>
      <c r="BJ62" s="219"/>
      <c r="BK62" s="220"/>
      <c r="BL62" s="221"/>
      <c r="BM62" s="221"/>
      <c r="BN62" s="221"/>
      <c r="BO62" s="221"/>
      <c r="BP62" s="221"/>
      <c r="BQ62" s="221"/>
      <c r="BR62" s="221"/>
      <c r="BS62" s="222"/>
      <c r="BT62" s="217"/>
      <c r="BU62" s="223" t="str">
        <f t="shared" si="21"/>
        <v/>
      </c>
      <c r="BV62" s="224"/>
      <c r="BW62" s="225"/>
      <c r="BX62" s="249"/>
      <c r="BY62" s="255"/>
      <c r="BZ62" s="226"/>
      <c r="CA62" s="249"/>
      <c r="CB62" s="255"/>
      <c r="CC62" s="226"/>
      <c r="CD62" s="249"/>
      <c r="CE62" s="255"/>
      <c r="CF62" s="226"/>
      <c r="CG62" s="249"/>
      <c r="CH62" s="255"/>
      <c r="CI62" s="226"/>
      <c r="CJ62" s="249"/>
      <c r="CK62" s="255"/>
      <c r="CL62" s="226"/>
      <c r="CM62" s="249"/>
      <c r="CN62" s="255"/>
      <c r="CO62" s="226"/>
      <c r="CP62" s="249"/>
      <c r="CQ62" s="255"/>
      <c r="CR62" s="226"/>
      <c r="CS62" s="249"/>
      <c r="CT62" s="255"/>
      <c r="CU62" s="226"/>
      <c r="CV62" s="249"/>
      <c r="CW62" s="225"/>
      <c r="CX62" s="226"/>
      <c r="CY62" s="227"/>
    </row>
    <row r="63" spans="1:103" ht="13.5" customHeight="1">
      <c r="A63" s="83" t="str">
        <f t="shared" si="14"/>
        <v/>
      </c>
      <c r="B63" s="168" t="str">
        <f t="shared" si="15"/>
        <v/>
      </c>
      <c r="C63" s="151" t="str">
        <f t="shared" si="16"/>
        <v/>
      </c>
      <c r="D63" s="82" t="str">
        <f t="shared" si="17"/>
        <v/>
      </c>
      <c r="E63" s="188" t="str">
        <f>IF(ISERROR(SUM((B63/2),(C63/2),(D63/2))),IF(ISERROR(SUM((B63/2),(C63/2))),IF(ISERROR(SUM((B63/2),(D63/2))),IF(ISERROR(SUM((C63/2),(D63/2))),IF(ISERROR(B63/2),IF(ISERROR(C63/2),A63,C63),B63),SUM((C63*'Student List'!$D$34),(D63*'Student List'!$E$34))/'Student List'!$D$40),SUM((B63*'Student List'!$C$34),(D63*'Student List'!$E$34))/'Student List'!$E$40),SUM((B63*'Student List'!$C$34),(C63*'Student List'!$D$34))/'Student List'!$C$40),SUM((B63*'Student List'!$C$34),(C63*'Student List'!$D$34),(D63*'Student List'!$E$34))/'Student List'!$C$35)</f>
        <v/>
      </c>
      <c r="F63" s="84" t="str">
        <f t="shared" si="18"/>
        <v/>
      </c>
      <c r="G63" s="173" t="str">
        <f>IF(ISTEXT('Student List'!$C$13),('Student List'!$C$13),"")</f>
        <v/>
      </c>
      <c r="H63" s="85"/>
      <c r="I63" s="86"/>
      <c r="J63" s="87"/>
      <c r="K63" s="86"/>
      <c r="L63" s="88"/>
      <c r="M63" s="89"/>
      <c r="N63" s="86"/>
      <c r="O63" s="87"/>
      <c r="P63" s="86"/>
      <c r="Q63" s="88"/>
      <c r="R63" s="89"/>
      <c r="S63" s="86"/>
      <c r="T63" s="87"/>
      <c r="U63" s="86"/>
      <c r="V63" s="88"/>
      <c r="W63" s="89"/>
      <c r="X63" s="86"/>
      <c r="Y63" s="87"/>
      <c r="Z63" s="86"/>
      <c r="AA63" s="90"/>
      <c r="AB63" s="207"/>
      <c r="AC63" s="85"/>
      <c r="AD63" s="86"/>
      <c r="AE63" s="89"/>
      <c r="AF63" s="86"/>
      <c r="AG63" s="88"/>
      <c r="AH63" s="89"/>
      <c r="AI63" s="86"/>
      <c r="AJ63" s="87"/>
      <c r="AK63" s="86"/>
      <c r="AL63" s="88"/>
      <c r="AM63" s="89"/>
      <c r="AN63" s="86"/>
      <c r="AO63" s="87"/>
      <c r="AP63" s="86"/>
      <c r="AQ63" s="88"/>
      <c r="AR63" s="89"/>
      <c r="AS63" s="86"/>
      <c r="AT63" s="87"/>
      <c r="AU63" s="86"/>
      <c r="AV63" s="88"/>
      <c r="AW63" s="89"/>
      <c r="AX63" s="86"/>
      <c r="AY63" s="87"/>
      <c r="AZ63" s="86"/>
      <c r="BA63" s="88"/>
      <c r="BB63" s="89"/>
      <c r="BC63" s="86"/>
      <c r="BD63" s="86"/>
      <c r="BE63" s="86"/>
      <c r="BF63" s="89"/>
      <c r="BG63" s="91" t="str">
        <f t="shared" si="19"/>
        <v/>
      </c>
      <c r="BI63" s="92" t="str">
        <f t="shared" si="20"/>
        <v/>
      </c>
      <c r="BJ63" s="112"/>
      <c r="BK63" s="117"/>
      <c r="BL63" s="113"/>
      <c r="BM63" s="113"/>
      <c r="BN63" s="113"/>
      <c r="BO63" s="113"/>
      <c r="BP63" s="113"/>
      <c r="BQ63" s="113"/>
      <c r="BR63" s="113"/>
      <c r="BS63" s="114"/>
      <c r="BU63" s="171" t="str">
        <f t="shared" si="21"/>
        <v/>
      </c>
      <c r="BV63" s="161"/>
      <c r="BW63" s="162"/>
      <c r="BX63" s="250"/>
      <c r="BY63" s="256"/>
      <c r="BZ63" s="163"/>
      <c r="CA63" s="250"/>
      <c r="CB63" s="256"/>
      <c r="CC63" s="163"/>
      <c r="CD63" s="250"/>
      <c r="CE63" s="256"/>
      <c r="CF63" s="163"/>
      <c r="CG63" s="250"/>
      <c r="CH63" s="256"/>
      <c r="CI63" s="163"/>
      <c r="CJ63" s="250"/>
      <c r="CK63" s="256"/>
      <c r="CL63" s="163"/>
      <c r="CM63" s="250"/>
      <c r="CN63" s="256"/>
      <c r="CO63" s="163"/>
      <c r="CP63" s="250"/>
      <c r="CQ63" s="256"/>
      <c r="CR63" s="163"/>
      <c r="CS63" s="250"/>
      <c r="CT63" s="256"/>
      <c r="CU63" s="163"/>
      <c r="CV63" s="250"/>
      <c r="CW63" s="162"/>
      <c r="CX63" s="163"/>
      <c r="CY63" s="164"/>
    </row>
    <row r="64" spans="1:103" ht="13.5" customHeight="1">
      <c r="A64" s="83" t="str">
        <f t="shared" si="14"/>
        <v/>
      </c>
      <c r="B64" s="168" t="str">
        <f t="shared" si="15"/>
        <v/>
      </c>
      <c r="C64" s="151" t="str">
        <f t="shared" si="16"/>
        <v/>
      </c>
      <c r="D64" s="82" t="str">
        <f t="shared" si="17"/>
        <v/>
      </c>
      <c r="E64" s="188" t="str">
        <f>IF(ISERROR(SUM((B64/2),(C64/2),(D64/2))),IF(ISERROR(SUM((B64/2),(C64/2))),IF(ISERROR(SUM((B64/2),(D64/2))),IF(ISERROR(SUM((C64/2),(D64/2))),IF(ISERROR(B64/2),IF(ISERROR(C64/2),A64,C64),B64),SUM((C64*'Student List'!$D$34),(D64*'Student List'!$E$34))/'Student List'!$D$40),SUM((B64*'Student List'!$C$34),(D64*'Student List'!$E$34))/'Student List'!$E$40),SUM((B64*'Student List'!$C$34),(C64*'Student List'!$D$34))/'Student List'!$C$40),SUM((B64*'Student List'!$C$34),(C64*'Student List'!$D$34),(D64*'Student List'!$E$34))/'Student List'!$C$35)</f>
        <v/>
      </c>
      <c r="F64" s="84" t="str">
        <f t="shared" si="18"/>
        <v/>
      </c>
      <c r="G64" s="208" t="str">
        <f>IF(ISTEXT('Student List'!$C$14),('Student List'!$C$14),"")</f>
        <v/>
      </c>
      <c r="H64" s="209"/>
      <c r="I64" s="210"/>
      <c r="J64" s="211"/>
      <c r="K64" s="210"/>
      <c r="L64" s="212"/>
      <c r="M64" s="213"/>
      <c r="N64" s="210"/>
      <c r="O64" s="211"/>
      <c r="P64" s="210"/>
      <c r="Q64" s="212"/>
      <c r="R64" s="213"/>
      <c r="S64" s="210"/>
      <c r="T64" s="211"/>
      <c r="U64" s="210"/>
      <c r="V64" s="212"/>
      <c r="W64" s="213"/>
      <c r="X64" s="210"/>
      <c r="Y64" s="211"/>
      <c r="Z64" s="210"/>
      <c r="AA64" s="214"/>
      <c r="AB64" s="215"/>
      <c r="AC64" s="209"/>
      <c r="AD64" s="210"/>
      <c r="AE64" s="213"/>
      <c r="AF64" s="210"/>
      <c r="AG64" s="212"/>
      <c r="AH64" s="213"/>
      <c r="AI64" s="210"/>
      <c r="AJ64" s="211"/>
      <c r="AK64" s="210"/>
      <c r="AL64" s="212"/>
      <c r="AM64" s="213"/>
      <c r="AN64" s="210"/>
      <c r="AO64" s="211"/>
      <c r="AP64" s="210"/>
      <c r="AQ64" s="212"/>
      <c r="AR64" s="213"/>
      <c r="AS64" s="210"/>
      <c r="AT64" s="211"/>
      <c r="AU64" s="210"/>
      <c r="AV64" s="212"/>
      <c r="AW64" s="213"/>
      <c r="AX64" s="210"/>
      <c r="AY64" s="211"/>
      <c r="AZ64" s="210"/>
      <c r="BA64" s="212"/>
      <c r="BB64" s="213"/>
      <c r="BC64" s="210"/>
      <c r="BD64" s="210"/>
      <c r="BE64" s="210"/>
      <c r="BF64" s="213"/>
      <c r="BG64" s="216" t="str">
        <f t="shared" si="19"/>
        <v/>
      </c>
      <c r="BH64" s="217"/>
      <c r="BI64" s="218" t="str">
        <f t="shared" si="20"/>
        <v/>
      </c>
      <c r="BJ64" s="219"/>
      <c r="BK64" s="220"/>
      <c r="BL64" s="221"/>
      <c r="BM64" s="221"/>
      <c r="BN64" s="221"/>
      <c r="BO64" s="221"/>
      <c r="BP64" s="221"/>
      <c r="BQ64" s="221"/>
      <c r="BR64" s="221"/>
      <c r="BS64" s="222"/>
      <c r="BT64" s="217"/>
      <c r="BU64" s="223" t="str">
        <f t="shared" si="21"/>
        <v/>
      </c>
      <c r="BV64" s="224"/>
      <c r="BW64" s="225"/>
      <c r="BX64" s="249"/>
      <c r="BY64" s="255"/>
      <c r="BZ64" s="226"/>
      <c r="CA64" s="249"/>
      <c r="CB64" s="255"/>
      <c r="CC64" s="226"/>
      <c r="CD64" s="249"/>
      <c r="CE64" s="255"/>
      <c r="CF64" s="226"/>
      <c r="CG64" s="249"/>
      <c r="CH64" s="255"/>
      <c r="CI64" s="226"/>
      <c r="CJ64" s="249"/>
      <c r="CK64" s="255"/>
      <c r="CL64" s="226"/>
      <c r="CM64" s="249"/>
      <c r="CN64" s="255"/>
      <c r="CO64" s="226"/>
      <c r="CP64" s="249"/>
      <c r="CQ64" s="255"/>
      <c r="CR64" s="226"/>
      <c r="CS64" s="249"/>
      <c r="CT64" s="255"/>
      <c r="CU64" s="226"/>
      <c r="CV64" s="249"/>
      <c r="CW64" s="225"/>
      <c r="CX64" s="226"/>
      <c r="CY64" s="227"/>
    </row>
    <row r="65" spans="1:103" ht="13.5" customHeight="1">
      <c r="A65" s="83" t="str">
        <f t="shared" si="14"/>
        <v/>
      </c>
      <c r="B65" s="168" t="str">
        <f t="shared" si="15"/>
        <v/>
      </c>
      <c r="C65" s="151" t="str">
        <f t="shared" si="16"/>
        <v/>
      </c>
      <c r="D65" s="82" t="str">
        <f t="shared" si="17"/>
        <v/>
      </c>
      <c r="E65" s="188" t="str">
        <f>IF(ISERROR(SUM((B65/2),(C65/2),(D65/2))),IF(ISERROR(SUM((B65/2),(C65/2))),IF(ISERROR(SUM((B65/2),(D65/2))),IF(ISERROR(SUM((C65/2),(D65/2))),IF(ISERROR(B65/2),IF(ISERROR(C65/2),A65,C65),B65),SUM((C65*'Student List'!$D$34),(D65*'Student List'!$E$34))/'Student List'!$D$40),SUM((B65*'Student List'!$C$34),(D65*'Student List'!$E$34))/'Student List'!$E$40),SUM((B65*'Student List'!$C$34),(C65*'Student List'!$D$34))/'Student List'!$C$40),SUM((B65*'Student List'!$C$34),(C65*'Student List'!$D$34),(D65*'Student List'!$E$34))/'Student List'!$C$35)</f>
        <v/>
      </c>
      <c r="F65" s="84" t="str">
        <f t="shared" si="18"/>
        <v/>
      </c>
      <c r="G65" s="173" t="str">
        <f>IF(ISTEXT('Student List'!$C$15),('Student List'!$C$15),"")</f>
        <v/>
      </c>
      <c r="H65" s="85"/>
      <c r="I65" s="86"/>
      <c r="J65" s="87"/>
      <c r="K65" s="86"/>
      <c r="L65" s="88"/>
      <c r="M65" s="89"/>
      <c r="N65" s="86"/>
      <c r="O65" s="87"/>
      <c r="P65" s="86"/>
      <c r="Q65" s="88"/>
      <c r="R65" s="89"/>
      <c r="S65" s="86"/>
      <c r="T65" s="87"/>
      <c r="U65" s="86"/>
      <c r="V65" s="88"/>
      <c r="W65" s="89"/>
      <c r="X65" s="86"/>
      <c r="Y65" s="87"/>
      <c r="Z65" s="86"/>
      <c r="AA65" s="90"/>
      <c r="AB65" s="207"/>
      <c r="AC65" s="85"/>
      <c r="AD65" s="86"/>
      <c r="AE65" s="89"/>
      <c r="AF65" s="86"/>
      <c r="AG65" s="88"/>
      <c r="AH65" s="89"/>
      <c r="AI65" s="86"/>
      <c r="AJ65" s="87"/>
      <c r="AK65" s="86"/>
      <c r="AL65" s="88"/>
      <c r="AM65" s="89"/>
      <c r="AN65" s="86"/>
      <c r="AO65" s="87"/>
      <c r="AP65" s="86"/>
      <c r="AQ65" s="88"/>
      <c r="AR65" s="89"/>
      <c r="AS65" s="86"/>
      <c r="AT65" s="87"/>
      <c r="AU65" s="86"/>
      <c r="AV65" s="88"/>
      <c r="AW65" s="89"/>
      <c r="AX65" s="86"/>
      <c r="AY65" s="87"/>
      <c r="AZ65" s="86"/>
      <c r="BA65" s="88"/>
      <c r="BB65" s="89"/>
      <c r="BC65" s="86"/>
      <c r="BD65" s="86"/>
      <c r="BE65" s="86"/>
      <c r="BF65" s="89"/>
      <c r="BG65" s="91" t="str">
        <f t="shared" si="19"/>
        <v/>
      </c>
      <c r="BI65" s="92" t="str">
        <f t="shared" si="20"/>
        <v/>
      </c>
      <c r="BJ65" s="112"/>
      <c r="BK65" s="117"/>
      <c r="BL65" s="113"/>
      <c r="BM65" s="113"/>
      <c r="BN65" s="113"/>
      <c r="BO65" s="113"/>
      <c r="BP65" s="113"/>
      <c r="BQ65" s="113"/>
      <c r="BR65" s="113"/>
      <c r="BS65" s="114"/>
      <c r="BU65" s="171" t="str">
        <f t="shared" si="21"/>
        <v/>
      </c>
      <c r="BV65" s="161"/>
      <c r="BW65" s="162"/>
      <c r="BX65" s="250"/>
      <c r="BY65" s="256"/>
      <c r="BZ65" s="163"/>
      <c r="CA65" s="250"/>
      <c r="CB65" s="256"/>
      <c r="CC65" s="163"/>
      <c r="CD65" s="250"/>
      <c r="CE65" s="256"/>
      <c r="CF65" s="163"/>
      <c r="CG65" s="250"/>
      <c r="CH65" s="256"/>
      <c r="CI65" s="163"/>
      <c r="CJ65" s="250"/>
      <c r="CK65" s="256"/>
      <c r="CL65" s="163"/>
      <c r="CM65" s="250"/>
      <c r="CN65" s="256"/>
      <c r="CO65" s="163"/>
      <c r="CP65" s="250"/>
      <c r="CQ65" s="256"/>
      <c r="CR65" s="163"/>
      <c r="CS65" s="250"/>
      <c r="CT65" s="256"/>
      <c r="CU65" s="163"/>
      <c r="CV65" s="250"/>
      <c r="CW65" s="162"/>
      <c r="CX65" s="163"/>
      <c r="CY65" s="164"/>
    </row>
    <row r="66" spans="1:103" ht="13.5" customHeight="1">
      <c r="A66" s="83" t="str">
        <f t="shared" si="14"/>
        <v/>
      </c>
      <c r="B66" s="168" t="str">
        <f t="shared" si="15"/>
        <v/>
      </c>
      <c r="C66" s="151" t="str">
        <f t="shared" si="16"/>
        <v/>
      </c>
      <c r="D66" s="82" t="str">
        <f t="shared" si="17"/>
        <v/>
      </c>
      <c r="E66" s="188" t="str">
        <f>IF(ISERROR(SUM((B66/2),(C66/2),(D66/2))),IF(ISERROR(SUM((B66/2),(C66/2))),IF(ISERROR(SUM((B66/2),(D66/2))),IF(ISERROR(SUM((C66/2),(D66/2))),IF(ISERROR(B66/2),IF(ISERROR(C66/2),A66,C66),B66),SUM((C66*'Student List'!$D$34),(D66*'Student List'!$E$34))/'Student List'!$D$40),SUM((B66*'Student List'!$C$34),(D66*'Student List'!$E$34))/'Student List'!$E$40),SUM((B66*'Student List'!$C$34),(C66*'Student List'!$D$34))/'Student List'!$C$40),SUM((B66*'Student List'!$C$34),(C66*'Student List'!$D$34),(D66*'Student List'!$E$34))/'Student List'!$C$35)</f>
        <v/>
      </c>
      <c r="F66" s="84" t="str">
        <f t="shared" si="18"/>
        <v/>
      </c>
      <c r="G66" s="208" t="str">
        <f>IF(ISTEXT('Student List'!$C$16),('Student List'!$C$16),"")</f>
        <v/>
      </c>
      <c r="H66" s="209"/>
      <c r="I66" s="210"/>
      <c r="J66" s="211"/>
      <c r="K66" s="210"/>
      <c r="L66" s="212"/>
      <c r="M66" s="213"/>
      <c r="N66" s="210"/>
      <c r="O66" s="211"/>
      <c r="P66" s="210"/>
      <c r="Q66" s="212"/>
      <c r="R66" s="213"/>
      <c r="S66" s="210"/>
      <c r="T66" s="211"/>
      <c r="U66" s="210"/>
      <c r="V66" s="212"/>
      <c r="W66" s="213"/>
      <c r="X66" s="210"/>
      <c r="Y66" s="211"/>
      <c r="Z66" s="210"/>
      <c r="AA66" s="214"/>
      <c r="AB66" s="215"/>
      <c r="AC66" s="209"/>
      <c r="AD66" s="210"/>
      <c r="AE66" s="213"/>
      <c r="AF66" s="210"/>
      <c r="AG66" s="212"/>
      <c r="AH66" s="213"/>
      <c r="AI66" s="210"/>
      <c r="AJ66" s="211"/>
      <c r="AK66" s="210"/>
      <c r="AL66" s="212"/>
      <c r="AM66" s="213"/>
      <c r="AN66" s="210"/>
      <c r="AO66" s="211"/>
      <c r="AP66" s="210"/>
      <c r="AQ66" s="212"/>
      <c r="AR66" s="213"/>
      <c r="AS66" s="210"/>
      <c r="AT66" s="211"/>
      <c r="AU66" s="210"/>
      <c r="AV66" s="212"/>
      <c r="AW66" s="213"/>
      <c r="AX66" s="210"/>
      <c r="AY66" s="211"/>
      <c r="AZ66" s="210"/>
      <c r="BA66" s="212"/>
      <c r="BB66" s="213"/>
      <c r="BC66" s="210"/>
      <c r="BD66" s="210"/>
      <c r="BE66" s="210"/>
      <c r="BF66" s="213"/>
      <c r="BG66" s="216" t="str">
        <f t="shared" si="19"/>
        <v/>
      </c>
      <c r="BH66" s="217"/>
      <c r="BI66" s="218" t="str">
        <f t="shared" si="20"/>
        <v/>
      </c>
      <c r="BJ66" s="219"/>
      <c r="BK66" s="220"/>
      <c r="BL66" s="221"/>
      <c r="BM66" s="221"/>
      <c r="BN66" s="221"/>
      <c r="BO66" s="221"/>
      <c r="BP66" s="221"/>
      <c r="BQ66" s="221"/>
      <c r="BR66" s="221"/>
      <c r="BS66" s="222"/>
      <c r="BT66" s="217"/>
      <c r="BU66" s="223" t="str">
        <f t="shared" si="21"/>
        <v/>
      </c>
      <c r="BV66" s="224"/>
      <c r="BW66" s="225"/>
      <c r="BX66" s="249"/>
      <c r="BY66" s="255"/>
      <c r="BZ66" s="226"/>
      <c r="CA66" s="249"/>
      <c r="CB66" s="255"/>
      <c r="CC66" s="226"/>
      <c r="CD66" s="249"/>
      <c r="CE66" s="255"/>
      <c r="CF66" s="226"/>
      <c r="CG66" s="249"/>
      <c r="CH66" s="255"/>
      <c r="CI66" s="226"/>
      <c r="CJ66" s="249"/>
      <c r="CK66" s="255"/>
      <c r="CL66" s="226"/>
      <c r="CM66" s="249"/>
      <c r="CN66" s="255"/>
      <c r="CO66" s="226"/>
      <c r="CP66" s="249"/>
      <c r="CQ66" s="255"/>
      <c r="CR66" s="226"/>
      <c r="CS66" s="249"/>
      <c r="CT66" s="255"/>
      <c r="CU66" s="226"/>
      <c r="CV66" s="249"/>
      <c r="CW66" s="225"/>
      <c r="CX66" s="226"/>
      <c r="CY66" s="227"/>
    </row>
    <row r="67" spans="1:103" ht="13.5" customHeight="1">
      <c r="A67" s="83" t="str">
        <f t="shared" si="14"/>
        <v/>
      </c>
      <c r="B67" s="168" t="str">
        <f t="shared" si="15"/>
        <v/>
      </c>
      <c r="C67" s="151" t="str">
        <f t="shared" si="16"/>
        <v/>
      </c>
      <c r="D67" s="82" t="str">
        <f t="shared" si="17"/>
        <v/>
      </c>
      <c r="E67" s="188" t="str">
        <f>IF(ISERROR(SUM((B67/2),(C67/2),(D67/2))),IF(ISERROR(SUM((B67/2),(C67/2))),IF(ISERROR(SUM((B67/2),(D67/2))),IF(ISERROR(SUM((C67/2),(D67/2))),IF(ISERROR(B67/2),IF(ISERROR(C67/2),A67,C67),B67),SUM((C67*'Student List'!$D$34),(D67*'Student List'!$E$34))/'Student List'!$D$40),SUM((B67*'Student List'!$C$34),(D67*'Student List'!$E$34))/'Student List'!$E$40),SUM((B67*'Student List'!$C$34),(C67*'Student List'!$D$34))/'Student List'!$C$40),SUM((B67*'Student List'!$C$34),(C67*'Student List'!$D$34),(D67*'Student List'!$E$34))/'Student List'!$C$35)</f>
        <v/>
      </c>
      <c r="F67" s="84" t="str">
        <f t="shared" si="18"/>
        <v/>
      </c>
      <c r="G67" s="173" t="str">
        <f>IF(ISTEXT('Student List'!$C$17),('Student List'!$C$17),"")</f>
        <v/>
      </c>
      <c r="H67" s="85"/>
      <c r="I67" s="86"/>
      <c r="J67" s="87"/>
      <c r="K67" s="86"/>
      <c r="L67" s="88"/>
      <c r="M67" s="89"/>
      <c r="N67" s="86"/>
      <c r="O67" s="87"/>
      <c r="P67" s="86"/>
      <c r="Q67" s="88"/>
      <c r="R67" s="89"/>
      <c r="S67" s="86"/>
      <c r="T67" s="87"/>
      <c r="U67" s="86"/>
      <c r="V67" s="88"/>
      <c r="W67" s="89"/>
      <c r="X67" s="86"/>
      <c r="Y67" s="87"/>
      <c r="Z67" s="86"/>
      <c r="AA67" s="90"/>
      <c r="AB67" s="207"/>
      <c r="AC67" s="85"/>
      <c r="AD67" s="86"/>
      <c r="AE67" s="89"/>
      <c r="AF67" s="86"/>
      <c r="AG67" s="88"/>
      <c r="AH67" s="89"/>
      <c r="AI67" s="86"/>
      <c r="AJ67" s="87"/>
      <c r="AK67" s="86"/>
      <c r="AL67" s="88"/>
      <c r="AM67" s="89"/>
      <c r="AN67" s="86"/>
      <c r="AO67" s="87"/>
      <c r="AP67" s="86"/>
      <c r="AQ67" s="88"/>
      <c r="AR67" s="89"/>
      <c r="AS67" s="86"/>
      <c r="AT67" s="87"/>
      <c r="AU67" s="86"/>
      <c r="AV67" s="88"/>
      <c r="AW67" s="89"/>
      <c r="AX67" s="86"/>
      <c r="AY67" s="87"/>
      <c r="AZ67" s="86"/>
      <c r="BA67" s="88"/>
      <c r="BB67" s="89"/>
      <c r="BC67" s="86"/>
      <c r="BD67" s="86"/>
      <c r="BE67" s="86"/>
      <c r="BF67" s="89"/>
      <c r="BG67" s="91" t="str">
        <f t="shared" si="19"/>
        <v/>
      </c>
      <c r="BI67" s="92" t="str">
        <f t="shared" si="20"/>
        <v/>
      </c>
      <c r="BJ67" s="112"/>
      <c r="BK67" s="117"/>
      <c r="BL67" s="113"/>
      <c r="BM67" s="113"/>
      <c r="BN67" s="113"/>
      <c r="BO67" s="113"/>
      <c r="BP67" s="113"/>
      <c r="BQ67" s="113"/>
      <c r="BR67" s="113"/>
      <c r="BS67" s="114"/>
      <c r="BU67" s="171" t="str">
        <f t="shared" si="21"/>
        <v/>
      </c>
      <c r="BV67" s="161"/>
      <c r="BW67" s="162"/>
      <c r="BX67" s="250"/>
      <c r="BY67" s="256"/>
      <c r="BZ67" s="163"/>
      <c r="CA67" s="250"/>
      <c r="CB67" s="256"/>
      <c r="CC67" s="163"/>
      <c r="CD67" s="250"/>
      <c r="CE67" s="256"/>
      <c r="CF67" s="163"/>
      <c r="CG67" s="250"/>
      <c r="CH67" s="256"/>
      <c r="CI67" s="163"/>
      <c r="CJ67" s="250"/>
      <c r="CK67" s="256"/>
      <c r="CL67" s="163"/>
      <c r="CM67" s="250"/>
      <c r="CN67" s="256"/>
      <c r="CO67" s="163"/>
      <c r="CP67" s="250"/>
      <c r="CQ67" s="256"/>
      <c r="CR67" s="163"/>
      <c r="CS67" s="250"/>
      <c r="CT67" s="256"/>
      <c r="CU67" s="163"/>
      <c r="CV67" s="250"/>
      <c r="CW67" s="162"/>
      <c r="CX67" s="163"/>
      <c r="CY67" s="164"/>
    </row>
    <row r="68" spans="1:103" ht="13.5" customHeight="1">
      <c r="A68" s="83" t="str">
        <f t="shared" si="14"/>
        <v/>
      </c>
      <c r="B68" s="168" t="str">
        <f t="shared" si="15"/>
        <v/>
      </c>
      <c r="C68" s="151" t="str">
        <f t="shared" si="16"/>
        <v/>
      </c>
      <c r="D68" s="82" t="str">
        <f t="shared" si="17"/>
        <v/>
      </c>
      <c r="E68" s="188" t="str">
        <f>IF(ISERROR(SUM((B68/2),(C68/2),(D68/2))),IF(ISERROR(SUM((B68/2),(C68/2))),IF(ISERROR(SUM((B68/2),(D68/2))),IF(ISERROR(SUM((C68/2),(D68/2))),IF(ISERROR(B68/2),IF(ISERROR(C68/2),A68,C68),B68),SUM((C68*'Student List'!$D$34),(D68*'Student List'!$E$34))/'Student List'!$D$40),SUM((B68*'Student List'!$C$34),(D68*'Student List'!$E$34))/'Student List'!$E$40),SUM((B68*'Student List'!$C$34),(C68*'Student List'!$D$34))/'Student List'!$C$40),SUM((B68*'Student List'!$C$34),(C68*'Student List'!$D$34),(D68*'Student List'!$E$34))/'Student List'!$C$35)</f>
        <v/>
      </c>
      <c r="F68" s="84" t="str">
        <f t="shared" si="18"/>
        <v/>
      </c>
      <c r="G68" s="208" t="str">
        <f>IF(ISTEXT('Student List'!$C$18),('Student List'!$C$18),"")</f>
        <v/>
      </c>
      <c r="H68" s="209"/>
      <c r="I68" s="210"/>
      <c r="J68" s="211"/>
      <c r="K68" s="210"/>
      <c r="L68" s="212"/>
      <c r="M68" s="213"/>
      <c r="N68" s="210"/>
      <c r="O68" s="211"/>
      <c r="P68" s="210"/>
      <c r="Q68" s="212"/>
      <c r="R68" s="213"/>
      <c r="S68" s="210"/>
      <c r="T68" s="211"/>
      <c r="U68" s="210"/>
      <c r="V68" s="212"/>
      <c r="W68" s="213"/>
      <c r="X68" s="210"/>
      <c r="Y68" s="211"/>
      <c r="Z68" s="210"/>
      <c r="AA68" s="214"/>
      <c r="AB68" s="215"/>
      <c r="AC68" s="209"/>
      <c r="AD68" s="210"/>
      <c r="AE68" s="213"/>
      <c r="AF68" s="210"/>
      <c r="AG68" s="212"/>
      <c r="AH68" s="213"/>
      <c r="AI68" s="210"/>
      <c r="AJ68" s="211"/>
      <c r="AK68" s="210"/>
      <c r="AL68" s="212"/>
      <c r="AM68" s="213"/>
      <c r="AN68" s="210"/>
      <c r="AO68" s="211"/>
      <c r="AP68" s="210"/>
      <c r="AQ68" s="212"/>
      <c r="AR68" s="213"/>
      <c r="AS68" s="210"/>
      <c r="AT68" s="211"/>
      <c r="AU68" s="210"/>
      <c r="AV68" s="212"/>
      <c r="AW68" s="213"/>
      <c r="AX68" s="210"/>
      <c r="AY68" s="211"/>
      <c r="AZ68" s="210"/>
      <c r="BA68" s="212"/>
      <c r="BB68" s="213"/>
      <c r="BC68" s="210"/>
      <c r="BD68" s="210"/>
      <c r="BE68" s="210"/>
      <c r="BF68" s="213"/>
      <c r="BG68" s="216" t="str">
        <f t="shared" si="19"/>
        <v/>
      </c>
      <c r="BH68" s="217"/>
      <c r="BI68" s="218" t="str">
        <f t="shared" si="20"/>
        <v/>
      </c>
      <c r="BJ68" s="219"/>
      <c r="BK68" s="220"/>
      <c r="BL68" s="221"/>
      <c r="BM68" s="221"/>
      <c r="BN68" s="221"/>
      <c r="BO68" s="221"/>
      <c r="BP68" s="221"/>
      <c r="BQ68" s="221"/>
      <c r="BR68" s="221"/>
      <c r="BS68" s="222"/>
      <c r="BT68" s="217"/>
      <c r="BU68" s="223" t="str">
        <f t="shared" si="21"/>
        <v/>
      </c>
      <c r="BV68" s="224"/>
      <c r="BW68" s="225"/>
      <c r="BX68" s="249"/>
      <c r="BY68" s="255"/>
      <c r="BZ68" s="226"/>
      <c r="CA68" s="249"/>
      <c r="CB68" s="255"/>
      <c r="CC68" s="226"/>
      <c r="CD68" s="249"/>
      <c r="CE68" s="255"/>
      <c r="CF68" s="226"/>
      <c r="CG68" s="249"/>
      <c r="CH68" s="255"/>
      <c r="CI68" s="226"/>
      <c r="CJ68" s="249"/>
      <c r="CK68" s="255"/>
      <c r="CL68" s="226"/>
      <c r="CM68" s="249"/>
      <c r="CN68" s="255"/>
      <c r="CO68" s="226"/>
      <c r="CP68" s="249"/>
      <c r="CQ68" s="255"/>
      <c r="CR68" s="226"/>
      <c r="CS68" s="249"/>
      <c r="CT68" s="255"/>
      <c r="CU68" s="226"/>
      <c r="CV68" s="249"/>
      <c r="CW68" s="225"/>
      <c r="CX68" s="226"/>
      <c r="CY68" s="227"/>
    </row>
    <row r="69" spans="1:103" ht="13.5" customHeight="1">
      <c r="A69" s="83" t="str">
        <f t="shared" si="14"/>
        <v/>
      </c>
      <c r="B69" s="168" t="str">
        <f t="shared" si="15"/>
        <v/>
      </c>
      <c r="C69" s="151" t="str">
        <f t="shared" si="16"/>
        <v/>
      </c>
      <c r="D69" s="82" t="str">
        <f t="shared" si="17"/>
        <v/>
      </c>
      <c r="E69" s="188" t="str">
        <f>IF(ISERROR(SUM((B69/2),(C69/2),(D69/2))),IF(ISERROR(SUM((B69/2),(C69/2))),IF(ISERROR(SUM((B69/2),(D69/2))),IF(ISERROR(SUM((C69/2),(D69/2))),IF(ISERROR(B69/2),IF(ISERROR(C69/2),A69,C69),B69),SUM((C69*'Student List'!$D$34),(D69*'Student List'!$E$34))/'Student List'!$D$40),SUM((B69*'Student List'!$C$34),(D69*'Student List'!$E$34))/'Student List'!$E$40),SUM((B69*'Student List'!$C$34),(C69*'Student List'!$D$34))/'Student List'!$C$40),SUM((B69*'Student List'!$C$34),(C69*'Student List'!$D$34),(D69*'Student List'!$E$34))/'Student List'!$C$35)</f>
        <v/>
      </c>
      <c r="F69" s="84" t="str">
        <f t="shared" si="18"/>
        <v/>
      </c>
      <c r="G69" s="173" t="str">
        <f>IF(ISTEXT('Student List'!$C$19),('Student List'!$C$19),"")</f>
        <v/>
      </c>
      <c r="H69" s="85"/>
      <c r="I69" s="86"/>
      <c r="J69" s="87"/>
      <c r="K69" s="86"/>
      <c r="L69" s="88"/>
      <c r="M69" s="89"/>
      <c r="N69" s="86"/>
      <c r="O69" s="87"/>
      <c r="P69" s="86"/>
      <c r="Q69" s="88"/>
      <c r="R69" s="89"/>
      <c r="S69" s="86"/>
      <c r="T69" s="87"/>
      <c r="U69" s="86"/>
      <c r="V69" s="88"/>
      <c r="W69" s="89"/>
      <c r="X69" s="86"/>
      <c r="Y69" s="87"/>
      <c r="Z69" s="86"/>
      <c r="AA69" s="90"/>
      <c r="AB69" s="207"/>
      <c r="AC69" s="85"/>
      <c r="AD69" s="86"/>
      <c r="AE69" s="89"/>
      <c r="AF69" s="86"/>
      <c r="AG69" s="88"/>
      <c r="AH69" s="89"/>
      <c r="AI69" s="86"/>
      <c r="AJ69" s="87"/>
      <c r="AK69" s="86"/>
      <c r="AL69" s="88"/>
      <c r="AM69" s="89"/>
      <c r="AN69" s="86"/>
      <c r="AO69" s="87"/>
      <c r="AP69" s="86"/>
      <c r="AQ69" s="88"/>
      <c r="AR69" s="89"/>
      <c r="AS69" s="86"/>
      <c r="AT69" s="87"/>
      <c r="AU69" s="86"/>
      <c r="AV69" s="88"/>
      <c r="AW69" s="89"/>
      <c r="AX69" s="86"/>
      <c r="AY69" s="87"/>
      <c r="AZ69" s="86"/>
      <c r="BA69" s="88"/>
      <c r="BB69" s="89"/>
      <c r="BC69" s="86"/>
      <c r="BD69" s="86"/>
      <c r="BE69" s="86"/>
      <c r="BF69" s="89"/>
      <c r="BG69" s="91" t="str">
        <f t="shared" si="19"/>
        <v/>
      </c>
      <c r="BI69" s="92" t="str">
        <f t="shared" si="20"/>
        <v/>
      </c>
      <c r="BJ69" s="112"/>
      <c r="BK69" s="117"/>
      <c r="BL69" s="113"/>
      <c r="BM69" s="113"/>
      <c r="BN69" s="113"/>
      <c r="BO69" s="113"/>
      <c r="BP69" s="113"/>
      <c r="BQ69" s="113"/>
      <c r="BR69" s="113"/>
      <c r="BS69" s="114"/>
      <c r="BU69" s="171" t="str">
        <f t="shared" si="21"/>
        <v/>
      </c>
      <c r="BV69" s="161"/>
      <c r="BW69" s="162"/>
      <c r="BX69" s="250"/>
      <c r="BY69" s="256"/>
      <c r="BZ69" s="163"/>
      <c r="CA69" s="250"/>
      <c r="CB69" s="256"/>
      <c r="CC69" s="163"/>
      <c r="CD69" s="250"/>
      <c r="CE69" s="256"/>
      <c r="CF69" s="163"/>
      <c r="CG69" s="250"/>
      <c r="CH69" s="256"/>
      <c r="CI69" s="163"/>
      <c r="CJ69" s="250"/>
      <c r="CK69" s="256"/>
      <c r="CL69" s="163"/>
      <c r="CM69" s="250"/>
      <c r="CN69" s="256"/>
      <c r="CO69" s="163"/>
      <c r="CP69" s="250"/>
      <c r="CQ69" s="256"/>
      <c r="CR69" s="163"/>
      <c r="CS69" s="250"/>
      <c r="CT69" s="256"/>
      <c r="CU69" s="163"/>
      <c r="CV69" s="250"/>
      <c r="CW69" s="162"/>
      <c r="CX69" s="163"/>
      <c r="CY69" s="164"/>
    </row>
    <row r="70" spans="1:103" ht="13.5" customHeight="1">
      <c r="A70" s="83" t="str">
        <f t="shared" si="14"/>
        <v/>
      </c>
      <c r="B70" s="168" t="str">
        <f t="shared" si="15"/>
        <v/>
      </c>
      <c r="C70" s="151" t="str">
        <f t="shared" si="16"/>
        <v/>
      </c>
      <c r="D70" s="82" t="str">
        <f t="shared" si="17"/>
        <v/>
      </c>
      <c r="E70" s="188" t="str">
        <f>IF(ISERROR(SUM((B70/2),(C70/2),(D70/2))),IF(ISERROR(SUM((B70/2),(C70/2))),IF(ISERROR(SUM((B70/2),(D70/2))),IF(ISERROR(SUM((C70/2),(D70/2))),IF(ISERROR(B70/2),IF(ISERROR(C70/2),A70,C70),B70),SUM((C70*'Student List'!$D$34),(D70*'Student List'!$E$34))/'Student List'!$D$40),SUM((B70*'Student List'!$C$34),(D70*'Student List'!$E$34))/'Student List'!$E$40),SUM((B70*'Student List'!$C$34),(C70*'Student List'!$D$34))/'Student List'!$C$40),SUM((B70*'Student List'!$C$34),(C70*'Student List'!$D$34),(D70*'Student List'!$E$34))/'Student List'!$C$35)</f>
        <v/>
      </c>
      <c r="F70" s="84" t="str">
        <f t="shared" si="18"/>
        <v/>
      </c>
      <c r="G70" s="208" t="str">
        <f>IF(ISTEXT('Student List'!$C$20),('Student List'!$C$20),"")</f>
        <v/>
      </c>
      <c r="H70" s="209"/>
      <c r="I70" s="210"/>
      <c r="J70" s="211"/>
      <c r="K70" s="210"/>
      <c r="L70" s="212"/>
      <c r="M70" s="213"/>
      <c r="N70" s="210"/>
      <c r="O70" s="211"/>
      <c r="P70" s="210"/>
      <c r="Q70" s="212"/>
      <c r="R70" s="213"/>
      <c r="S70" s="210"/>
      <c r="T70" s="211"/>
      <c r="U70" s="210"/>
      <c r="V70" s="212"/>
      <c r="W70" s="213"/>
      <c r="X70" s="210"/>
      <c r="Y70" s="211"/>
      <c r="Z70" s="210"/>
      <c r="AA70" s="214"/>
      <c r="AB70" s="215"/>
      <c r="AC70" s="209"/>
      <c r="AD70" s="210"/>
      <c r="AE70" s="213"/>
      <c r="AF70" s="210"/>
      <c r="AG70" s="212"/>
      <c r="AH70" s="213"/>
      <c r="AI70" s="210"/>
      <c r="AJ70" s="211"/>
      <c r="AK70" s="210"/>
      <c r="AL70" s="212"/>
      <c r="AM70" s="213"/>
      <c r="AN70" s="210"/>
      <c r="AO70" s="211"/>
      <c r="AP70" s="210"/>
      <c r="AQ70" s="212"/>
      <c r="AR70" s="213"/>
      <c r="AS70" s="210"/>
      <c r="AT70" s="211"/>
      <c r="AU70" s="210"/>
      <c r="AV70" s="212"/>
      <c r="AW70" s="213"/>
      <c r="AX70" s="210"/>
      <c r="AY70" s="211"/>
      <c r="AZ70" s="210"/>
      <c r="BA70" s="212"/>
      <c r="BB70" s="213"/>
      <c r="BC70" s="210"/>
      <c r="BD70" s="210"/>
      <c r="BE70" s="210"/>
      <c r="BF70" s="213"/>
      <c r="BG70" s="216" t="str">
        <f t="shared" si="19"/>
        <v/>
      </c>
      <c r="BH70" s="217"/>
      <c r="BI70" s="218" t="str">
        <f t="shared" si="20"/>
        <v/>
      </c>
      <c r="BJ70" s="219"/>
      <c r="BK70" s="220"/>
      <c r="BL70" s="221"/>
      <c r="BM70" s="221"/>
      <c r="BN70" s="221"/>
      <c r="BO70" s="221"/>
      <c r="BP70" s="221"/>
      <c r="BQ70" s="221"/>
      <c r="BR70" s="221"/>
      <c r="BS70" s="222"/>
      <c r="BT70" s="217"/>
      <c r="BU70" s="223" t="str">
        <f t="shared" si="21"/>
        <v/>
      </c>
      <c r="BV70" s="224"/>
      <c r="BW70" s="225"/>
      <c r="BX70" s="249"/>
      <c r="BY70" s="255"/>
      <c r="BZ70" s="226"/>
      <c r="CA70" s="249"/>
      <c r="CB70" s="255"/>
      <c r="CC70" s="226"/>
      <c r="CD70" s="249"/>
      <c r="CE70" s="255"/>
      <c r="CF70" s="226"/>
      <c r="CG70" s="249"/>
      <c r="CH70" s="255"/>
      <c r="CI70" s="226"/>
      <c r="CJ70" s="249"/>
      <c r="CK70" s="255"/>
      <c r="CL70" s="226"/>
      <c r="CM70" s="249"/>
      <c r="CN70" s="255"/>
      <c r="CO70" s="226"/>
      <c r="CP70" s="249"/>
      <c r="CQ70" s="255"/>
      <c r="CR70" s="226"/>
      <c r="CS70" s="249"/>
      <c r="CT70" s="255"/>
      <c r="CU70" s="226"/>
      <c r="CV70" s="249"/>
      <c r="CW70" s="225"/>
      <c r="CX70" s="226"/>
      <c r="CY70" s="227"/>
    </row>
    <row r="71" spans="1:103" ht="13.5" customHeight="1">
      <c r="A71" s="83" t="str">
        <f t="shared" si="14"/>
        <v/>
      </c>
      <c r="B71" s="168" t="str">
        <f t="shared" si="15"/>
        <v/>
      </c>
      <c r="C71" s="151" t="str">
        <f t="shared" si="16"/>
        <v/>
      </c>
      <c r="D71" s="82" t="str">
        <f t="shared" si="17"/>
        <v/>
      </c>
      <c r="E71" s="188" t="str">
        <f>IF(ISERROR(SUM((B71/2),(C71/2),(D71/2))),IF(ISERROR(SUM((B71/2),(C71/2))),IF(ISERROR(SUM((B71/2),(D71/2))),IF(ISERROR(SUM((C71/2),(D71/2))),IF(ISERROR(B71/2),IF(ISERROR(C71/2),A71,C71),B71),SUM((C71*'Student List'!$D$34),(D71*'Student List'!$E$34))/'Student List'!$D$40),SUM((B71*'Student List'!$C$34),(D71*'Student List'!$E$34))/'Student List'!$E$40),SUM((B71*'Student List'!$C$34),(C71*'Student List'!$D$34))/'Student List'!$C$40),SUM((B71*'Student List'!$C$34),(C71*'Student List'!$D$34),(D71*'Student List'!$E$34))/'Student List'!$C$35)</f>
        <v/>
      </c>
      <c r="F71" s="84" t="str">
        <f t="shared" si="18"/>
        <v/>
      </c>
      <c r="G71" s="173" t="str">
        <f>IF(ISTEXT('Student List'!$C$21),('Student List'!$C$21),"")</f>
        <v/>
      </c>
      <c r="H71" s="85"/>
      <c r="I71" s="86"/>
      <c r="J71" s="87"/>
      <c r="K71" s="86"/>
      <c r="L71" s="88"/>
      <c r="M71" s="89"/>
      <c r="N71" s="86"/>
      <c r="O71" s="86"/>
      <c r="P71" s="228"/>
      <c r="Q71" s="148"/>
      <c r="R71" s="89"/>
      <c r="S71" s="86"/>
      <c r="T71" s="87"/>
      <c r="U71" s="86"/>
      <c r="V71" s="88"/>
      <c r="W71" s="89"/>
      <c r="X71" s="86"/>
      <c r="Y71" s="87"/>
      <c r="Z71" s="86"/>
      <c r="AA71" s="90"/>
      <c r="AB71" s="207"/>
      <c r="AC71" s="85"/>
      <c r="AD71" s="86"/>
      <c r="AE71" s="89"/>
      <c r="AF71" s="86"/>
      <c r="AG71" s="88"/>
      <c r="AH71" s="89"/>
      <c r="AI71" s="86"/>
      <c r="AJ71" s="87"/>
      <c r="AK71" s="86"/>
      <c r="AL71" s="88"/>
      <c r="AM71" s="89"/>
      <c r="AN71" s="86"/>
      <c r="AO71" s="87"/>
      <c r="AP71" s="86"/>
      <c r="AQ71" s="88"/>
      <c r="AR71" s="89"/>
      <c r="AS71" s="86"/>
      <c r="AT71" s="87"/>
      <c r="AU71" s="86"/>
      <c r="AV71" s="88"/>
      <c r="AW71" s="89"/>
      <c r="AX71" s="86"/>
      <c r="AY71" s="87"/>
      <c r="AZ71" s="86"/>
      <c r="BA71" s="88"/>
      <c r="BB71" s="89"/>
      <c r="BC71" s="86"/>
      <c r="BD71" s="86"/>
      <c r="BE71" s="86"/>
      <c r="BF71" s="89"/>
      <c r="BG71" s="91" t="str">
        <f t="shared" si="19"/>
        <v/>
      </c>
      <c r="BI71" s="92" t="str">
        <f t="shared" si="20"/>
        <v/>
      </c>
      <c r="BJ71" s="112"/>
      <c r="BK71" s="117"/>
      <c r="BL71" s="113"/>
      <c r="BM71" s="113"/>
      <c r="BN71" s="113"/>
      <c r="BO71" s="113"/>
      <c r="BP71" s="113"/>
      <c r="BQ71" s="113"/>
      <c r="BR71" s="113"/>
      <c r="BS71" s="114"/>
      <c r="BU71" s="171" t="str">
        <f t="shared" si="21"/>
        <v/>
      </c>
      <c r="BV71" s="161"/>
      <c r="BW71" s="162"/>
      <c r="BX71" s="250"/>
      <c r="BY71" s="256"/>
      <c r="BZ71" s="163"/>
      <c r="CA71" s="250"/>
      <c r="CB71" s="256"/>
      <c r="CC71" s="163"/>
      <c r="CD71" s="250"/>
      <c r="CE71" s="256"/>
      <c r="CF71" s="163"/>
      <c r="CG71" s="250"/>
      <c r="CH71" s="256"/>
      <c r="CI71" s="163"/>
      <c r="CJ71" s="250"/>
      <c r="CK71" s="256"/>
      <c r="CL71" s="163"/>
      <c r="CM71" s="250"/>
      <c r="CN71" s="256"/>
      <c r="CO71" s="163"/>
      <c r="CP71" s="250"/>
      <c r="CQ71" s="256"/>
      <c r="CR71" s="163"/>
      <c r="CS71" s="250"/>
      <c r="CT71" s="256"/>
      <c r="CU71" s="163"/>
      <c r="CV71" s="250"/>
      <c r="CW71" s="162"/>
      <c r="CX71" s="163"/>
      <c r="CY71" s="164"/>
    </row>
    <row r="72" spans="1:103" ht="13.5" customHeight="1">
      <c r="A72" s="83" t="str">
        <f t="shared" si="14"/>
        <v/>
      </c>
      <c r="B72" s="168" t="str">
        <f t="shared" si="15"/>
        <v/>
      </c>
      <c r="C72" s="151" t="str">
        <f t="shared" si="16"/>
        <v/>
      </c>
      <c r="D72" s="82" t="str">
        <f t="shared" si="17"/>
        <v/>
      </c>
      <c r="E72" s="188" t="str">
        <f>IF(ISERROR(SUM((B72/2),(C72/2),(D72/2))),IF(ISERROR(SUM((B72/2),(C72/2))),IF(ISERROR(SUM((B72/2),(D72/2))),IF(ISERROR(SUM((C72/2),(D72/2))),IF(ISERROR(B72/2),IF(ISERROR(C72/2),A72,C72),B72),SUM((C72*'Student List'!$D$34),(D72*'Student List'!$E$34))/'Student List'!$D$40),SUM((B72*'Student List'!$C$34),(D72*'Student List'!$E$34))/'Student List'!$E$40),SUM((B72*'Student List'!$C$34),(C72*'Student List'!$D$34))/'Student List'!$C$40),SUM((B72*'Student List'!$C$34),(C72*'Student List'!$D$34),(D72*'Student List'!$E$34))/'Student List'!$C$35)</f>
        <v/>
      </c>
      <c r="F72" s="84" t="str">
        <f t="shared" si="18"/>
        <v/>
      </c>
      <c r="G72" s="208" t="str">
        <f>IF(ISTEXT('Student List'!$C$22),('Student List'!$C$22),"")</f>
        <v/>
      </c>
      <c r="H72" s="209"/>
      <c r="I72" s="210"/>
      <c r="J72" s="211"/>
      <c r="K72" s="210"/>
      <c r="L72" s="212"/>
      <c r="M72" s="213"/>
      <c r="N72" s="210"/>
      <c r="O72" s="211"/>
      <c r="P72" s="210"/>
      <c r="Q72" s="212"/>
      <c r="R72" s="213"/>
      <c r="S72" s="210"/>
      <c r="T72" s="211"/>
      <c r="U72" s="210"/>
      <c r="V72" s="212"/>
      <c r="W72" s="213"/>
      <c r="X72" s="210"/>
      <c r="Y72" s="211"/>
      <c r="Z72" s="210"/>
      <c r="AA72" s="214"/>
      <c r="AB72" s="215"/>
      <c r="AC72" s="209"/>
      <c r="AD72" s="210"/>
      <c r="AE72" s="213"/>
      <c r="AF72" s="210"/>
      <c r="AG72" s="212"/>
      <c r="AH72" s="213"/>
      <c r="AI72" s="210"/>
      <c r="AJ72" s="211"/>
      <c r="AK72" s="210"/>
      <c r="AL72" s="212"/>
      <c r="AM72" s="213"/>
      <c r="AN72" s="210"/>
      <c r="AO72" s="211"/>
      <c r="AP72" s="210"/>
      <c r="AQ72" s="212"/>
      <c r="AR72" s="213"/>
      <c r="AS72" s="210"/>
      <c r="AT72" s="211"/>
      <c r="AU72" s="210"/>
      <c r="AV72" s="212"/>
      <c r="AW72" s="213"/>
      <c r="AX72" s="210"/>
      <c r="AY72" s="211"/>
      <c r="AZ72" s="210"/>
      <c r="BA72" s="212"/>
      <c r="BB72" s="213"/>
      <c r="BC72" s="210"/>
      <c r="BD72" s="210"/>
      <c r="BE72" s="210"/>
      <c r="BF72" s="213"/>
      <c r="BG72" s="216" t="str">
        <f t="shared" si="19"/>
        <v/>
      </c>
      <c r="BH72" s="217"/>
      <c r="BI72" s="218" t="str">
        <f t="shared" si="20"/>
        <v/>
      </c>
      <c r="BJ72" s="219"/>
      <c r="BK72" s="220"/>
      <c r="BL72" s="221"/>
      <c r="BM72" s="221"/>
      <c r="BN72" s="221"/>
      <c r="BO72" s="221"/>
      <c r="BP72" s="221"/>
      <c r="BQ72" s="221"/>
      <c r="BR72" s="221"/>
      <c r="BS72" s="222"/>
      <c r="BT72" s="217"/>
      <c r="BU72" s="223" t="str">
        <f t="shared" si="21"/>
        <v/>
      </c>
      <c r="BV72" s="224"/>
      <c r="BW72" s="225"/>
      <c r="BX72" s="249"/>
      <c r="BY72" s="255"/>
      <c r="BZ72" s="226"/>
      <c r="CA72" s="249"/>
      <c r="CB72" s="255"/>
      <c r="CC72" s="226"/>
      <c r="CD72" s="249"/>
      <c r="CE72" s="255"/>
      <c r="CF72" s="226"/>
      <c r="CG72" s="249"/>
      <c r="CH72" s="255"/>
      <c r="CI72" s="226"/>
      <c r="CJ72" s="249"/>
      <c r="CK72" s="255"/>
      <c r="CL72" s="226"/>
      <c r="CM72" s="249"/>
      <c r="CN72" s="255"/>
      <c r="CO72" s="226"/>
      <c r="CP72" s="249"/>
      <c r="CQ72" s="255"/>
      <c r="CR72" s="226"/>
      <c r="CS72" s="249"/>
      <c r="CT72" s="255"/>
      <c r="CU72" s="226"/>
      <c r="CV72" s="249"/>
      <c r="CW72" s="225"/>
      <c r="CX72" s="226"/>
      <c r="CY72" s="227"/>
    </row>
    <row r="73" spans="1:103" ht="13.5" customHeight="1">
      <c r="A73" s="83" t="str">
        <f t="shared" si="14"/>
        <v/>
      </c>
      <c r="B73" s="168" t="str">
        <f t="shared" si="15"/>
        <v/>
      </c>
      <c r="C73" s="151" t="str">
        <f t="shared" si="16"/>
        <v/>
      </c>
      <c r="D73" s="82" t="str">
        <f t="shared" si="17"/>
        <v/>
      </c>
      <c r="E73" s="188" t="str">
        <f>IF(ISERROR(SUM((B73/2),(C73/2),(D73/2))),IF(ISERROR(SUM((B73/2),(C73/2))),IF(ISERROR(SUM((B73/2),(D73/2))),IF(ISERROR(SUM((C73/2),(D73/2))),IF(ISERROR(B73/2),IF(ISERROR(C73/2),A73,C73),B73),SUM((C73*'Student List'!$D$34),(D73*'Student List'!$E$34))/'Student List'!$D$40),SUM((B73*'Student List'!$C$34),(D73*'Student List'!$E$34))/'Student List'!$E$40),SUM((B73*'Student List'!$C$34),(C73*'Student List'!$D$34))/'Student List'!$C$40),SUM((B73*'Student List'!$C$34),(C73*'Student List'!$D$34),(D73*'Student List'!$E$34))/'Student List'!$C$35)</f>
        <v/>
      </c>
      <c r="F73" s="84" t="str">
        <f t="shared" si="18"/>
        <v/>
      </c>
      <c r="G73" s="173" t="str">
        <f>IF(ISTEXT('Student List'!$C$23),('Student List'!$C$23),"")</f>
        <v/>
      </c>
      <c r="H73" s="85"/>
      <c r="I73" s="86"/>
      <c r="J73" s="87"/>
      <c r="K73" s="86"/>
      <c r="L73" s="88"/>
      <c r="M73" s="89"/>
      <c r="N73" s="86"/>
      <c r="O73" s="87"/>
      <c r="P73" s="86"/>
      <c r="Q73" s="88"/>
      <c r="R73" s="89"/>
      <c r="S73" s="86"/>
      <c r="T73" s="87"/>
      <c r="U73" s="86"/>
      <c r="V73" s="88"/>
      <c r="W73" s="89"/>
      <c r="X73" s="86"/>
      <c r="Y73" s="87"/>
      <c r="Z73" s="86"/>
      <c r="AA73" s="90"/>
      <c r="AB73" s="207"/>
      <c r="AC73" s="85"/>
      <c r="AD73" s="86"/>
      <c r="AE73" s="89"/>
      <c r="AF73" s="86"/>
      <c r="AG73" s="88"/>
      <c r="AH73" s="89"/>
      <c r="AI73" s="86"/>
      <c r="AJ73" s="87"/>
      <c r="AK73" s="86"/>
      <c r="AL73" s="88"/>
      <c r="AM73" s="89"/>
      <c r="AN73" s="86"/>
      <c r="AO73" s="87"/>
      <c r="AP73" s="86"/>
      <c r="AQ73" s="88"/>
      <c r="AR73" s="89"/>
      <c r="AS73" s="86"/>
      <c r="AT73" s="87"/>
      <c r="AU73" s="86"/>
      <c r="AV73" s="88"/>
      <c r="AW73" s="89"/>
      <c r="AX73" s="86"/>
      <c r="AY73" s="87"/>
      <c r="AZ73" s="86"/>
      <c r="BA73" s="88"/>
      <c r="BB73" s="89"/>
      <c r="BC73" s="86"/>
      <c r="BD73" s="86"/>
      <c r="BE73" s="86"/>
      <c r="BF73" s="89"/>
      <c r="BG73" s="91" t="str">
        <f t="shared" si="19"/>
        <v/>
      </c>
      <c r="BI73" s="92" t="str">
        <f t="shared" si="20"/>
        <v/>
      </c>
      <c r="BJ73" s="112"/>
      <c r="BK73" s="117"/>
      <c r="BL73" s="113"/>
      <c r="BM73" s="113"/>
      <c r="BN73" s="113"/>
      <c r="BO73" s="113"/>
      <c r="BP73" s="113"/>
      <c r="BQ73" s="113"/>
      <c r="BR73" s="113"/>
      <c r="BS73" s="114"/>
      <c r="BU73" s="171" t="str">
        <f t="shared" si="21"/>
        <v/>
      </c>
      <c r="BV73" s="161"/>
      <c r="BW73" s="162"/>
      <c r="BX73" s="250"/>
      <c r="BY73" s="256"/>
      <c r="BZ73" s="163"/>
      <c r="CA73" s="250"/>
      <c r="CB73" s="256"/>
      <c r="CC73" s="163"/>
      <c r="CD73" s="250"/>
      <c r="CE73" s="256"/>
      <c r="CF73" s="163"/>
      <c r="CG73" s="250"/>
      <c r="CH73" s="256"/>
      <c r="CI73" s="163"/>
      <c r="CJ73" s="250"/>
      <c r="CK73" s="256"/>
      <c r="CL73" s="163"/>
      <c r="CM73" s="250"/>
      <c r="CN73" s="256"/>
      <c r="CO73" s="163"/>
      <c r="CP73" s="250"/>
      <c r="CQ73" s="256"/>
      <c r="CR73" s="163"/>
      <c r="CS73" s="250"/>
      <c r="CT73" s="256"/>
      <c r="CU73" s="163"/>
      <c r="CV73" s="250"/>
      <c r="CW73" s="162"/>
      <c r="CX73" s="163"/>
      <c r="CY73" s="164"/>
    </row>
    <row r="74" spans="1:103" ht="13.5" customHeight="1">
      <c r="A74" s="83" t="str">
        <f t="shared" si="14"/>
        <v/>
      </c>
      <c r="B74" s="168" t="str">
        <f t="shared" si="15"/>
        <v/>
      </c>
      <c r="C74" s="151" t="str">
        <f t="shared" si="16"/>
        <v/>
      </c>
      <c r="D74" s="82" t="str">
        <f t="shared" si="17"/>
        <v/>
      </c>
      <c r="E74" s="188" t="str">
        <f>IF(ISERROR(SUM((B74/2),(C74/2),(D74/2))),IF(ISERROR(SUM((B74/2),(C74/2))),IF(ISERROR(SUM((B74/2),(D74/2))),IF(ISERROR(SUM((C74/2),(D74/2))),IF(ISERROR(B74/2),IF(ISERROR(C74/2),A74,C74),B74),SUM((C74*'Student List'!$D$34),(D74*'Student List'!$E$34))/'Student List'!$D$40),SUM((B74*'Student List'!$C$34),(D74*'Student List'!$E$34))/'Student List'!$E$40),SUM((B74*'Student List'!$C$34),(C74*'Student List'!$D$34))/'Student List'!$C$40),SUM((B74*'Student List'!$C$34),(C74*'Student List'!$D$34),(D74*'Student List'!$E$34))/'Student List'!$C$35)</f>
        <v/>
      </c>
      <c r="F74" s="84" t="str">
        <f t="shared" si="18"/>
        <v/>
      </c>
      <c r="G74" s="208" t="str">
        <f>IF(ISTEXT('Student List'!$C$24),('Student List'!$C$24),"")</f>
        <v/>
      </c>
      <c r="H74" s="209"/>
      <c r="I74" s="210"/>
      <c r="J74" s="211"/>
      <c r="K74" s="210"/>
      <c r="L74" s="212"/>
      <c r="M74" s="213"/>
      <c r="N74" s="210"/>
      <c r="O74" s="211"/>
      <c r="P74" s="210"/>
      <c r="Q74" s="212"/>
      <c r="R74" s="213"/>
      <c r="S74" s="210"/>
      <c r="T74" s="211"/>
      <c r="U74" s="210"/>
      <c r="V74" s="212"/>
      <c r="W74" s="213"/>
      <c r="X74" s="210"/>
      <c r="Y74" s="211"/>
      <c r="Z74" s="210"/>
      <c r="AA74" s="214"/>
      <c r="AB74" s="215"/>
      <c r="AC74" s="209"/>
      <c r="AD74" s="210"/>
      <c r="AE74" s="213"/>
      <c r="AF74" s="210"/>
      <c r="AG74" s="212"/>
      <c r="AH74" s="213"/>
      <c r="AI74" s="210"/>
      <c r="AJ74" s="211"/>
      <c r="AK74" s="210"/>
      <c r="AL74" s="212"/>
      <c r="AM74" s="213"/>
      <c r="AN74" s="210"/>
      <c r="AO74" s="211"/>
      <c r="AP74" s="210"/>
      <c r="AQ74" s="212"/>
      <c r="AR74" s="213"/>
      <c r="AS74" s="210"/>
      <c r="AT74" s="211"/>
      <c r="AU74" s="210"/>
      <c r="AV74" s="212"/>
      <c r="AW74" s="213"/>
      <c r="AX74" s="210"/>
      <c r="AY74" s="211"/>
      <c r="AZ74" s="210"/>
      <c r="BA74" s="212"/>
      <c r="BB74" s="213"/>
      <c r="BC74" s="210"/>
      <c r="BD74" s="210"/>
      <c r="BE74" s="210"/>
      <c r="BF74" s="213"/>
      <c r="BG74" s="216" t="str">
        <f t="shared" si="19"/>
        <v/>
      </c>
      <c r="BH74" s="217"/>
      <c r="BI74" s="218" t="str">
        <f t="shared" si="20"/>
        <v/>
      </c>
      <c r="BJ74" s="219"/>
      <c r="BK74" s="220"/>
      <c r="BL74" s="221"/>
      <c r="BM74" s="221"/>
      <c r="BN74" s="221"/>
      <c r="BO74" s="221"/>
      <c r="BP74" s="221"/>
      <c r="BQ74" s="221"/>
      <c r="BR74" s="221"/>
      <c r="BS74" s="222"/>
      <c r="BT74" s="217"/>
      <c r="BU74" s="223" t="str">
        <f t="shared" si="21"/>
        <v/>
      </c>
      <c r="BV74" s="224"/>
      <c r="BW74" s="225"/>
      <c r="BX74" s="249"/>
      <c r="BY74" s="255"/>
      <c r="BZ74" s="226"/>
      <c r="CA74" s="249"/>
      <c r="CB74" s="255"/>
      <c r="CC74" s="226"/>
      <c r="CD74" s="249"/>
      <c r="CE74" s="255"/>
      <c r="CF74" s="226"/>
      <c r="CG74" s="249"/>
      <c r="CH74" s="255"/>
      <c r="CI74" s="226"/>
      <c r="CJ74" s="249"/>
      <c r="CK74" s="255"/>
      <c r="CL74" s="226"/>
      <c r="CM74" s="249"/>
      <c r="CN74" s="255"/>
      <c r="CO74" s="226"/>
      <c r="CP74" s="249"/>
      <c r="CQ74" s="255"/>
      <c r="CR74" s="226"/>
      <c r="CS74" s="249"/>
      <c r="CT74" s="255"/>
      <c r="CU74" s="226"/>
      <c r="CV74" s="249"/>
      <c r="CW74" s="225"/>
      <c r="CX74" s="226"/>
      <c r="CY74" s="227"/>
    </row>
    <row r="75" spans="1:103" ht="13.5" customHeight="1">
      <c r="A75" s="83" t="str">
        <f t="shared" si="14"/>
        <v/>
      </c>
      <c r="B75" s="168" t="str">
        <f t="shared" si="15"/>
        <v/>
      </c>
      <c r="C75" s="151" t="str">
        <f t="shared" si="16"/>
        <v/>
      </c>
      <c r="D75" s="82" t="str">
        <f t="shared" si="17"/>
        <v/>
      </c>
      <c r="E75" s="188" t="str">
        <f>IF(ISERROR(SUM((B75/2),(C75/2),(D75/2))),IF(ISERROR(SUM((B75/2),(C75/2))),IF(ISERROR(SUM((B75/2),(D75/2))),IF(ISERROR(SUM((C75/2),(D75/2))),IF(ISERROR(B75/2),IF(ISERROR(C75/2),A75,C75),B75),SUM((C75*'Student List'!$D$34),(D75*'Student List'!$E$34))/'Student List'!$D$40),SUM((B75*'Student List'!$C$34),(D75*'Student List'!$E$34))/'Student List'!$E$40),SUM((B75*'Student List'!$C$34),(C75*'Student List'!$D$34))/'Student List'!$C$40),SUM((B75*'Student List'!$C$34),(C75*'Student List'!$D$34),(D75*'Student List'!$E$34))/'Student List'!$C$35)</f>
        <v/>
      </c>
      <c r="F75" s="84" t="str">
        <f t="shared" si="18"/>
        <v/>
      </c>
      <c r="G75" s="173" t="str">
        <f>IF(ISTEXT('Student List'!$C$25),('Student List'!$C$25),"")</f>
        <v/>
      </c>
      <c r="H75" s="85"/>
      <c r="I75" s="86"/>
      <c r="J75" s="87"/>
      <c r="K75" s="86"/>
      <c r="L75" s="88"/>
      <c r="M75" s="89"/>
      <c r="N75" s="86"/>
      <c r="O75" s="87"/>
      <c r="P75" s="86"/>
      <c r="Q75" s="88"/>
      <c r="R75" s="89"/>
      <c r="S75" s="86"/>
      <c r="T75" s="87"/>
      <c r="U75" s="86"/>
      <c r="V75" s="88"/>
      <c r="W75" s="89"/>
      <c r="X75" s="86"/>
      <c r="Y75" s="87"/>
      <c r="Z75" s="86"/>
      <c r="AA75" s="90"/>
      <c r="AB75" s="207"/>
      <c r="AC75" s="85"/>
      <c r="AD75" s="86"/>
      <c r="AE75" s="89"/>
      <c r="AF75" s="86"/>
      <c r="AG75" s="88"/>
      <c r="AH75" s="89"/>
      <c r="AI75" s="86"/>
      <c r="AJ75" s="87"/>
      <c r="AK75" s="86"/>
      <c r="AL75" s="88"/>
      <c r="AM75" s="89"/>
      <c r="AN75" s="86"/>
      <c r="AO75" s="87"/>
      <c r="AP75" s="86"/>
      <c r="AQ75" s="88"/>
      <c r="AR75" s="89"/>
      <c r="AS75" s="86"/>
      <c r="AT75" s="87"/>
      <c r="AU75" s="86"/>
      <c r="AV75" s="88"/>
      <c r="AW75" s="89"/>
      <c r="AX75" s="86"/>
      <c r="AY75" s="87"/>
      <c r="AZ75" s="86"/>
      <c r="BA75" s="88"/>
      <c r="BB75" s="89"/>
      <c r="BC75" s="86"/>
      <c r="BD75" s="86"/>
      <c r="BE75" s="86"/>
      <c r="BF75" s="89"/>
      <c r="BG75" s="91" t="str">
        <f t="shared" si="19"/>
        <v/>
      </c>
      <c r="BI75" s="92" t="str">
        <f t="shared" si="20"/>
        <v/>
      </c>
      <c r="BJ75" s="112"/>
      <c r="BK75" s="117"/>
      <c r="BL75" s="113"/>
      <c r="BM75" s="113"/>
      <c r="BN75" s="113"/>
      <c r="BO75" s="113"/>
      <c r="BP75" s="113"/>
      <c r="BQ75" s="113"/>
      <c r="BR75" s="113"/>
      <c r="BS75" s="114"/>
      <c r="BU75" s="171" t="str">
        <f t="shared" si="21"/>
        <v/>
      </c>
      <c r="BV75" s="161"/>
      <c r="BW75" s="162"/>
      <c r="BX75" s="250"/>
      <c r="BY75" s="256"/>
      <c r="BZ75" s="163"/>
      <c r="CA75" s="250"/>
      <c r="CB75" s="256"/>
      <c r="CC75" s="163"/>
      <c r="CD75" s="250"/>
      <c r="CE75" s="256"/>
      <c r="CF75" s="163"/>
      <c r="CG75" s="250"/>
      <c r="CH75" s="256"/>
      <c r="CI75" s="163"/>
      <c r="CJ75" s="250"/>
      <c r="CK75" s="256"/>
      <c r="CL75" s="163"/>
      <c r="CM75" s="250"/>
      <c r="CN75" s="256"/>
      <c r="CO75" s="163"/>
      <c r="CP75" s="250"/>
      <c r="CQ75" s="256"/>
      <c r="CR75" s="163"/>
      <c r="CS75" s="250"/>
      <c r="CT75" s="256"/>
      <c r="CU75" s="163"/>
      <c r="CV75" s="250"/>
      <c r="CW75" s="162"/>
      <c r="CX75" s="163"/>
      <c r="CY75" s="164"/>
    </row>
    <row r="76" spans="1:103" ht="13.5" customHeight="1">
      <c r="A76" s="83" t="str">
        <f t="shared" si="14"/>
        <v/>
      </c>
      <c r="B76" s="168" t="str">
        <f t="shared" si="15"/>
        <v/>
      </c>
      <c r="C76" s="151" t="str">
        <f t="shared" si="16"/>
        <v/>
      </c>
      <c r="D76" s="82" t="str">
        <f t="shared" si="17"/>
        <v/>
      </c>
      <c r="E76" s="188" t="str">
        <f>IF(ISERROR(SUM((B76/2),(C76/2),(D76/2))),IF(ISERROR(SUM((B76/2),(C76/2))),IF(ISERROR(SUM((B76/2),(D76/2))),IF(ISERROR(SUM((C76/2),(D76/2))),IF(ISERROR(B76/2),IF(ISERROR(C76/2),A76,C76),B76),SUM((C76*'Student List'!$D$34),(D76*'Student List'!$E$34))/'Student List'!$D$40),SUM((B76*'Student List'!$C$34),(D76*'Student List'!$E$34))/'Student List'!$E$40),SUM((B76*'Student List'!$C$34),(C76*'Student List'!$D$34))/'Student List'!$C$40),SUM((B76*'Student List'!$C$34),(C76*'Student List'!$D$34),(D76*'Student List'!$E$34))/'Student List'!$C$35)</f>
        <v/>
      </c>
      <c r="F76" s="84" t="str">
        <f t="shared" si="18"/>
        <v/>
      </c>
      <c r="G76" s="208" t="str">
        <f>IF(ISTEXT('Student List'!$C$26),('Student List'!$C$26),"")</f>
        <v/>
      </c>
      <c r="H76" s="209"/>
      <c r="I76" s="210"/>
      <c r="J76" s="211"/>
      <c r="K76" s="210"/>
      <c r="L76" s="212"/>
      <c r="M76" s="213"/>
      <c r="N76" s="210"/>
      <c r="O76" s="211"/>
      <c r="P76" s="210"/>
      <c r="Q76" s="212"/>
      <c r="R76" s="213"/>
      <c r="S76" s="210"/>
      <c r="T76" s="211"/>
      <c r="U76" s="210"/>
      <c r="V76" s="212"/>
      <c r="W76" s="213"/>
      <c r="X76" s="210"/>
      <c r="Y76" s="211"/>
      <c r="Z76" s="210"/>
      <c r="AA76" s="214"/>
      <c r="AB76" s="215"/>
      <c r="AC76" s="209"/>
      <c r="AD76" s="210"/>
      <c r="AE76" s="213"/>
      <c r="AF76" s="210"/>
      <c r="AG76" s="212"/>
      <c r="AH76" s="213"/>
      <c r="AI76" s="210"/>
      <c r="AJ76" s="211"/>
      <c r="AK76" s="210"/>
      <c r="AL76" s="212"/>
      <c r="AM76" s="213"/>
      <c r="AN76" s="210"/>
      <c r="AO76" s="211"/>
      <c r="AP76" s="210"/>
      <c r="AQ76" s="212"/>
      <c r="AR76" s="213"/>
      <c r="AS76" s="210"/>
      <c r="AT76" s="211"/>
      <c r="AU76" s="210"/>
      <c r="AV76" s="212"/>
      <c r="AW76" s="213"/>
      <c r="AX76" s="210"/>
      <c r="AY76" s="211"/>
      <c r="AZ76" s="210"/>
      <c r="BA76" s="212"/>
      <c r="BB76" s="213"/>
      <c r="BC76" s="210"/>
      <c r="BD76" s="210"/>
      <c r="BE76" s="210"/>
      <c r="BF76" s="213"/>
      <c r="BG76" s="216" t="str">
        <f t="shared" si="19"/>
        <v/>
      </c>
      <c r="BH76" s="217"/>
      <c r="BI76" s="218" t="str">
        <f t="shared" si="20"/>
        <v/>
      </c>
      <c r="BJ76" s="219"/>
      <c r="BK76" s="220"/>
      <c r="BL76" s="221"/>
      <c r="BM76" s="221"/>
      <c r="BN76" s="221"/>
      <c r="BO76" s="221"/>
      <c r="BP76" s="221"/>
      <c r="BQ76" s="221"/>
      <c r="BR76" s="221"/>
      <c r="BS76" s="222"/>
      <c r="BT76" s="217"/>
      <c r="BU76" s="223" t="str">
        <f t="shared" si="21"/>
        <v/>
      </c>
      <c r="BV76" s="224"/>
      <c r="BW76" s="225"/>
      <c r="BX76" s="249"/>
      <c r="BY76" s="255"/>
      <c r="BZ76" s="226"/>
      <c r="CA76" s="249"/>
      <c r="CB76" s="255"/>
      <c r="CC76" s="226"/>
      <c r="CD76" s="249"/>
      <c r="CE76" s="255"/>
      <c r="CF76" s="226"/>
      <c r="CG76" s="249"/>
      <c r="CH76" s="255"/>
      <c r="CI76" s="226"/>
      <c r="CJ76" s="249"/>
      <c r="CK76" s="255"/>
      <c r="CL76" s="226"/>
      <c r="CM76" s="249"/>
      <c r="CN76" s="255"/>
      <c r="CO76" s="226"/>
      <c r="CP76" s="249"/>
      <c r="CQ76" s="255"/>
      <c r="CR76" s="226"/>
      <c r="CS76" s="249"/>
      <c r="CT76" s="255"/>
      <c r="CU76" s="226"/>
      <c r="CV76" s="249"/>
      <c r="CW76" s="225"/>
      <c r="CX76" s="226"/>
      <c r="CY76" s="227"/>
    </row>
    <row r="77" spans="1:103" ht="13.5" customHeight="1">
      <c r="A77" s="83" t="str">
        <f t="shared" si="14"/>
        <v/>
      </c>
      <c r="B77" s="168" t="str">
        <f t="shared" si="15"/>
        <v/>
      </c>
      <c r="C77" s="151" t="str">
        <f t="shared" si="16"/>
        <v/>
      </c>
      <c r="D77" s="82" t="str">
        <f t="shared" si="17"/>
        <v/>
      </c>
      <c r="E77" s="188" t="str">
        <f>IF(ISERROR(SUM((B77/2),(C77/2),(D77/2))),IF(ISERROR(SUM((B77/2),(C77/2))),IF(ISERROR(SUM((B77/2),(D77/2))),IF(ISERROR(SUM((C77/2),(D77/2))),IF(ISERROR(B77/2),IF(ISERROR(C77/2),A77,C77),B77),SUM((C77*'Student List'!$D$34),(D77*'Student List'!$E$34))/'Student List'!$D$40),SUM((B77*'Student List'!$C$34),(D77*'Student List'!$E$34))/'Student List'!$E$40),SUM((B77*'Student List'!$C$34),(C77*'Student List'!$D$34))/'Student List'!$C$40),SUM((B77*'Student List'!$C$34),(C77*'Student List'!$D$34),(D77*'Student List'!$E$34))/'Student List'!$C$35)</f>
        <v/>
      </c>
      <c r="F77" s="84" t="str">
        <f t="shared" si="18"/>
        <v/>
      </c>
      <c r="G77" s="173" t="str">
        <f>IF(ISTEXT('Student List'!$C$27),('Student List'!$C$27),"")</f>
        <v/>
      </c>
      <c r="H77" s="85"/>
      <c r="I77" s="86"/>
      <c r="J77" s="87"/>
      <c r="K77" s="86"/>
      <c r="L77" s="88"/>
      <c r="M77" s="89"/>
      <c r="N77" s="86"/>
      <c r="O77" s="87"/>
      <c r="P77" s="86"/>
      <c r="Q77" s="88"/>
      <c r="R77" s="89"/>
      <c r="S77" s="86"/>
      <c r="T77" s="87"/>
      <c r="U77" s="86"/>
      <c r="V77" s="88"/>
      <c r="W77" s="89"/>
      <c r="X77" s="86"/>
      <c r="Y77" s="87"/>
      <c r="Z77" s="86"/>
      <c r="AA77" s="90"/>
      <c r="AB77" s="207"/>
      <c r="AC77" s="85"/>
      <c r="AD77" s="86"/>
      <c r="AE77" s="89"/>
      <c r="AF77" s="86"/>
      <c r="AG77" s="88"/>
      <c r="AH77" s="89"/>
      <c r="AI77" s="86"/>
      <c r="AJ77" s="87"/>
      <c r="AK77" s="86"/>
      <c r="AL77" s="88"/>
      <c r="AM77" s="89"/>
      <c r="AN77" s="86"/>
      <c r="AO77" s="87"/>
      <c r="AP77" s="86"/>
      <c r="AQ77" s="88"/>
      <c r="AR77" s="89"/>
      <c r="AS77" s="86"/>
      <c r="AT77" s="87"/>
      <c r="AU77" s="86"/>
      <c r="AV77" s="88"/>
      <c r="AW77" s="89"/>
      <c r="AX77" s="86"/>
      <c r="AY77" s="87"/>
      <c r="AZ77" s="86"/>
      <c r="BA77" s="88"/>
      <c r="BB77" s="89"/>
      <c r="BC77" s="86"/>
      <c r="BD77" s="86"/>
      <c r="BE77" s="86"/>
      <c r="BF77" s="89"/>
      <c r="BG77" s="91" t="str">
        <f t="shared" si="19"/>
        <v/>
      </c>
      <c r="BI77" s="95" t="str">
        <f t="shared" si="20"/>
        <v/>
      </c>
      <c r="BJ77" s="117"/>
      <c r="BK77" s="117"/>
      <c r="BL77" s="113"/>
      <c r="BM77" s="113"/>
      <c r="BN77" s="113"/>
      <c r="BO77" s="113"/>
      <c r="BP77" s="113"/>
      <c r="BQ77" s="113"/>
      <c r="BR77" s="113"/>
      <c r="BS77" s="114"/>
      <c r="BU77" s="171" t="str">
        <f t="shared" si="21"/>
        <v/>
      </c>
      <c r="BV77" s="161"/>
      <c r="BW77" s="162"/>
      <c r="BX77" s="250"/>
      <c r="BY77" s="256"/>
      <c r="BZ77" s="163"/>
      <c r="CA77" s="250"/>
      <c r="CB77" s="256"/>
      <c r="CC77" s="163"/>
      <c r="CD77" s="250"/>
      <c r="CE77" s="256"/>
      <c r="CF77" s="163"/>
      <c r="CG77" s="250"/>
      <c r="CH77" s="256"/>
      <c r="CI77" s="163"/>
      <c r="CJ77" s="250"/>
      <c r="CK77" s="256"/>
      <c r="CL77" s="163"/>
      <c r="CM77" s="250"/>
      <c r="CN77" s="256"/>
      <c r="CO77" s="163"/>
      <c r="CP77" s="250"/>
      <c r="CQ77" s="256"/>
      <c r="CR77" s="163"/>
      <c r="CS77" s="250"/>
      <c r="CT77" s="256"/>
      <c r="CU77" s="163"/>
      <c r="CV77" s="250"/>
      <c r="CW77" s="162"/>
      <c r="CX77" s="163"/>
      <c r="CY77" s="164"/>
    </row>
    <row r="78" spans="1:103" ht="13.5" customHeight="1">
      <c r="A78" s="83" t="str">
        <f t="shared" si="14"/>
        <v/>
      </c>
      <c r="B78" s="168" t="str">
        <f t="shared" si="15"/>
        <v/>
      </c>
      <c r="C78" s="151" t="str">
        <f t="shared" si="16"/>
        <v/>
      </c>
      <c r="D78" s="82" t="str">
        <f t="shared" si="17"/>
        <v/>
      </c>
      <c r="E78" s="188" t="str">
        <f>IF(ISERROR(SUM((B78/2),(C78/2),(D78/2))),IF(ISERROR(SUM((B78/2),(C78/2))),IF(ISERROR(SUM((B78/2),(D78/2))),IF(ISERROR(SUM((C78/2),(D78/2))),IF(ISERROR(B78/2),IF(ISERROR(C78/2),A78,C78),B78),SUM((C78*'Student List'!$D$34),(D78*'Student List'!$E$34))/'Student List'!$D$40),SUM((B78*'Student List'!$C$34),(D78*'Student List'!$E$34))/'Student List'!$E$40),SUM((B78*'Student List'!$C$34),(C78*'Student List'!$D$34))/'Student List'!$C$40),SUM((B78*'Student List'!$C$34),(C78*'Student List'!$D$34),(D78*'Student List'!$E$34))/'Student List'!$C$35)</f>
        <v/>
      </c>
      <c r="F78" s="84" t="str">
        <f t="shared" si="18"/>
        <v/>
      </c>
      <c r="G78" s="208" t="str">
        <f>IF(ISTEXT('Student List'!$C$28),('Student List'!$C$28),"")</f>
        <v/>
      </c>
      <c r="H78" s="209"/>
      <c r="I78" s="210"/>
      <c r="J78" s="211"/>
      <c r="K78" s="210"/>
      <c r="L78" s="212"/>
      <c r="M78" s="213"/>
      <c r="N78" s="210"/>
      <c r="O78" s="211"/>
      <c r="P78" s="210"/>
      <c r="Q78" s="212"/>
      <c r="R78" s="213"/>
      <c r="S78" s="210"/>
      <c r="T78" s="211"/>
      <c r="U78" s="210"/>
      <c r="V78" s="212"/>
      <c r="W78" s="213"/>
      <c r="X78" s="210"/>
      <c r="Y78" s="211"/>
      <c r="Z78" s="210"/>
      <c r="AA78" s="214"/>
      <c r="AB78" s="215"/>
      <c r="AC78" s="209"/>
      <c r="AD78" s="210"/>
      <c r="AE78" s="213"/>
      <c r="AF78" s="210"/>
      <c r="AG78" s="212"/>
      <c r="AH78" s="213"/>
      <c r="AI78" s="210"/>
      <c r="AJ78" s="211"/>
      <c r="AK78" s="210"/>
      <c r="AL78" s="212"/>
      <c r="AM78" s="213"/>
      <c r="AN78" s="210"/>
      <c r="AO78" s="211"/>
      <c r="AP78" s="210"/>
      <c r="AQ78" s="212"/>
      <c r="AR78" s="213"/>
      <c r="AS78" s="210"/>
      <c r="AT78" s="211"/>
      <c r="AU78" s="210"/>
      <c r="AV78" s="212"/>
      <c r="AW78" s="213"/>
      <c r="AX78" s="210"/>
      <c r="AY78" s="211"/>
      <c r="AZ78" s="210"/>
      <c r="BA78" s="212"/>
      <c r="BB78" s="213"/>
      <c r="BC78" s="210"/>
      <c r="BD78" s="210"/>
      <c r="BE78" s="210"/>
      <c r="BF78" s="213"/>
      <c r="BG78" s="216" t="str">
        <f t="shared" si="19"/>
        <v/>
      </c>
      <c r="BH78" s="217"/>
      <c r="BI78" s="218" t="str">
        <f t="shared" si="20"/>
        <v/>
      </c>
      <c r="BJ78" s="219"/>
      <c r="BK78" s="220"/>
      <c r="BL78" s="221"/>
      <c r="BM78" s="221"/>
      <c r="BN78" s="221"/>
      <c r="BO78" s="221"/>
      <c r="BP78" s="221"/>
      <c r="BQ78" s="221"/>
      <c r="BR78" s="221"/>
      <c r="BS78" s="222"/>
      <c r="BT78" s="217"/>
      <c r="BU78" s="223" t="str">
        <f t="shared" si="21"/>
        <v/>
      </c>
      <c r="BV78" s="224"/>
      <c r="BW78" s="225"/>
      <c r="BX78" s="249"/>
      <c r="BY78" s="255"/>
      <c r="BZ78" s="226"/>
      <c r="CA78" s="249"/>
      <c r="CB78" s="255"/>
      <c r="CC78" s="226"/>
      <c r="CD78" s="249"/>
      <c r="CE78" s="255"/>
      <c r="CF78" s="226"/>
      <c r="CG78" s="249"/>
      <c r="CH78" s="255"/>
      <c r="CI78" s="226"/>
      <c r="CJ78" s="249"/>
      <c r="CK78" s="255"/>
      <c r="CL78" s="226"/>
      <c r="CM78" s="249"/>
      <c r="CN78" s="255"/>
      <c r="CO78" s="226"/>
      <c r="CP78" s="249"/>
      <c r="CQ78" s="255"/>
      <c r="CR78" s="226"/>
      <c r="CS78" s="249"/>
      <c r="CT78" s="255"/>
      <c r="CU78" s="226"/>
      <c r="CV78" s="249"/>
      <c r="CW78" s="225"/>
      <c r="CX78" s="226"/>
      <c r="CY78" s="227"/>
    </row>
    <row r="79" spans="1:103" ht="13.5" customHeight="1">
      <c r="A79" s="83" t="str">
        <f t="shared" si="14"/>
        <v/>
      </c>
      <c r="B79" s="168" t="str">
        <f t="shared" si="15"/>
        <v/>
      </c>
      <c r="C79" s="151" t="str">
        <f t="shared" si="16"/>
        <v/>
      </c>
      <c r="D79" s="82" t="str">
        <f t="shared" si="17"/>
        <v/>
      </c>
      <c r="E79" s="188" t="str">
        <f>IF(ISERROR(SUM((B79/2),(C79/2),(D79/2))),IF(ISERROR(SUM((B79/2),(C79/2))),IF(ISERROR(SUM((B79/2),(D79/2))),IF(ISERROR(SUM((C79/2),(D79/2))),IF(ISERROR(B79/2),IF(ISERROR(C79/2),A79,C79),B79),SUM((C79*'Student List'!$D$34),(D79*'Student List'!$E$34))/'Student List'!$D$40),SUM((B79*'Student List'!$C$34),(D79*'Student List'!$E$34))/'Student List'!$E$40),SUM((B79*'Student List'!$C$34),(C79*'Student List'!$D$34))/'Student List'!$C$40),SUM((B79*'Student List'!$C$34),(C79*'Student List'!$D$34),(D79*'Student List'!$E$34))/'Student List'!$C$35)</f>
        <v/>
      </c>
      <c r="F79" s="84" t="str">
        <f t="shared" si="18"/>
        <v/>
      </c>
      <c r="G79" s="173" t="str">
        <f>IF(ISTEXT('Student List'!$C$29),('Student List'!$C$29),"")</f>
        <v/>
      </c>
      <c r="H79" s="85"/>
      <c r="I79" s="86"/>
      <c r="J79" s="87"/>
      <c r="K79" s="86"/>
      <c r="L79" s="88"/>
      <c r="M79" s="89"/>
      <c r="N79" s="86"/>
      <c r="O79" s="87"/>
      <c r="P79" s="86"/>
      <c r="Q79" s="88"/>
      <c r="R79" s="89"/>
      <c r="S79" s="86"/>
      <c r="T79" s="87"/>
      <c r="U79" s="86"/>
      <c r="V79" s="88"/>
      <c r="W79" s="89"/>
      <c r="X79" s="86"/>
      <c r="Y79" s="87"/>
      <c r="Z79" s="86"/>
      <c r="AA79" s="90"/>
      <c r="AB79" s="207"/>
      <c r="AC79" s="85"/>
      <c r="AD79" s="86"/>
      <c r="AE79" s="89"/>
      <c r="AF79" s="86"/>
      <c r="AG79" s="88"/>
      <c r="AH79" s="89"/>
      <c r="AI79" s="86"/>
      <c r="AJ79" s="87"/>
      <c r="AK79" s="86"/>
      <c r="AL79" s="88"/>
      <c r="AM79" s="89"/>
      <c r="AN79" s="86"/>
      <c r="AO79" s="87"/>
      <c r="AP79" s="86"/>
      <c r="AQ79" s="88"/>
      <c r="AR79" s="89"/>
      <c r="AS79" s="86"/>
      <c r="AT79" s="87"/>
      <c r="AU79" s="86"/>
      <c r="AV79" s="88"/>
      <c r="AW79" s="89"/>
      <c r="AX79" s="86"/>
      <c r="AY79" s="87"/>
      <c r="AZ79" s="86"/>
      <c r="BA79" s="88"/>
      <c r="BB79" s="89"/>
      <c r="BC79" s="86"/>
      <c r="BD79" s="86"/>
      <c r="BE79" s="86"/>
      <c r="BF79" s="89"/>
      <c r="BG79" s="91" t="str">
        <f t="shared" si="19"/>
        <v/>
      </c>
      <c r="BI79" s="96" t="str">
        <f t="shared" si="20"/>
        <v/>
      </c>
      <c r="BJ79" s="115"/>
      <c r="BK79" s="113"/>
      <c r="BL79" s="113"/>
      <c r="BM79" s="113"/>
      <c r="BN79" s="113"/>
      <c r="BO79" s="113"/>
      <c r="BP79" s="113"/>
      <c r="BQ79" s="113"/>
      <c r="BR79" s="113"/>
      <c r="BS79" s="116"/>
      <c r="BU79" s="171" t="str">
        <f t="shared" si="21"/>
        <v/>
      </c>
      <c r="BV79" s="165"/>
      <c r="BW79" s="163"/>
      <c r="BX79" s="250"/>
      <c r="BY79" s="256"/>
      <c r="BZ79" s="163"/>
      <c r="CA79" s="250"/>
      <c r="CB79" s="256"/>
      <c r="CC79" s="163"/>
      <c r="CD79" s="250"/>
      <c r="CE79" s="256"/>
      <c r="CF79" s="163"/>
      <c r="CG79" s="250"/>
      <c r="CH79" s="256"/>
      <c r="CI79" s="163"/>
      <c r="CJ79" s="250"/>
      <c r="CK79" s="256"/>
      <c r="CL79" s="163"/>
      <c r="CM79" s="250"/>
      <c r="CN79" s="256"/>
      <c r="CO79" s="163"/>
      <c r="CP79" s="250"/>
      <c r="CQ79" s="256"/>
      <c r="CR79" s="163"/>
      <c r="CS79" s="250"/>
      <c r="CT79" s="256"/>
      <c r="CU79" s="163"/>
      <c r="CV79" s="250"/>
      <c r="CW79" s="162"/>
      <c r="CX79" s="163"/>
      <c r="CY79" s="166"/>
    </row>
    <row r="80" spans="1:103" ht="13.5" customHeight="1" thickBot="1">
      <c r="A80" s="83" t="str">
        <f t="shared" si="14"/>
        <v/>
      </c>
      <c r="B80" s="169" t="str">
        <f t="shared" si="15"/>
        <v/>
      </c>
      <c r="C80" s="152" t="str">
        <f t="shared" si="16"/>
        <v/>
      </c>
      <c r="D80" s="97" t="str">
        <f t="shared" si="17"/>
        <v/>
      </c>
      <c r="E80" s="274" t="str">
        <f>IF(ISERROR(SUM((B80/2),(C80/2),(D80/2))),IF(ISERROR(SUM((B80/2),(C80/2))),IF(ISERROR(SUM((B80/2),(D80/2))),IF(ISERROR(SUM((C80/2),(D80/2))),IF(ISERROR(B80/2),IF(ISERROR(C80/2),A80,C80),B80),SUM((C80*'Student List'!$D$34),(D80*'Student List'!$E$34))/'Student List'!$D$40),SUM((B80*'Student List'!$C$34),(D80*'Student List'!$E$34))/'Student List'!$E$40),SUM((B80*'Student List'!$C$34),(C80*'Student List'!$D$34))/'Student List'!$C$40),SUM((B80*'Student List'!$C$34),(C80*'Student List'!$D$34),(D80*'Student List'!$E$34))/'Student List'!$C$35)</f>
        <v/>
      </c>
      <c r="F80" s="98" t="str">
        <f t="shared" si="18"/>
        <v/>
      </c>
      <c r="G80" s="229" t="str">
        <f>IF(ISTEXT('Student List'!$C$30),('Student List'!$C$30),"")</f>
        <v/>
      </c>
      <c r="H80" s="230"/>
      <c r="I80" s="231"/>
      <c r="J80" s="232"/>
      <c r="K80" s="231"/>
      <c r="L80" s="233"/>
      <c r="M80" s="234"/>
      <c r="N80" s="231"/>
      <c r="O80" s="232"/>
      <c r="P80" s="231"/>
      <c r="Q80" s="233"/>
      <c r="R80" s="234"/>
      <c r="S80" s="231"/>
      <c r="T80" s="232"/>
      <c r="U80" s="231"/>
      <c r="V80" s="233"/>
      <c r="W80" s="234"/>
      <c r="X80" s="231"/>
      <c r="Y80" s="232"/>
      <c r="Z80" s="231"/>
      <c r="AA80" s="235"/>
      <c r="AB80" s="215"/>
      <c r="AC80" s="230"/>
      <c r="AD80" s="231"/>
      <c r="AE80" s="234"/>
      <c r="AF80" s="231"/>
      <c r="AG80" s="233"/>
      <c r="AH80" s="234"/>
      <c r="AI80" s="231"/>
      <c r="AJ80" s="232"/>
      <c r="AK80" s="231"/>
      <c r="AL80" s="233"/>
      <c r="AM80" s="234"/>
      <c r="AN80" s="231"/>
      <c r="AO80" s="232"/>
      <c r="AP80" s="231"/>
      <c r="AQ80" s="233"/>
      <c r="AR80" s="234"/>
      <c r="AS80" s="231"/>
      <c r="AT80" s="232"/>
      <c r="AU80" s="231"/>
      <c r="AV80" s="233"/>
      <c r="AW80" s="234"/>
      <c r="AX80" s="231"/>
      <c r="AY80" s="232"/>
      <c r="AZ80" s="231"/>
      <c r="BA80" s="233"/>
      <c r="BB80" s="234"/>
      <c r="BC80" s="231"/>
      <c r="BD80" s="231"/>
      <c r="BE80" s="231"/>
      <c r="BF80" s="234"/>
      <c r="BG80" s="236" t="str">
        <f t="shared" si="19"/>
        <v/>
      </c>
      <c r="BH80" s="217"/>
      <c r="BI80" s="237" t="str">
        <f t="shared" si="20"/>
        <v/>
      </c>
      <c r="BJ80" s="238"/>
      <c r="BK80" s="239"/>
      <c r="BL80" s="240"/>
      <c r="BM80" s="240"/>
      <c r="BN80" s="240"/>
      <c r="BO80" s="240"/>
      <c r="BP80" s="240"/>
      <c r="BQ80" s="240"/>
      <c r="BR80" s="240"/>
      <c r="BS80" s="241"/>
      <c r="BT80" s="217"/>
      <c r="BU80" s="242" t="str">
        <f t="shared" si="21"/>
        <v/>
      </c>
      <c r="BV80" s="243"/>
      <c r="BW80" s="244"/>
      <c r="BX80" s="251"/>
      <c r="BY80" s="257"/>
      <c r="BZ80" s="245"/>
      <c r="CA80" s="251"/>
      <c r="CB80" s="257"/>
      <c r="CC80" s="245"/>
      <c r="CD80" s="251"/>
      <c r="CE80" s="257"/>
      <c r="CF80" s="245"/>
      <c r="CG80" s="251"/>
      <c r="CH80" s="257"/>
      <c r="CI80" s="245"/>
      <c r="CJ80" s="251"/>
      <c r="CK80" s="257"/>
      <c r="CL80" s="245"/>
      <c r="CM80" s="251"/>
      <c r="CN80" s="257"/>
      <c r="CO80" s="245"/>
      <c r="CP80" s="251"/>
      <c r="CQ80" s="257"/>
      <c r="CR80" s="245"/>
      <c r="CS80" s="251"/>
      <c r="CT80" s="257"/>
      <c r="CU80" s="245"/>
      <c r="CV80" s="251"/>
      <c r="CW80" s="244"/>
      <c r="CX80" s="245"/>
      <c r="CY80" s="246"/>
    </row>
    <row r="81" spans="1:103" ht="13.5" customHeight="1" thickTop="1" thickBot="1">
      <c r="BS81" s="100"/>
      <c r="CY81" s="275"/>
    </row>
    <row r="82" spans="1:103" ht="29.25" customHeight="1" thickTop="1" thickBot="1">
      <c r="B82" s="364" t="str">
        <f>IF(ISTEXT('Student List'!I11),'Student List'!I11,"")</f>
        <v>Spelling</v>
      </c>
      <c r="C82" s="365"/>
      <c r="D82" s="365"/>
      <c r="E82" s="366"/>
      <c r="F82" s="367" t="str">
        <f>$F$28</f>
        <v>School Name Here</v>
      </c>
      <c r="G82" s="368"/>
      <c r="H82" s="368"/>
      <c r="I82" s="368"/>
      <c r="J82" s="369"/>
      <c r="K82" s="17" t="s">
        <v>116</v>
      </c>
      <c r="L82" s="18"/>
      <c r="M82" s="19"/>
      <c r="N82" s="19"/>
      <c r="O82" s="19"/>
      <c r="P82" s="20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2"/>
      <c r="AC82" s="24" t="str">
        <f>B82</f>
        <v>Spelling</v>
      </c>
      <c r="AD82" s="25"/>
      <c r="AE82" s="25"/>
      <c r="AF82" s="26"/>
      <c r="AG82" s="25"/>
      <c r="AH82" s="27"/>
      <c r="AI82" s="27"/>
      <c r="AJ82" s="27"/>
      <c r="AK82" s="27"/>
      <c r="AL82" s="28"/>
      <c r="AM82" s="17" t="s">
        <v>116</v>
      </c>
      <c r="AN82" s="19"/>
      <c r="AO82" s="19"/>
      <c r="AP82" s="19"/>
      <c r="AQ82" s="19"/>
      <c r="AR82" s="20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9"/>
      <c r="BI82" s="30" t="str">
        <f>B82</f>
        <v>Spelling</v>
      </c>
      <c r="BJ82" s="31"/>
      <c r="BK82" s="32"/>
      <c r="BL82" s="33" t="s">
        <v>116</v>
      </c>
      <c r="BM82" s="34"/>
      <c r="BN82" s="34"/>
      <c r="BO82" s="34"/>
      <c r="BP82" s="34"/>
      <c r="BQ82" s="35"/>
      <c r="BR82" s="35"/>
      <c r="BS82" s="36"/>
      <c r="BU82" s="30" t="str">
        <f>B82</f>
        <v>Spelling</v>
      </c>
      <c r="BV82" s="31"/>
      <c r="BW82" s="32"/>
      <c r="BX82" s="33" t="s">
        <v>116</v>
      </c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5"/>
      <c r="CY82" s="36"/>
    </row>
    <row r="83" spans="1:103" ht="13.5" customHeight="1" thickTop="1" thickBot="1">
      <c r="B83" s="37"/>
      <c r="C83" s="37"/>
      <c r="D83" s="38"/>
      <c r="E83" s="38"/>
      <c r="F83" s="38"/>
      <c r="G83" s="38"/>
      <c r="H83" s="39" t="s">
        <v>7</v>
      </c>
      <c r="I83" s="40"/>
      <c r="J83" s="40"/>
      <c r="K83" s="40"/>
      <c r="L83" s="41"/>
      <c r="M83" s="40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3"/>
      <c r="AC83" s="39" t="s">
        <v>7</v>
      </c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4"/>
      <c r="BI83" s="45"/>
      <c r="BJ83" s="46" t="s">
        <v>8</v>
      </c>
      <c r="BK83" s="40"/>
      <c r="BL83" s="40"/>
      <c r="BM83" s="40"/>
      <c r="BN83" s="40"/>
      <c r="BO83" s="40"/>
      <c r="BP83" s="40"/>
      <c r="BQ83" s="40"/>
      <c r="BR83" s="40"/>
      <c r="BS83" s="47"/>
      <c r="BU83" s="45"/>
      <c r="BV83" s="155" t="s">
        <v>59</v>
      </c>
      <c r="BW83" s="156"/>
      <c r="BX83" s="156"/>
      <c r="BY83" s="156"/>
      <c r="BZ83" s="156"/>
      <c r="CA83" s="156"/>
      <c r="CB83" s="156"/>
      <c r="CC83" s="156"/>
      <c r="CD83" s="156"/>
      <c r="CE83" s="156"/>
      <c r="CF83" s="156"/>
      <c r="CG83" s="156"/>
      <c r="CH83" s="156"/>
      <c r="CI83" s="156"/>
      <c r="CJ83" s="156"/>
      <c r="CK83" s="156"/>
      <c r="CL83" s="156"/>
      <c r="CM83" s="156"/>
      <c r="CN83" s="156"/>
      <c r="CO83" s="156"/>
      <c r="CP83" s="156"/>
      <c r="CQ83" s="156"/>
      <c r="CR83" s="156"/>
      <c r="CS83" s="156"/>
      <c r="CT83" s="156"/>
      <c r="CU83" s="156"/>
      <c r="CV83" s="156"/>
      <c r="CW83" s="156"/>
      <c r="CX83" s="156"/>
      <c r="CY83" s="157"/>
    </row>
    <row r="84" spans="1:103" ht="13.5" customHeight="1">
      <c r="B84" s="153" t="s">
        <v>58</v>
      </c>
      <c r="C84" s="149" t="s">
        <v>9</v>
      </c>
      <c r="D84" s="48" t="s">
        <v>10</v>
      </c>
      <c r="E84" s="49" t="s">
        <v>60</v>
      </c>
      <c r="F84" s="50"/>
      <c r="G84" s="51"/>
      <c r="H84" s="362" t="s">
        <v>11</v>
      </c>
      <c r="I84" s="355"/>
      <c r="J84" s="355"/>
      <c r="K84" s="355"/>
      <c r="L84" s="360"/>
      <c r="M84" s="354" t="s">
        <v>12</v>
      </c>
      <c r="N84" s="355"/>
      <c r="O84" s="355"/>
      <c r="P84" s="355"/>
      <c r="Q84" s="360"/>
      <c r="R84" s="354" t="s">
        <v>13</v>
      </c>
      <c r="S84" s="355"/>
      <c r="T84" s="355"/>
      <c r="U84" s="355"/>
      <c r="V84" s="360"/>
      <c r="W84" s="354" t="s">
        <v>14</v>
      </c>
      <c r="X84" s="355"/>
      <c r="Y84" s="355"/>
      <c r="Z84" s="355"/>
      <c r="AA84" s="356"/>
      <c r="AC84" s="362" t="s">
        <v>15</v>
      </c>
      <c r="AD84" s="355"/>
      <c r="AE84" s="355"/>
      <c r="AF84" s="355"/>
      <c r="AG84" s="360"/>
      <c r="AH84" s="354" t="s">
        <v>16</v>
      </c>
      <c r="AI84" s="355"/>
      <c r="AJ84" s="355"/>
      <c r="AK84" s="355"/>
      <c r="AL84" s="360"/>
      <c r="AM84" s="354" t="s">
        <v>17</v>
      </c>
      <c r="AN84" s="355"/>
      <c r="AO84" s="355"/>
      <c r="AP84" s="355"/>
      <c r="AQ84" s="360"/>
      <c r="AR84" s="354" t="s">
        <v>18</v>
      </c>
      <c r="AS84" s="355"/>
      <c r="AT84" s="355"/>
      <c r="AU84" s="355"/>
      <c r="AV84" s="360"/>
      <c r="AW84" s="354" t="s">
        <v>19</v>
      </c>
      <c r="AX84" s="355"/>
      <c r="AY84" s="355"/>
      <c r="AZ84" s="355"/>
      <c r="BA84" s="356"/>
      <c r="BB84" s="354" t="s">
        <v>120</v>
      </c>
      <c r="BC84" s="355"/>
      <c r="BD84" s="355"/>
      <c r="BE84" s="355"/>
      <c r="BF84" s="356"/>
      <c r="BG84" s="52"/>
      <c r="BI84" s="53"/>
      <c r="BJ84" s="54"/>
      <c r="BK84" s="54"/>
      <c r="BL84" s="54"/>
      <c r="BM84" s="54"/>
      <c r="BN84" s="54"/>
      <c r="BO84" s="54"/>
      <c r="BP84" s="54"/>
      <c r="BQ84" s="54"/>
      <c r="BR84" s="54"/>
      <c r="BS84" s="55"/>
      <c r="BU84" s="53"/>
      <c r="BV84" s="344" t="s">
        <v>11</v>
      </c>
      <c r="BW84" s="345"/>
      <c r="BX84" s="346"/>
      <c r="BY84" s="344" t="s">
        <v>12</v>
      </c>
      <c r="BZ84" s="345"/>
      <c r="CA84" s="346"/>
      <c r="CB84" s="344" t="s">
        <v>13</v>
      </c>
      <c r="CC84" s="345"/>
      <c r="CD84" s="346"/>
      <c r="CE84" s="344" t="s">
        <v>14</v>
      </c>
      <c r="CF84" s="345"/>
      <c r="CG84" s="346"/>
      <c r="CH84" s="344" t="s">
        <v>15</v>
      </c>
      <c r="CI84" s="345"/>
      <c r="CJ84" s="346"/>
      <c r="CK84" s="344" t="s">
        <v>16</v>
      </c>
      <c r="CL84" s="345"/>
      <c r="CM84" s="346"/>
      <c r="CN84" s="344" t="s">
        <v>17</v>
      </c>
      <c r="CO84" s="345"/>
      <c r="CP84" s="346"/>
      <c r="CQ84" s="344" t="s">
        <v>18</v>
      </c>
      <c r="CR84" s="345"/>
      <c r="CS84" s="346"/>
      <c r="CT84" s="344" t="s">
        <v>19</v>
      </c>
      <c r="CU84" s="345"/>
      <c r="CV84" s="346"/>
      <c r="CW84" s="350" t="s">
        <v>120</v>
      </c>
      <c r="CX84" s="345"/>
      <c r="CY84" s="351"/>
    </row>
    <row r="85" spans="1:103" ht="13.5" customHeight="1" thickBot="1">
      <c r="A85" s="83" t="str">
        <f t="shared" ref="A85:A106" si="22">IF(ISERROR(D86/2),"",D86)</f>
        <v/>
      </c>
      <c r="B85" s="154" t="s">
        <v>24</v>
      </c>
      <c r="C85" s="283" t="s">
        <v>24</v>
      </c>
      <c r="D85" s="59" t="s">
        <v>24</v>
      </c>
      <c r="E85" s="60" t="s">
        <v>24</v>
      </c>
      <c r="F85" s="61" t="s">
        <v>25</v>
      </c>
      <c r="G85" s="62" t="s">
        <v>26</v>
      </c>
      <c r="H85" s="363"/>
      <c r="I85" s="358"/>
      <c r="J85" s="358"/>
      <c r="K85" s="358"/>
      <c r="L85" s="361"/>
      <c r="M85" s="357"/>
      <c r="N85" s="358"/>
      <c r="O85" s="358"/>
      <c r="P85" s="358"/>
      <c r="Q85" s="361"/>
      <c r="R85" s="357"/>
      <c r="S85" s="358"/>
      <c r="T85" s="358"/>
      <c r="U85" s="358"/>
      <c r="V85" s="361"/>
      <c r="W85" s="357"/>
      <c r="X85" s="358"/>
      <c r="Y85" s="358"/>
      <c r="Z85" s="358"/>
      <c r="AA85" s="359"/>
      <c r="AC85" s="363"/>
      <c r="AD85" s="358"/>
      <c r="AE85" s="358"/>
      <c r="AF85" s="358"/>
      <c r="AG85" s="361"/>
      <c r="AH85" s="357"/>
      <c r="AI85" s="358"/>
      <c r="AJ85" s="358"/>
      <c r="AK85" s="358"/>
      <c r="AL85" s="361"/>
      <c r="AM85" s="357"/>
      <c r="AN85" s="358"/>
      <c r="AO85" s="358"/>
      <c r="AP85" s="358"/>
      <c r="AQ85" s="361"/>
      <c r="AR85" s="357"/>
      <c r="AS85" s="358"/>
      <c r="AT85" s="358"/>
      <c r="AU85" s="358"/>
      <c r="AV85" s="361"/>
      <c r="AW85" s="357"/>
      <c r="AX85" s="358"/>
      <c r="AY85" s="358"/>
      <c r="AZ85" s="358"/>
      <c r="BA85" s="359"/>
      <c r="BB85" s="357"/>
      <c r="BC85" s="358"/>
      <c r="BD85" s="358"/>
      <c r="BE85" s="358"/>
      <c r="BF85" s="359"/>
      <c r="BG85" s="63" t="s">
        <v>26</v>
      </c>
      <c r="BI85" s="64" t="s">
        <v>26</v>
      </c>
      <c r="BJ85" s="65">
        <v>1</v>
      </c>
      <c r="BK85" s="66">
        <v>2</v>
      </c>
      <c r="BL85" s="65">
        <v>3</v>
      </c>
      <c r="BM85" s="66">
        <v>4</v>
      </c>
      <c r="BN85" s="65">
        <v>5</v>
      </c>
      <c r="BO85" s="66">
        <v>6</v>
      </c>
      <c r="BP85" s="65">
        <v>7</v>
      </c>
      <c r="BQ85" s="66">
        <v>8</v>
      </c>
      <c r="BR85" s="66">
        <v>9</v>
      </c>
      <c r="BS85" s="67">
        <v>10</v>
      </c>
      <c r="BU85" s="64" t="s">
        <v>26</v>
      </c>
      <c r="BV85" s="347"/>
      <c r="BW85" s="348"/>
      <c r="BX85" s="349"/>
      <c r="BY85" s="347"/>
      <c r="BZ85" s="348"/>
      <c r="CA85" s="349"/>
      <c r="CB85" s="347"/>
      <c r="CC85" s="348"/>
      <c r="CD85" s="349"/>
      <c r="CE85" s="347"/>
      <c r="CF85" s="348"/>
      <c r="CG85" s="349"/>
      <c r="CH85" s="347"/>
      <c r="CI85" s="348"/>
      <c r="CJ85" s="349"/>
      <c r="CK85" s="347"/>
      <c r="CL85" s="348"/>
      <c r="CM85" s="349"/>
      <c r="CN85" s="347"/>
      <c r="CO85" s="348"/>
      <c r="CP85" s="349"/>
      <c r="CQ85" s="347"/>
      <c r="CR85" s="348"/>
      <c r="CS85" s="349"/>
      <c r="CT85" s="347"/>
      <c r="CU85" s="348"/>
      <c r="CV85" s="349"/>
      <c r="CW85" s="352"/>
      <c r="CX85" s="348"/>
      <c r="CY85" s="353"/>
    </row>
    <row r="86" spans="1:103" ht="13.5" customHeight="1">
      <c r="A86" s="83" t="str">
        <f t="shared" si="22"/>
        <v/>
      </c>
      <c r="B86" s="167" t="str">
        <f t="shared" ref="B86:B107" si="23">IF(SUM(BV86:CY86),AVERAGE(BV86:CY86),"")</f>
        <v/>
      </c>
      <c r="C86" s="150" t="str">
        <f t="shared" ref="C86:C107" si="24">IF(SUM(H86:BF86),AVERAGE(H86:BF86),"")</f>
        <v/>
      </c>
      <c r="D86" s="70" t="str">
        <f t="shared" ref="D86:D107" si="25">IF(SUM(BJ86:BS86),AVERAGE(BJ86:BS86),"")</f>
        <v/>
      </c>
      <c r="E86" s="187" t="str">
        <f>IF(ISERROR(SUM((B86/2),(C86/2),(D86/2))),IF(ISERROR(SUM((B86/2),(C86/2))),IF(ISERROR(SUM((B86/2),(D86/2))),IF(ISERROR(SUM((C86/2),(D86/2))),IF(ISERROR(B86/2),IF(ISERROR(C86/2),A85,C86),B86),SUM((C86*'Student List'!$D$34),(D86*'Student List'!$E$34))/'Student List'!$D$40),SUM((B86*'Student List'!$C$34),(D86*'Student List'!$E$34))/'Student List'!$E$40),SUM((B86*'Student List'!$C$34),(C86*'Student List'!$D$34))/'Student List'!$C$40),SUM((B86*'Student List'!$C$34),(C86*'Student List'!$D$34),(D86*'Student List'!$E$34))/'Student List'!$C$35)</f>
        <v/>
      </c>
      <c r="F86" s="84" t="str">
        <f t="shared" ref="F86:F107" si="26">IF(ISERROR(IF(E86,HLOOKUP(E86,$B$354:$N$355,2),"")),"",(IF(E86,HLOOKUP(E86,$B$354:$N$355,2),"")))</f>
        <v/>
      </c>
      <c r="G86" s="172" t="str">
        <f>IF(ISTEXT('Student List'!$C$9),('Student List'!$C$9),"")</f>
        <v/>
      </c>
      <c r="H86" s="71"/>
      <c r="I86" s="72"/>
      <c r="J86" s="73"/>
      <c r="K86" s="72"/>
      <c r="L86" s="74"/>
      <c r="M86" s="75"/>
      <c r="N86" s="72"/>
      <c r="O86" s="73"/>
      <c r="P86" s="72"/>
      <c r="Q86" s="74"/>
      <c r="R86" s="75"/>
      <c r="S86" s="72"/>
      <c r="T86" s="73"/>
      <c r="U86" s="72"/>
      <c r="V86" s="74"/>
      <c r="W86" s="75"/>
      <c r="X86" s="72"/>
      <c r="Y86" s="73"/>
      <c r="Z86" s="72"/>
      <c r="AA86" s="76"/>
      <c r="AB86" s="207"/>
      <c r="AC86" s="71"/>
      <c r="AD86" s="72"/>
      <c r="AE86" s="75"/>
      <c r="AF86" s="72"/>
      <c r="AG86" s="74"/>
      <c r="AH86" s="75"/>
      <c r="AI86" s="72"/>
      <c r="AJ86" s="73"/>
      <c r="AK86" s="72"/>
      <c r="AL86" s="74"/>
      <c r="AM86" s="75"/>
      <c r="AN86" s="72"/>
      <c r="AO86" s="73"/>
      <c r="AP86" s="72"/>
      <c r="AQ86" s="77"/>
      <c r="AR86" s="75"/>
      <c r="AS86" s="72"/>
      <c r="AT86" s="73"/>
      <c r="AU86" s="72"/>
      <c r="AV86" s="74"/>
      <c r="AW86" s="75"/>
      <c r="AX86" s="72"/>
      <c r="AY86" s="73"/>
      <c r="AZ86" s="72"/>
      <c r="BA86" s="74"/>
      <c r="BB86" s="75"/>
      <c r="BC86" s="72"/>
      <c r="BD86" s="72"/>
      <c r="BE86" s="72"/>
      <c r="BF86" s="75"/>
      <c r="BG86" s="78" t="str">
        <f t="shared" ref="BG86:BG107" si="27">G86</f>
        <v/>
      </c>
      <c r="BI86" s="79" t="str">
        <f t="shared" ref="BI86:BI107" si="28">G86</f>
        <v/>
      </c>
      <c r="BJ86" s="109"/>
      <c r="BK86" s="110"/>
      <c r="BL86" s="110"/>
      <c r="BM86" s="110"/>
      <c r="BN86" s="110"/>
      <c r="BO86" s="110"/>
      <c r="BP86" s="110"/>
      <c r="BQ86" s="110"/>
      <c r="BR86" s="110"/>
      <c r="BS86" s="111"/>
      <c r="BU86" s="170" t="str">
        <f t="shared" ref="BU86:BU107" si="29">G86</f>
        <v/>
      </c>
      <c r="BV86" s="158"/>
      <c r="BW86" s="159"/>
      <c r="BX86" s="248"/>
      <c r="BY86" s="252"/>
      <c r="BZ86" s="253"/>
      <c r="CA86" s="254"/>
      <c r="CB86" s="252"/>
      <c r="CC86" s="253"/>
      <c r="CD86" s="254"/>
      <c r="CE86" s="252"/>
      <c r="CF86" s="253"/>
      <c r="CG86" s="254"/>
      <c r="CH86" s="252"/>
      <c r="CI86" s="253"/>
      <c r="CJ86" s="254"/>
      <c r="CK86" s="252"/>
      <c r="CL86" s="253"/>
      <c r="CM86" s="254"/>
      <c r="CN86" s="252"/>
      <c r="CO86" s="253"/>
      <c r="CP86" s="254"/>
      <c r="CQ86" s="252"/>
      <c r="CR86" s="253"/>
      <c r="CS86" s="254"/>
      <c r="CT86" s="252"/>
      <c r="CU86" s="253"/>
      <c r="CV86" s="254"/>
      <c r="CW86" s="247"/>
      <c r="CX86" s="159"/>
      <c r="CY86" s="160"/>
    </row>
    <row r="87" spans="1:103" ht="13.5" customHeight="1">
      <c r="A87" s="83" t="str">
        <f t="shared" si="22"/>
        <v/>
      </c>
      <c r="B87" s="168" t="str">
        <f t="shared" si="23"/>
        <v/>
      </c>
      <c r="C87" s="151" t="str">
        <f t="shared" si="24"/>
        <v/>
      </c>
      <c r="D87" s="82" t="str">
        <f t="shared" si="25"/>
        <v/>
      </c>
      <c r="E87" s="188" t="str">
        <f>IF(ISERROR(SUM((B87/2),(C87/2),(D87/2))),IF(ISERROR(SUM((B87/2),(C87/2))),IF(ISERROR(SUM((B87/2),(D87/2))),IF(ISERROR(SUM((C87/2),(D87/2))),IF(ISERROR(B87/2),IF(ISERROR(C87/2),A86,C87),B87),SUM((C87*'Student List'!$D$34),(D87*'Student List'!$E$34))/'Student List'!$D$40),SUM((B87*'Student List'!$C$34),(D87*'Student List'!$E$34))/'Student List'!$E$40),SUM((B87*'Student List'!$C$34),(C87*'Student List'!$D$34))/'Student List'!$C$40),SUM((B87*'Student List'!$C$34),(C87*'Student List'!$D$34),(D87*'Student List'!$E$34))/'Student List'!$C$35)</f>
        <v/>
      </c>
      <c r="F87" s="84" t="str">
        <f t="shared" si="26"/>
        <v/>
      </c>
      <c r="G87" s="208" t="str">
        <f>IF(ISTEXT('Student List'!$C$10),('Student List'!$C$10),"")</f>
        <v/>
      </c>
      <c r="H87" s="209"/>
      <c r="I87" s="210"/>
      <c r="J87" s="211"/>
      <c r="K87" s="210"/>
      <c r="L87" s="212"/>
      <c r="M87" s="213"/>
      <c r="N87" s="210"/>
      <c r="O87" s="211"/>
      <c r="P87" s="210"/>
      <c r="Q87" s="212"/>
      <c r="R87" s="213"/>
      <c r="S87" s="210"/>
      <c r="T87" s="211"/>
      <c r="U87" s="210"/>
      <c r="V87" s="212"/>
      <c r="W87" s="213"/>
      <c r="X87" s="210"/>
      <c r="Y87" s="211"/>
      <c r="Z87" s="210"/>
      <c r="AA87" s="214"/>
      <c r="AB87" s="215"/>
      <c r="AC87" s="209"/>
      <c r="AD87" s="210"/>
      <c r="AE87" s="213"/>
      <c r="AF87" s="210"/>
      <c r="AG87" s="212"/>
      <c r="AH87" s="213"/>
      <c r="AI87" s="210"/>
      <c r="AJ87" s="211"/>
      <c r="AK87" s="210"/>
      <c r="AL87" s="212"/>
      <c r="AM87" s="213"/>
      <c r="AN87" s="210"/>
      <c r="AO87" s="211"/>
      <c r="AP87" s="210"/>
      <c r="AQ87" s="212"/>
      <c r="AR87" s="213"/>
      <c r="AS87" s="210"/>
      <c r="AT87" s="211"/>
      <c r="AU87" s="210"/>
      <c r="AV87" s="212"/>
      <c r="AW87" s="213"/>
      <c r="AX87" s="210"/>
      <c r="AY87" s="211"/>
      <c r="AZ87" s="210"/>
      <c r="BA87" s="212"/>
      <c r="BB87" s="213"/>
      <c r="BC87" s="210"/>
      <c r="BD87" s="210"/>
      <c r="BE87" s="210"/>
      <c r="BF87" s="213"/>
      <c r="BG87" s="216" t="str">
        <f t="shared" si="27"/>
        <v/>
      </c>
      <c r="BH87" s="217"/>
      <c r="BI87" s="218" t="str">
        <f t="shared" si="28"/>
        <v/>
      </c>
      <c r="BJ87" s="219"/>
      <c r="BK87" s="220"/>
      <c r="BL87" s="221"/>
      <c r="BM87" s="221"/>
      <c r="BN87" s="221"/>
      <c r="BO87" s="221"/>
      <c r="BP87" s="221"/>
      <c r="BQ87" s="221"/>
      <c r="BR87" s="221"/>
      <c r="BS87" s="222"/>
      <c r="BT87" s="217"/>
      <c r="BU87" s="223" t="str">
        <f t="shared" si="29"/>
        <v/>
      </c>
      <c r="BV87" s="224"/>
      <c r="BW87" s="225"/>
      <c r="BX87" s="249"/>
      <c r="BY87" s="255"/>
      <c r="BZ87" s="226"/>
      <c r="CA87" s="249"/>
      <c r="CB87" s="255"/>
      <c r="CC87" s="226"/>
      <c r="CD87" s="249"/>
      <c r="CE87" s="255"/>
      <c r="CF87" s="226"/>
      <c r="CG87" s="249"/>
      <c r="CH87" s="255"/>
      <c r="CI87" s="226"/>
      <c r="CJ87" s="249"/>
      <c r="CK87" s="255"/>
      <c r="CL87" s="226"/>
      <c r="CM87" s="249"/>
      <c r="CN87" s="255"/>
      <c r="CO87" s="226"/>
      <c r="CP87" s="249"/>
      <c r="CQ87" s="255"/>
      <c r="CR87" s="226"/>
      <c r="CS87" s="249"/>
      <c r="CT87" s="255"/>
      <c r="CU87" s="226"/>
      <c r="CV87" s="249"/>
      <c r="CW87" s="225"/>
      <c r="CX87" s="226"/>
      <c r="CY87" s="227"/>
    </row>
    <row r="88" spans="1:103" ht="13.5" customHeight="1">
      <c r="A88" s="83" t="str">
        <f t="shared" si="22"/>
        <v/>
      </c>
      <c r="B88" s="168" t="str">
        <f t="shared" si="23"/>
        <v/>
      </c>
      <c r="C88" s="151" t="str">
        <f t="shared" si="24"/>
        <v/>
      </c>
      <c r="D88" s="82" t="str">
        <f t="shared" si="25"/>
        <v/>
      </c>
      <c r="E88" s="188" t="str">
        <f>IF(ISERROR(SUM((B88/2),(C88/2),(D88/2))),IF(ISERROR(SUM((B88/2),(C88/2))),IF(ISERROR(SUM((B88/2),(D88/2))),IF(ISERROR(SUM((C88/2),(D88/2))),IF(ISERROR(B88/2),IF(ISERROR(C88/2),A87,C88),B88),SUM((C88*'Student List'!$D$34),(D88*'Student List'!$E$34))/'Student List'!$D$40),SUM((B88*'Student List'!$C$34),(D88*'Student List'!$E$34))/'Student List'!$E$40),SUM((B88*'Student List'!$C$34),(C88*'Student List'!$D$34))/'Student List'!$C$40),SUM((B88*'Student List'!$C$34),(C88*'Student List'!$D$34),(D88*'Student List'!$E$34))/'Student List'!$C$35)</f>
        <v/>
      </c>
      <c r="F88" s="84" t="str">
        <f t="shared" si="26"/>
        <v/>
      </c>
      <c r="G88" s="173" t="str">
        <f>IF(ISTEXT('Student List'!$C$11),('Student List'!$C$11),"")</f>
        <v/>
      </c>
      <c r="H88" s="85"/>
      <c r="I88" s="86"/>
      <c r="J88" s="87"/>
      <c r="K88" s="86"/>
      <c r="L88" s="88"/>
      <c r="M88" s="89"/>
      <c r="N88" s="86"/>
      <c r="O88" s="87"/>
      <c r="P88" s="86"/>
      <c r="Q88" s="88"/>
      <c r="R88" s="89"/>
      <c r="S88" s="86"/>
      <c r="T88" s="87"/>
      <c r="U88" s="86"/>
      <c r="V88" s="88"/>
      <c r="W88" s="89"/>
      <c r="X88" s="86"/>
      <c r="Y88" s="87"/>
      <c r="Z88" s="86"/>
      <c r="AA88" s="90"/>
      <c r="AB88" s="207"/>
      <c r="AC88" s="85"/>
      <c r="AD88" s="86"/>
      <c r="AE88" s="89"/>
      <c r="AF88" s="86"/>
      <c r="AG88" s="88"/>
      <c r="AH88" s="89"/>
      <c r="AI88" s="86"/>
      <c r="AJ88" s="87"/>
      <c r="AK88" s="86"/>
      <c r="AL88" s="88"/>
      <c r="AM88" s="89"/>
      <c r="AN88" s="86"/>
      <c r="AO88" s="87"/>
      <c r="AP88" s="86"/>
      <c r="AQ88" s="88"/>
      <c r="AR88" s="89"/>
      <c r="AS88" s="86"/>
      <c r="AT88" s="87"/>
      <c r="AU88" s="86"/>
      <c r="AV88" s="88"/>
      <c r="AW88" s="89"/>
      <c r="AX88" s="86"/>
      <c r="AY88" s="87"/>
      <c r="AZ88" s="86"/>
      <c r="BA88" s="88"/>
      <c r="BB88" s="89"/>
      <c r="BC88" s="86"/>
      <c r="BD88" s="86"/>
      <c r="BE88" s="86"/>
      <c r="BF88" s="89"/>
      <c r="BG88" s="91" t="str">
        <f t="shared" si="27"/>
        <v/>
      </c>
      <c r="BI88" s="92" t="str">
        <f t="shared" si="28"/>
        <v/>
      </c>
      <c r="BJ88" s="112"/>
      <c r="BK88" s="117"/>
      <c r="BL88" s="113"/>
      <c r="BM88" s="113"/>
      <c r="BN88" s="113"/>
      <c r="BO88" s="113"/>
      <c r="BP88" s="113"/>
      <c r="BQ88" s="113"/>
      <c r="BR88" s="113"/>
      <c r="BS88" s="114"/>
      <c r="BU88" s="171" t="str">
        <f t="shared" si="29"/>
        <v/>
      </c>
      <c r="BV88" s="161"/>
      <c r="BW88" s="162"/>
      <c r="BX88" s="250"/>
      <c r="BY88" s="256"/>
      <c r="BZ88" s="163"/>
      <c r="CA88" s="250"/>
      <c r="CB88" s="256"/>
      <c r="CC88" s="163"/>
      <c r="CD88" s="250"/>
      <c r="CE88" s="256"/>
      <c r="CF88" s="163"/>
      <c r="CG88" s="250"/>
      <c r="CH88" s="256"/>
      <c r="CI88" s="163"/>
      <c r="CJ88" s="250"/>
      <c r="CK88" s="256"/>
      <c r="CL88" s="163"/>
      <c r="CM88" s="250"/>
      <c r="CN88" s="256"/>
      <c r="CO88" s="163"/>
      <c r="CP88" s="250"/>
      <c r="CQ88" s="256"/>
      <c r="CR88" s="163"/>
      <c r="CS88" s="250"/>
      <c r="CT88" s="256"/>
      <c r="CU88" s="163"/>
      <c r="CV88" s="250"/>
      <c r="CW88" s="162"/>
      <c r="CX88" s="163"/>
      <c r="CY88" s="164"/>
    </row>
    <row r="89" spans="1:103" ht="13.5" customHeight="1">
      <c r="A89" s="83" t="str">
        <f t="shared" si="22"/>
        <v/>
      </c>
      <c r="B89" s="168" t="str">
        <f t="shared" si="23"/>
        <v/>
      </c>
      <c r="C89" s="151" t="str">
        <f t="shared" si="24"/>
        <v/>
      </c>
      <c r="D89" s="82" t="str">
        <f t="shared" si="25"/>
        <v/>
      </c>
      <c r="E89" s="188" t="str">
        <f>IF(ISERROR(SUM((B89/2),(C89/2),(D89/2))),IF(ISERROR(SUM((B89/2),(C89/2))),IF(ISERROR(SUM((B89/2),(D89/2))),IF(ISERROR(SUM((C89/2),(D89/2))),IF(ISERROR(B89/2),IF(ISERROR(C89/2),A88,C89),B89),SUM((C89*'Student List'!$D$34),(D89*'Student List'!$E$34))/'Student List'!$D$40),SUM((B89*'Student List'!$C$34),(D89*'Student List'!$E$34))/'Student List'!$E$40),SUM((B89*'Student List'!$C$34),(C89*'Student List'!$D$34))/'Student List'!$C$40),SUM((B89*'Student List'!$C$34),(C89*'Student List'!$D$34),(D89*'Student List'!$E$34))/'Student List'!$C$35)</f>
        <v/>
      </c>
      <c r="F89" s="84" t="str">
        <f t="shared" si="26"/>
        <v/>
      </c>
      <c r="G89" s="208" t="str">
        <f>IF(ISTEXT('Student List'!$C$12),('Student List'!$C$12),"")</f>
        <v/>
      </c>
      <c r="H89" s="209"/>
      <c r="I89" s="210"/>
      <c r="J89" s="211"/>
      <c r="K89" s="210"/>
      <c r="L89" s="212"/>
      <c r="M89" s="213"/>
      <c r="N89" s="210"/>
      <c r="O89" s="211"/>
      <c r="P89" s="210"/>
      <c r="Q89" s="212"/>
      <c r="R89" s="213"/>
      <c r="S89" s="210"/>
      <c r="T89" s="211"/>
      <c r="U89" s="210"/>
      <c r="V89" s="212"/>
      <c r="W89" s="213"/>
      <c r="X89" s="210"/>
      <c r="Y89" s="211"/>
      <c r="Z89" s="210"/>
      <c r="AA89" s="214"/>
      <c r="AB89" s="215"/>
      <c r="AC89" s="209"/>
      <c r="AD89" s="210"/>
      <c r="AE89" s="213"/>
      <c r="AF89" s="210"/>
      <c r="AG89" s="212"/>
      <c r="AH89" s="213"/>
      <c r="AI89" s="210"/>
      <c r="AJ89" s="211"/>
      <c r="AK89" s="210"/>
      <c r="AL89" s="212"/>
      <c r="AM89" s="213"/>
      <c r="AN89" s="210"/>
      <c r="AO89" s="211"/>
      <c r="AP89" s="210"/>
      <c r="AQ89" s="212"/>
      <c r="AR89" s="213"/>
      <c r="AS89" s="210"/>
      <c r="AT89" s="211"/>
      <c r="AU89" s="210"/>
      <c r="AV89" s="212"/>
      <c r="AW89" s="213"/>
      <c r="AX89" s="210"/>
      <c r="AY89" s="211"/>
      <c r="AZ89" s="210"/>
      <c r="BA89" s="212"/>
      <c r="BB89" s="213"/>
      <c r="BC89" s="210"/>
      <c r="BD89" s="210"/>
      <c r="BE89" s="210"/>
      <c r="BF89" s="213"/>
      <c r="BG89" s="216" t="str">
        <f t="shared" si="27"/>
        <v/>
      </c>
      <c r="BH89" s="217"/>
      <c r="BI89" s="218" t="str">
        <f t="shared" si="28"/>
        <v/>
      </c>
      <c r="BJ89" s="219"/>
      <c r="BK89" s="220"/>
      <c r="BL89" s="221"/>
      <c r="BM89" s="221"/>
      <c r="BN89" s="221"/>
      <c r="BO89" s="221"/>
      <c r="BP89" s="221"/>
      <c r="BQ89" s="221"/>
      <c r="BR89" s="221"/>
      <c r="BS89" s="222"/>
      <c r="BT89" s="217"/>
      <c r="BU89" s="223" t="str">
        <f t="shared" si="29"/>
        <v/>
      </c>
      <c r="BV89" s="224"/>
      <c r="BW89" s="225"/>
      <c r="BX89" s="249"/>
      <c r="BY89" s="255"/>
      <c r="BZ89" s="226"/>
      <c r="CA89" s="249"/>
      <c r="CB89" s="255"/>
      <c r="CC89" s="226"/>
      <c r="CD89" s="249"/>
      <c r="CE89" s="255"/>
      <c r="CF89" s="226"/>
      <c r="CG89" s="249"/>
      <c r="CH89" s="255"/>
      <c r="CI89" s="226"/>
      <c r="CJ89" s="249"/>
      <c r="CK89" s="255"/>
      <c r="CL89" s="226"/>
      <c r="CM89" s="249"/>
      <c r="CN89" s="255"/>
      <c r="CO89" s="226"/>
      <c r="CP89" s="249"/>
      <c r="CQ89" s="255"/>
      <c r="CR89" s="226"/>
      <c r="CS89" s="249"/>
      <c r="CT89" s="255"/>
      <c r="CU89" s="226"/>
      <c r="CV89" s="249"/>
      <c r="CW89" s="225"/>
      <c r="CX89" s="226"/>
      <c r="CY89" s="227"/>
    </row>
    <row r="90" spans="1:103" ht="13.5" customHeight="1">
      <c r="A90" s="83" t="str">
        <f t="shared" si="22"/>
        <v/>
      </c>
      <c r="B90" s="168" t="str">
        <f t="shared" si="23"/>
        <v/>
      </c>
      <c r="C90" s="151" t="str">
        <f t="shared" si="24"/>
        <v/>
      </c>
      <c r="D90" s="82" t="str">
        <f t="shared" si="25"/>
        <v/>
      </c>
      <c r="E90" s="188" t="str">
        <f>IF(ISERROR(SUM((B90/2),(C90/2),(D90/2))),IF(ISERROR(SUM((B90/2),(C90/2))),IF(ISERROR(SUM((B90/2),(D90/2))),IF(ISERROR(SUM((C90/2),(D90/2))),IF(ISERROR(B90/2),IF(ISERROR(C90/2),A89,C90),B90),SUM((C90*'Student List'!$D$34),(D90*'Student List'!$E$34))/'Student List'!$D$40),SUM((B90*'Student List'!$C$34),(D90*'Student List'!$E$34))/'Student List'!$E$40),SUM((B90*'Student List'!$C$34),(C90*'Student List'!$D$34))/'Student List'!$C$40),SUM((B90*'Student List'!$C$34),(C90*'Student List'!$D$34),(D90*'Student List'!$E$34))/'Student List'!$C$35)</f>
        <v/>
      </c>
      <c r="F90" s="84" t="str">
        <f t="shared" si="26"/>
        <v/>
      </c>
      <c r="G90" s="173" t="str">
        <f>IF(ISTEXT('Student List'!$C$13),('Student List'!$C$13),"")</f>
        <v/>
      </c>
      <c r="H90" s="85"/>
      <c r="I90" s="86"/>
      <c r="J90" s="87"/>
      <c r="K90" s="86"/>
      <c r="L90" s="88"/>
      <c r="M90" s="89"/>
      <c r="N90" s="86"/>
      <c r="O90" s="87"/>
      <c r="P90" s="86"/>
      <c r="Q90" s="88"/>
      <c r="R90" s="89"/>
      <c r="S90" s="86"/>
      <c r="T90" s="87"/>
      <c r="U90" s="86"/>
      <c r="V90" s="88"/>
      <c r="W90" s="89"/>
      <c r="X90" s="86"/>
      <c r="Y90" s="87"/>
      <c r="Z90" s="86"/>
      <c r="AA90" s="90"/>
      <c r="AB90" s="207"/>
      <c r="AC90" s="85"/>
      <c r="AD90" s="86"/>
      <c r="AE90" s="89"/>
      <c r="AF90" s="86"/>
      <c r="AG90" s="88"/>
      <c r="AH90" s="89"/>
      <c r="AI90" s="86"/>
      <c r="AJ90" s="87"/>
      <c r="AK90" s="86"/>
      <c r="AL90" s="88"/>
      <c r="AM90" s="89"/>
      <c r="AN90" s="86"/>
      <c r="AO90" s="87"/>
      <c r="AP90" s="86"/>
      <c r="AQ90" s="88"/>
      <c r="AR90" s="89"/>
      <c r="AS90" s="86"/>
      <c r="AT90" s="87"/>
      <c r="AU90" s="86"/>
      <c r="AV90" s="88"/>
      <c r="AW90" s="89"/>
      <c r="AX90" s="86"/>
      <c r="AY90" s="87"/>
      <c r="AZ90" s="86"/>
      <c r="BA90" s="88"/>
      <c r="BB90" s="89"/>
      <c r="BC90" s="86"/>
      <c r="BD90" s="86"/>
      <c r="BE90" s="86"/>
      <c r="BF90" s="89"/>
      <c r="BG90" s="91" t="str">
        <f t="shared" si="27"/>
        <v/>
      </c>
      <c r="BI90" s="92" t="str">
        <f t="shared" si="28"/>
        <v/>
      </c>
      <c r="BJ90" s="112"/>
      <c r="BK90" s="117"/>
      <c r="BL90" s="113"/>
      <c r="BM90" s="113"/>
      <c r="BN90" s="113"/>
      <c r="BO90" s="113"/>
      <c r="BP90" s="113"/>
      <c r="BQ90" s="113"/>
      <c r="BR90" s="113"/>
      <c r="BS90" s="114"/>
      <c r="BU90" s="171" t="str">
        <f t="shared" si="29"/>
        <v/>
      </c>
      <c r="BV90" s="161"/>
      <c r="BW90" s="162"/>
      <c r="BX90" s="250"/>
      <c r="BY90" s="256"/>
      <c r="BZ90" s="163"/>
      <c r="CA90" s="250"/>
      <c r="CB90" s="256"/>
      <c r="CC90" s="163"/>
      <c r="CD90" s="250"/>
      <c r="CE90" s="256"/>
      <c r="CF90" s="163"/>
      <c r="CG90" s="250"/>
      <c r="CH90" s="256"/>
      <c r="CI90" s="163"/>
      <c r="CJ90" s="250"/>
      <c r="CK90" s="256"/>
      <c r="CL90" s="163"/>
      <c r="CM90" s="250"/>
      <c r="CN90" s="256"/>
      <c r="CO90" s="163"/>
      <c r="CP90" s="250"/>
      <c r="CQ90" s="256"/>
      <c r="CR90" s="163"/>
      <c r="CS90" s="250"/>
      <c r="CT90" s="256"/>
      <c r="CU90" s="163"/>
      <c r="CV90" s="250"/>
      <c r="CW90" s="162"/>
      <c r="CX90" s="163"/>
      <c r="CY90" s="164"/>
    </row>
    <row r="91" spans="1:103" ht="13.5" customHeight="1">
      <c r="A91" s="83" t="str">
        <f t="shared" si="22"/>
        <v/>
      </c>
      <c r="B91" s="168" t="str">
        <f t="shared" si="23"/>
        <v/>
      </c>
      <c r="C91" s="151" t="str">
        <f t="shared" si="24"/>
        <v/>
      </c>
      <c r="D91" s="82" t="str">
        <f t="shared" si="25"/>
        <v/>
      </c>
      <c r="E91" s="188" t="str">
        <f>IF(ISERROR(SUM((B91/2),(C91/2),(D91/2))),IF(ISERROR(SUM((B91/2),(C91/2))),IF(ISERROR(SUM((B91/2),(D91/2))),IF(ISERROR(SUM((C91/2),(D91/2))),IF(ISERROR(B91/2),IF(ISERROR(C91/2),A90,C91),B91),SUM((C91*'Student List'!$D$34),(D91*'Student List'!$E$34))/'Student List'!$D$40),SUM((B91*'Student List'!$C$34),(D91*'Student List'!$E$34))/'Student List'!$E$40),SUM((B91*'Student List'!$C$34),(C91*'Student List'!$D$34))/'Student List'!$C$40),SUM((B91*'Student List'!$C$34),(C91*'Student List'!$D$34),(D91*'Student List'!$E$34))/'Student List'!$C$35)</f>
        <v/>
      </c>
      <c r="F91" s="84" t="str">
        <f t="shared" si="26"/>
        <v/>
      </c>
      <c r="G91" s="208" t="str">
        <f>IF(ISTEXT('Student List'!$C$14),('Student List'!$C$14),"")</f>
        <v/>
      </c>
      <c r="H91" s="209"/>
      <c r="I91" s="210"/>
      <c r="J91" s="211"/>
      <c r="K91" s="210"/>
      <c r="L91" s="212"/>
      <c r="M91" s="213"/>
      <c r="N91" s="210"/>
      <c r="O91" s="211"/>
      <c r="P91" s="210"/>
      <c r="Q91" s="212"/>
      <c r="R91" s="213"/>
      <c r="S91" s="210"/>
      <c r="T91" s="211"/>
      <c r="U91" s="210"/>
      <c r="V91" s="212"/>
      <c r="W91" s="213"/>
      <c r="X91" s="210"/>
      <c r="Y91" s="211"/>
      <c r="Z91" s="210"/>
      <c r="AA91" s="214"/>
      <c r="AB91" s="215"/>
      <c r="AC91" s="209"/>
      <c r="AD91" s="210"/>
      <c r="AE91" s="213"/>
      <c r="AF91" s="210"/>
      <c r="AG91" s="212"/>
      <c r="AH91" s="213"/>
      <c r="AI91" s="210"/>
      <c r="AJ91" s="211"/>
      <c r="AK91" s="210"/>
      <c r="AL91" s="212"/>
      <c r="AM91" s="213"/>
      <c r="AN91" s="210"/>
      <c r="AO91" s="211"/>
      <c r="AP91" s="210"/>
      <c r="AQ91" s="212"/>
      <c r="AR91" s="213"/>
      <c r="AS91" s="210"/>
      <c r="AT91" s="211"/>
      <c r="AU91" s="210"/>
      <c r="AV91" s="212"/>
      <c r="AW91" s="213"/>
      <c r="AX91" s="210"/>
      <c r="AY91" s="211"/>
      <c r="AZ91" s="210"/>
      <c r="BA91" s="212"/>
      <c r="BB91" s="213"/>
      <c r="BC91" s="210"/>
      <c r="BD91" s="210"/>
      <c r="BE91" s="210"/>
      <c r="BF91" s="213"/>
      <c r="BG91" s="216" t="str">
        <f t="shared" si="27"/>
        <v/>
      </c>
      <c r="BH91" s="217"/>
      <c r="BI91" s="218" t="str">
        <f t="shared" si="28"/>
        <v/>
      </c>
      <c r="BJ91" s="219"/>
      <c r="BK91" s="220"/>
      <c r="BL91" s="221"/>
      <c r="BM91" s="221"/>
      <c r="BN91" s="221"/>
      <c r="BO91" s="221"/>
      <c r="BP91" s="221"/>
      <c r="BQ91" s="221"/>
      <c r="BR91" s="221"/>
      <c r="BS91" s="222"/>
      <c r="BT91" s="217"/>
      <c r="BU91" s="223" t="str">
        <f t="shared" si="29"/>
        <v/>
      </c>
      <c r="BV91" s="224"/>
      <c r="BW91" s="225"/>
      <c r="BX91" s="249"/>
      <c r="BY91" s="255"/>
      <c r="BZ91" s="226"/>
      <c r="CA91" s="249"/>
      <c r="CB91" s="255"/>
      <c r="CC91" s="226"/>
      <c r="CD91" s="249"/>
      <c r="CE91" s="255"/>
      <c r="CF91" s="226"/>
      <c r="CG91" s="249"/>
      <c r="CH91" s="255"/>
      <c r="CI91" s="226"/>
      <c r="CJ91" s="249"/>
      <c r="CK91" s="255"/>
      <c r="CL91" s="226"/>
      <c r="CM91" s="249"/>
      <c r="CN91" s="255"/>
      <c r="CO91" s="226"/>
      <c r="CP91" s="249"/>
      <c r="CQ91" s="255"/>
      <c r="CR91" s="226"/>
      <c r="CS91" s="249"/>
      <c r="CT91" s="255"/>
      <c r="CU91" s="226"/>
      <c r="CV91" s="249"/>
      <c r="CW91" s="225"/>
      <c r="CX91" s="226"/>
      <c r="CY91" s="227"/>
    </row>
    <row r="92" spans="1:103" ht="13.5" customHeight="1">
      <c r="A92" s="83" t="str">
        <f t="shared" si="22"/>
        <v/>
      </c>
      <c r="B92" s="168" t="str">
        <f t="shared" si="23"/>
        <v/>
      </c>
      <c r="C92" s="151" t="str">
        <f t="shared" si="24"/>
        <v/>
      </c>
      <c r="D92" s="82" t="str">
        <f t="shared" si="25"/>
        <v/>
      </c>
      <c r="E92" s="188" t="str">
        <f>IF(ISERROR(SUM((B92/2),(C92/2),(D92/2))),IF(ISERROR(SUM((B92/2),(C92/2))),IF(ISERROR(SUM((B92/2),(D92/2))),IF(ISERROR(SUM((C92/2),(D92/2))),IF(ISERROR(B92/2),IF(ISERROR(C92/2),A91,C92),B92),SUM((C92*'Student List'!$D$34),(D92*'Student List'!$E$34))/'Student List'!$D$40),SUM((B92*'Student List'!$C$34),(D92*'Student List'!$E$34))/'Student List'!$E$40),SUM((B92*'Student List'!$C$34),(C92*'Student List'!$D$34))/'Student List'!$C$40),SUM((B92*'Student List'!$C$34),(C92*'Student List'!$D$34),(D92*'Student List'!$E$34))/'Student List'!$C$35)</f>
        <v/>
      </c>
      <c r="F92" s="84" t="str">
        <f t="shared" si="26"/>
        <v/>
      </c>
      <c r="G92" s="173" t="str">
        <f>IF(ISTEXT('Student List'!$C$15),('Student List'!$C$15),"")</f>
        <v/>
      </c>
      <c r="H92" s="85"/>
      <c r="I92" s="86"/>
      <c r="J92" s="87"/>
      <c r="K92" s="86"/>
      <c r="L92" s="88"/>
      <c r="M92" s="89"/>
      <c r="N92" s="86"/>
      <c r="O92" s="87"/>
      <c r="P92" s="86"/>
      <c r="Q92" s="88"/>
      <c r="R92" s="89"/>
      <c r="S92" s="86"/>
      <c r="T92" s="87"/>
      <c r="U92" s="86"/>
      <c r="V92" s="88"/>
      <c r="W92" s="89"/>
      <c r="X92" s="86"/>
      <c r="Y92" s="87"/>
      <c r="Z92" s="86"/>
      <c r="AA92" s="90"/>
      <c r="AB92" s="207"/>
      <c r="AC92" s="85"/>
      <c r="AD92" s="86"/>
      <c r="AE92" s="89"/>
      <c r="AF92" s="86"/>
      <c r="AG92" s="88"/>
      <c r="AH92" s="89"/>
      <c r="AI92" s="86"/>
      <c r="AJ92" s="87"/>
      <c r="AK92" s="86"/>
      <c r="AL92" s="88"/>
      <c r="AM92" s="89"/>
      <c r="AN92" s="86"/>
      <c r="AO92" s="87"/>
      <c r="AP92" s="86"/>
      <c r="AQ92" s="88"/>
      <c r="AR92" s="89"/>
      <c r="AS92" s="86"/>
      <c r="AT92" s="87"/>
      <c r="AU92" s="86"/>
      <c r="AV92" s="88"/>
      <c r="AW92" s="89"/>
      <c r="AX92" s="86"/>
      <c r="AY92" s="87"/>
      <c r="AZ92" s="86"/>
      <c r="BA92" s="88"/>
      <c r="BB92" s="89"/>
      <c r="BC92" s="86"/>
      <c r="BD92" s="86"/>
      <c r="BE92" s="86"/>
      <c r="BF92" s="89"/>
      <c r="BG92" s="91" t="str">
        <f t="shared" si="27"/>
        <v/>
      </c>
      <c r="BI92" s="92" t="str">
        <f t="shared" si="28"/>
        <v/>
      </c>
      <c r="BJ92" s="112"/>
      <c r="BK92" s="117"/>
      <c r="BL92" s="113"/>
      <c r="BM92" s="113"/>
      <c r="BN92" s="113"/>
      <c r="BO92" s="113"/>
      <c r="BP92" s="113"/>
      <c r="BQ92" s="113"/>
      <c r="BR92" s="113"/>
      <c r="BS92" s="114"/>
      <c r="BU92" s="171" t="str">
        <f t="shared" si="29"/>
        <v/>
      </c>
      <c r="BV92" s="161"/>
      <c r="BW92" s="162"/>
      <c r="BX92" s="250"/>
      <c r="BY92" s="256"/>
      <c r="BZ92" s="163"/>
      <c r="CA92" s="250"/>
      <c r="CB92" s="256"/>
      <c r="CC92" s="163"/>
      <c r="CD92" s="250"/>
      <c r="CE92" s="256"/>
      <c r="CF92" s="163"/>
      <c r="CG92" s="250"/>
      <c r="CH92" s="256"/>
      <c r="CI92" s="163"/>
      <c r="CJ92" s="250"/>
      <c r="CK92" s="256"/>
      <c r="CL92" s="163"/>
      <c r="CM92" s="250"/>
      <c r="CN92" s="256"/>
      <c r="CO92" s="163"/>
      <c r="CP92" s="250"/>
      <c r="CQ92" s="256"/>
      <c r="CR92" s="163"/>
      <c r="CS92" s="250"/>
      <c r="CT92" s="256"/>
      <c r="CU92" s="163"/>
      <c r="CV92" s="250"/>
      <c r="CW92" s="162"/>
      <c r="CX92" s="163"/>
      <c r="CY92" s="164"/>
    </row>
    <row r="93" spans="1:103" ht="13.5" customHeight="1">
      <c r="A93" s="83" t="str">
        <f t="shared" si="22"/>
        <v/>
      </c>
      <c r="B93" s="168" t="str">
        <f t="shared" si="23"/>
        <v/>
      </c>
      <c r="C93" s="151" t="str">
        <f t="shared" si="24"/>
        <v/>
      </c>
      <c r="D93" s="82" t="str">
        <f t="shared" si="25"/>
        <v/>
      </c>
      <c r="E93" s="188" t="str">
        <f>IF(ISERROR(SUM((B93/2),(C93/2),(D93/2))),IF(ISERROR(SUM((B93/2),(C93/2))),IF(ISERROR(SUM((B93/2),(D93/2))),IF(ISERROR(SUM((C93/2),(D93/2))),IF(ISERROR(B93/2),IF(ISERROR(C93/2),A92,C93),B93),SUM((C93*'Student List'!$D$34),(D93*'Student List'!$E$34))/'Student List'!$D$40),SUM((B93*'Student List'!$C$34),(D93*'Student List'!$E$34))/'Student List'!$E$40),SUM((B93*'Student List'!$C$34),(C93*'Student List'!$D$34))/'Student List'!$C$40),SUM((B93*'Student List'!$C$34),(C93*'Student List'!$D$34),(D93*'Student List'!$E$34))/'Student List'!$C$35)</f>
        <v/>
      </c>
      <c r="F93" s="84" t="str">
        <f t="shared" si="26"/>
        <v/>
      </c>
      <c r="G93" s="208" t="str">
        <f>IF(ISTEXT('Student List'!$C$16),('Student List'!$C$16),"")</f>
        <v/>
      </c>
      <c r="H93" s="209"/>
      <c r="I93" s="210"/>
      <c r="J93" s="211"/>
      <c r="K93" s="210"/>
      <c r="L93" s="212"/>
      <c r="M93" s="213"/>
      <c r="N93" s="210"/>
      <c r="O93" s="211"/>
      <c r="P93" s="210"/>
      <c r="Q93" s="212"/>
      <c r="R93" s="213"/>
      <c r="S93" s="210"/>
      <c r="T93" s="211"/>
      <c r="U93" s="210"/>
      <c r="V93" s="212"/>
      <c r="W93" s="213"/>
      <c r="X93" s="210"/>
      <c r="Y93" s="211"/>
      <c r="Z93" s="210"/>
      <c r="AA93" s="214"/>
      <c r="AB93" s="215"/>
      <c r="AC93" s="209"/>
      <c r="AD93" s="210"/>
      <c r="AE93" s="213"/>
      <c r="AF93" s="210"/>
      <c r="AG93" s="212"/>
      <c r="AH93" s="213"/>
      <c r="AI93" s="210"/>
      <c r="AJ93" s="211"/>
      <c r="AK93" s="210"/>
      <c r="AL93" s="212"/>
      <c r="AM93" s="213"/>
      <c r="AN93" s="210"/>
      <c r="AO93" s="211"/>
      <c r="AP93" s="210"/>
      <c r="AQ93" s="212"/>
      <c r="AR93" s="213"/>
      <c r="AS93" s="210"/>
      <c r="AT93" s="211"/>
      <c r="AU93" s="210"/>
      <c r="AV93" s="212"/>
      <c r="AW93" s="213"/>
      <c r="AX93" s="210"/>
      <c r="AY93" s="211"/>
      <c r="AZ93" s="210"/>
      <c r="BA93" s="212"/>
      <c r="BB93" s="213"/>
      <c r="BC93" s="210"/>
      <c r="BD93" s="210"/>
      <c r="BE93" s="210"/>
      <c r="BF93" s="213"/>
      <c r="BG93" s="216" t="str">
        <f t="shared" si="27"/>
        <v/>
      </c>
      <c r="BH93" s="217"/>
      <c r="BI93" s="218" t="str">
        <f t="shared" si="28"/>
        <v/>
      </c>
      <c r="BJ93" s="219"/>
      <c r="BK93" s="220"/>
      <c r="BL93" s="221"/>
      <c r="BM93" s="221"/>
      <c r="BN93" s="221"/>
      <c r="BO93" s="221"/>
      <c r="BP93" s="221"/>
      <c r="BQ93" s="221"/>
      <c r="BR93" s="221"/>
      <c r="BS93" s="222"/>
      <c r="BT93" s="217"/>
      <c r="BU93" s="223" t="str">
        <f t="shared" si="29"/>
        <v/>
      </c>
      <c r="BV93" s="224"/>
      <c r="BW93" s="225"/>
      <c r="BX93" s="249"/>
      <c r="BY93" s="255"/>
      <c r="BZ93" s="226"/>
      <c r="CA93" s="249"/>
      <c r="CB93" s="255"/>
      <c r="CC93" s="226"/>
      <c r="CD93" s="249"/>
      <c r="CE93" s="255"/>
      <c r="CF93" s="226"/>
      <c r="CG93" s="249"/>
      <c r="CH93" s="255"/>
      <c r="CI93" s="226"/>
      <c r="CJ93" s="249"/>
      <c r="CK93" s="255"/>
      <c r="CL93" s="226"/>
      <c r="CM93" s="249"/>
      <c r="CN93" s="255"/>
      <c r="CO93" s="226"/>
      <c r="CP93" s="249"/>
      <c r="CQ93" s="255"/>
      <c r="CR93" s="226"/>
      <c r="CS93" s="249"/>
      <c r="CT93" s="255"/>
      <c r="CU93" s="226"/>
      <c r="CV93" s="249"/>
      <c r="CW93" s="225"/>
      <c r="CX93" s="226"/>
      <c r="CY93" s="227"/>
    </row>
    <row r="94" spans="1:103" ht="13.5" customHeight="1">
      <c r="A94" s="83" t="str">
        <f t="shared" si="22"/>
        <v/>
      </c>
      <c r="B94" s="168" t="str">
        <f t="shared" si="23"/>
        <v/>
      </c>
      <c r="C94" s="151" t="str">
        <f t="shared" si="24"/>
        <v/>
      </c>
      <c r="D94" s="82" t="str">
        <f t="shared" si="25"/>
        <v/>
      </c>
      <c r="E94" s="188" t="str">
        <f>IF(ISERROR(SUM((B94/2),(C94/2),(D94/2))),IF(ISERROR(SUM((B94/2),(C94/2))),IF(ISERROR(SUM((B94/2),(D94/2))),IF(ISERROR(SUM((C94/2),(D94/2))),IF(ISERROR(B94/2),IF(ISERROR(C94/2),A93,C94),B94),SUM((C94*'Student List'!$D$34),(D94*'Student List'!$E$34))/'Student List'!$D$40),SUM((B94*'Student List'!$C$34),(D94*'Student List'!$E$34))/'Student List'!$E$40),SUM((B94*'Student List'!$C$34),(C94*'Student List'!$D$34))/'Student List'!$C$40),SUM((B94*'Student List'!$C$34),(C94*'Student List'!$D$34),(D94*'Student List'!$E$34))/'Student List'!$C$35)</f>
        <v/>
      </c>
      <c r="F94" s="84" t="str">
        <f t="shared" si="26"/>
        <v/>
      </c>
      <c r="G94" s="173" t="str">
        <f>IF(ISTEXT('Student List'!$C$17),('Student List'!$C$17),"")</f>
        <v/>
      </c>
      <c r="H94" s="85"/>
      <c r="I94" s="86"/>
      <c r="J94" s="87"/>
      <c r="K94" s="86"/>
      <c r="L94" s="88"/>
      <c r="M94" s="89"/>
      <c r="N94" s="86"/>
      <c r="O94" s="87"/>
      <c r="P94" s="86"/>
      <c r="Q94" s="88"/>
      <c r="R94" s="89"/>
      <c r="S94" s="86"/>
      <c r="T94" s="87"/>
      <c r="U94" s="86"/>
      <c r="V94" s="88"/>
      <c r="W94" s="89"/>
      <c r="X94" s="86"/>
      <c r="Y94" s="87"/>
      <c r="Z94" s="86"/>
      <c r="AA94" s="90"/>
      <c r="AB94" s="207"/>
      <c r="AC94" s="85"/>
      <c r="AD94" s="86"/>
      <c r="AE94" s="89"/>
      <c r="AF94" s="86"/>
      <c r="AG94" s="88"/>
      <c r="AH94" s="89"/>
      <c r="AI94" s="86"/>
      <c r="AJ94" s="87"/>
      <c r="AK94" s="86"/>
      <c r="AL94" s="88"/>
      <c r="AM94" s="89"/>
      <c r="AN94" s="86"/>
      <c r="AO94" s="87"/>
      <c r="AP94" s="86"/>
      <c r="AQ94" s="88"/>
      <c r="AR94" s="89"/>
      <c r="AS94" s="86"/>
      <c r="AT94" s="87"/>
      <c r="AU94" s="86"/>
      <c r="AV94" s="88"/>
      <c r="AW94" s="89"/>
      <c r="AX94" s="86"/>
      <c r="AY94" s="87"/>
      <c r="AZ94" s="86"/>
      <c r="BA94" s="88"/>
      <c r="BB94" s="89"/>
      <c r="BC94" s="86"/>
      <c r="BD94" s="86"/>
      <c r="BE94" s="86"/>
      <c r="BF94" s="89"/>
      <c r="BG94" s="91" t="str">
        <f t="shared" si="27"/>
        <v/>
      </c>
      <c r="BI94" s="92" t="str">
        <f t="shared" si="28"/>
        <v/>
      </c>
      <c r="BJ94" s="112"/>
      <c r="BK94" s="117"/>
      <c r="BL94" s="113"/>
      <c r="BM94" s="113"/>
      <c r="BN94" s="113"/>
      <c r="BO94" s="113"/>
      <c r="BP94" s="113"/>
      <c r="BQ94" s="113"/>
      <c r="BR94" s="113"/>
      <c r="BS94" s="114"/>
      <c r="BU94" s="171" t="str">
        <f t="shared" si="29"/>
        <v/>
      </c>
      <c r="BV94" s="161"/>
      <c r="BW94" s="162"/>
      <c r="BX94" s="250"/>
      <c r="BY94" s="256"/>
      <c r="BZ94" s="163"/>
      <c r="CA94" s="250"/>
      <c r="CB94" s="256"/>
      <c r="CC94" s="163"/>
      <c r="CD94" s="250"/>
      <c r="CE94" s="256"/>
      <c r="CF94" s="163"/>
      <c r="CG94" s="250"/>
      <c r="CH94" s="256"/>
      <c r="CI94" s="163"/>
      <c r="CJ94" s="250"/>
      <c r="CK94" s="256"/>
      <c r="CL94" s="163"/>
      <c r="CM94" s="250"/>
      <c r="CN94" s="256"/>
      <c r="CO94" s="163"/>
      <c r="CP94" s="250"/>
      <c r="CQ94" s="256"/>
      <c r="CR94" s="163"/>
      <c r="CS94" s="250"/>
      <c r="CT94" s="256"/>
      <c r="CU94" s="163"/>
      <c r="CV94" s="250"/>
      <c r="CW94" s="162"/>
      <c r="CX94" s="163"/>
      <c r="CY94" s="164"/>
    </row>
    <row r="95" spans="1:103" ht="13.5" customHeight="1">
      <c r="A95" s="83" t="str">
        <f t="shared" si="22"/>
        <v/>
      </c>
      <c r="B95" s="168" t="str">
        <f t="shared" si="23"/>
        <v/>
      </c>
      <c r="C95" s="151" t="str">
        <f t="shared" si="24"/>
        <v/>
      </c>
      <c r="D95" s="82" t="str">
        <f t="shared" si="25"/>
        <v/>
      </c>
      <c r="E95" s="188" t="str">
        <f>IF(ISERROR(SUM((B95/2),(C95/2),(D95/2))),IF(ISERROR(SUM((B95/2),(C95/2))),IF(ISERROR(SUM((B95/2),(D95/2))),IF(ISERROR(SUM((C95/2),(D95/2))),IF(ISERROR(B95/2),IF(ISERROR(C95/2),A94,C95),B95),SUM((C95*'Student List'!$D$34),(D95*'Student List'!$E$34))/'Student List'!$D$40),SUM((B95*'Student List'!$C$34),(D95*'Student List'!$E$34))/'Student List'!$E$40),SUM((B95*'Student List'!$C$34),(C95*'Student List'!$D$34))/'Student List'!$C$40),SUM((B95*'Student List'!$C$34),(C95*'Student List'!$D$34),(D95*'Student List'!$E$34))/'Student List'!$C$35)</f>
        <v/>
      </c>
      <c r="F95" s="84" t="str">
        <f t="shared" si="26"/>
        <v/>
      </c>
      <c r="G95" s="208" t="str">
        <f>IF(ISTEXT('Student List'!$C$18),('Student List'!$C$18),"")</f>
        <v/>
      </c>
      <c r="H95" s="209"/>
      <c r="I95" s="210"/>
      <c r="J95" s="211"/>
      <c r="K95" s="210"/>
      <c r="L95" s="212"/>
      <c r="M95" s="213"/>
      <c r="N95" s="210"/>
      <c r="O95" s="211"/>
      <c r="P95" s="210"/>
      <c r="Q95" s="212"/>
      <c r="R95" s="213"/>
      <c r="S95" s="210"/>
      <c r="T95" s="211"/>
      <c r="U95" s="210"/>
      <c r="V95" s="212"/>
      <c r="W95" s="213"/>
      <c r="X95" s="210"/>
      <c r="Y95" s="211"/>
      <c r="Z95" s="210"/>
      <c r="AA95" s="214"/>
      <c r="AB95" s="215"/>
      <c r="AC95" s="209"/>
      <c r="AD95" s="210"/>
      <c r="AE95" s="213"/>
      <c r="AF95" s="210"/>
      <c r="AG95" s="212"/>
      <c r="AH95" s="213"/>
      <c r="AI95" s="210"/>
      <c r="AJ95" s="211"/>
      <c r="AK95" s="210"/>
      <c r="AL95" s="212"/>
      <c r="AM95" s="213"/>
      <c r="AN95" s="210"/>
      <c r="AO95" s="211"/>
      <c r="AP95" s="210"/>
      <c r="AQ95" s="212"/>
      <c r="AR95" s="213"/>
      <c r="AS95" s="210"/>
      <c r="AT95" s="211"/>
      <c r="AU95" s="210"/>
      <c r="AV95" s="212"/>
      <c r="AW95" s="213"/>
      <c r="AX95" s="210"/>
      <c r="AY95" s="211"/>
      <c r="AZ95" s="210"/>
      <c r="BA95" s="212"/>
      <c r="BB95" s="213"/>
      <c r="BC95" s="210"/>
      <c r="BD95" s="210"/>
      <c r="BE95" s="210"/>
      <c r="BF95" s="213"/>
      <c r="BG95" s="216" t="str">
        <f t="shared" si="27"/>
        <v/>
      </c>
      <c r="BH95" s="217"/>
      <c r="BI95" s="218" t="str">
        <f t="shared" si="28"/>
        <v/>
      </c>
      <c r="BJ95" s="219"/>
      <c r="BK95" s="220"/>
      <c r="BL95" s="221"/>
      <c r="BM95" s="221"/>
      <c r="BN95" s="221"/>
      <c r="BO95" s="221"/>
      <c r="BP95" s="221"/>
      <c r="BQ95" s="221"/>
      <c r="BR95" s="221"/>
      <c r="BS95" s="222"/>
      <c r="BT95" s="217"/>
      <c r="BU95" s="223" t="str">
        <f t="shared" si="29"/>
        <v/>
      </c>
      <c r="BV95" s="224"/>
      <c r="BW95" s="225"/>
      <c r="BX95" s="249"/>
      <c r="BY95" s="255"/>
      <c r="BZ95" s="226"/>
      <c r="CA95" s="249"/>
      <c r="CB95" s="255"/>
      <c r="CC95" s="226"/>
      <c r="CD95" s="249"/>
      <c r="CE95" s="255"/>
      <c r="CF95" s="226"/>
      <c r="CG95" s="249"/>
      <c r="CH95" s="255"/>
      <c r="CI95" s="226"/>
      <c r="CJ95" s="249"/>
      <c r="CK95" s="255"/>
      <c r="CL95" s="226"/>
      <c r="CM95" s="249"/>
      <c r="CN95" s="255"/>
      <c r="CO95" s="226"/>
      <c r="CP95" s="249"/>
      <c r="CQ95" s="255"/>
      <c r="CR95" s="226"/>
      <c r="CS95" s="249"/>
      <c r="CT95" s="255"/>
      <c r="CU95" s="226"/>
      <c r="CV95" s="249"/>
      <c r="CW95" s="225"/>
      <c r="CX95" s="226"/>
      <c r="CY95" s="227"/>
    </row>
    <row r="96" spans="1:103" ht="13.5" customHeight="1">
      <c r="A96" s="83" t="str">
        <f t="shared" si="22"/>
        <v/>
      </c>
      <c r="B96" s="168" t="str">
        <f t="shared" si="23"/>
        <v/>
      </c>
      <c r="C96" s="151" t="str">
        <f t="shared" si="24"/>
        <v/>
      </c>
      <c r="D96" s="82" t="str">
        <f t="shared" si="25"/>
        <v/>
      </c>
      <c r="E96" s="188" t="str">
        <f>IF(ISERROR(SUM((B96/2),(C96/2),(D96/2))),IF(ISERROR(SUM((B96/2),(C96/2))),IF(ISERROR(SUM((B96/2),(D96/2))),IF(ISERROR(SUM((C96/2),(D96/2))),IF(ISERROR(B96/2),IF(ISERROR(C96/2),A95,C96),B96),SUM((C96*'Student List'!$D$34),(D96*'Student List'!$E$34))/'Student List'!$D$40),SUM((B96*'Student List'!$C$34),(D96*'Student List'!$E$34))/'Student List'!$E$40),SUM((B96*'Student List'!$C$34),(C96*'Student List'!$D$34))/'Student List'!$C$40),SUM((B96*'Student List'!$C$34),(C96*'Student List'!$D$34),(D96*'Student List'!$E$34))/'Student List'!$C$35)</f>
        <v/>
      </c>
      <c r="F96" s="84" t="str">
        <f t="shared" si="26"/>
        <v/>
      </c>
      <c r="G96" s="173" t="str">
        <f>IF(ISTEXT('Student List'!$C$19),('Student List'!$C$19),"")</f>
        <v/>
      </c>
      <c r="H96" s="85"/>
      <c r="I96" s="86"/>
      <c r="J96" s="87"/>
      <c r="K96" s="86"/>
      <c r="L96" s="88"/>
      <c r="M96" s="89"/>
      <c r="N96" s="86"/>
      <c r="O96" s="87"/>
      <c r="P96" s="86"/>
      <c r="Q96" s="88"/>
      <c r="R96" s="89"/>
      <c r="S96" s="86"/>
      <c r="T96" s="87"/>
      <c r="U96" s="86"/>
      <c r="V96" s="88"/>
      <c r="W96" s="89"/>
      <c r="X96" s="86"/>
      <c r="Y96" s="87"/>
      <c r="Z96" s="86"/>
      <c r="AA96" s="90"/>
      <c r="AB96" s="207"/>
      <c r="AC96" s="85"/>
      <c r="AD96" s="86"/>
      <c r="AE96" s="89"/>
      <c r="AF96" s="86"/>
      <c r="AG96" s="88"/>
      <c r="AH96" s="89"/>
      <c r="AI96" s="86"/>
      <c r="AJ96" s="87"/>
      <c r="AK96" s="86"/>
      <c r="AL96" s="88"/>
      <c r="AM96" s="89"/>
      <c r="AN96" s="86"/>
      <c r="AO96" s="87"/>
      <c r="AP96" s="86"/>
      <c r="AQ96" s="88"/>
      <c r="AR96" s="89"/>
      <c r="AS96" s="86"/>
      <c r="AT96" s="87"/>
      <c r="AU96" s="86"/>
      <c r="AV96" s="88"/>
      <c r="AW96" s="89"/>
      <c r="AX96" s="86"/>
      <c r="AY96" s="87"/>
      <c r="AZ96" s="86"/>
      <c r="BA96" s="88"/>
      <c r="BB96" s="89"/>
      <c r="BC96" s="86"/>
      <c r="BD96" s="86"/>
      <c r="BE96" s="86"/>
      <c r="BF96" s="89"/>
      <c r="BG96" s="91" t="str">
        <f t="shared" si="27"/>
        <v/>
      </c>
      <c r="BI96" s="92" t="str">
        <f t="shared" si="28"/>
        <v/>
      </c>
      <c r="BJ96" s="112"/>
      <c r="BK96" s="117"/>
      <c r="BL96" s="113"/>
      <c r="BM96" s="113"/>
      <c r="BN96" s="113"/>
      <c r="BO96" s="113"/>
      <c r="BP96" s="113"/>
      <c r="BQ96" s="113"/>
      <c r="BR96" s="113"/>
      <c r="BS96" s="114"/>
      <c r="BU96" s="171" t="str">
        <f t="shared" si="29"/>
        <v/>
      </c>
      <c r="BV96" s="161"/>
      <c r="BW96" s="162"/>
      <c r="BX96" s="250"/>
      <c r="BY96" s="256"/>
      <c r="BZ96" s="163"/>
      <c r="CA96" s="250"/>
      <c r="CB96" s="256"/>
      <c r="CC96" s="163"/>
      <c r="CD96" s="250"/>
      <c r="CE96" s="256"/>
      <c r="CF96" s="163"/>
      <c r="CG96" s="250"/>
      <c r="CH96" s="256"/>
      <c r="CI96" s="163"/>
      <c r="CJ96" s="250"/>
      <c r="CK96" s="256"/>
      <c r="CL96" s="163"/>
      <c r="CM96" s="250"/>
      <c r="CN96" s="256"/>
      <c r="CO96" s="163"/>
      <c r="CP96" s="250"/>
      <c r="CQ96" s="256"/>
      <c r="CR96" s="163"/>
      <c r="CS96" s="250"/>
      <c r="CT96" s="256"/>
      <c r="CU96" s="163"/>
      <c r="CV96" s="250"/>
      <c r="CW96" s="162"/>
      <c r="CX96" s="163"/>
      <c r="CY96" s="164"/>
    </row>
    <row r="97" spans="1:103" ht="13.5" customHeight="1">
      <c r="A97" s="83" t="str">
        <f t="shared" si="22"/>
        <v/>
      </c>
      <c r="B97" s="168" t="str">
        <f t="shared" si="23"/>
        <v/>
      </c>
      <c r="C97" s="151" t="str">
        <f t="shared" si="24"/>
        <v/>
      </c>
      <c r="D97" s="82" t="str">
        <f t="shared" si="25"/>
        <v/>
      </c>
      <c r="E97" s="188" t="str">
        <f>IF(ISERROR(SUM((B97/2),(C97/2),(D97/2))),IF(ISERROR(SUM((B97/2),(C97/2))),IF(ISERROR(SUM((B97/2),(D97/2))),IF(ISERROR(SUM((C97/2),(D97/2))),IF(ISERROR(B97/2),IF(ISERROR(C97/2),A96,C97),B97),SUM((C97*'Student List'!$D$34),(D97*'Student List'!$E$34))/'Student List'!$D$40),SUM((B97*'Student List'!$C$34),(D97*'Student List'!$E$34))/'Student List'!$E$40),SUM((B97*'Student List'!$C$34),(C97*'Student List'!$D$34))/'Student List'!$C$40),SUM((B97*'Student List'!$C$34),(C97*'Student List'!$D$34),(D97*'Student List'!$E$34))/'Student List'!$C$35)</f>
        <v/>
      </c>
      <c r="F97" s="84" t="str">
        <f t="shared" si="26"/>
        <v/>
      </c>
      <c r="G97" s="208" t="str">
        <f>IF(ISTEXT('Student List'!$C$20),('Student List'!$C$20),"")</f>
        <v/>
      </c>
      <c r="H97" s="209"/>
      <c r="I97" s="210"/>
      <c r="J97" s="211"/>
      <c r="K97" s="210"/>
      <c r="L97" s="212"/>
      <c r="M97" s="213"/>
      <c r="N97" s="210"/>
      <c r="O97" s="211"/>
      <c r="P97" s="210"/>
      <c r="Q97" s="212"/>
      <c r="R97" s="213"/>
      <c r="S97" s="210"/>
      <c r="T97" s="211"/>
      <c r="U97" s="210"/>
      <c r="V97" s="212"/>
      <c r="W97" s="213"/>
      <c r="X97" s="210"/>
      <c r="Y97" s="211"/>
      <c r="Z97" s="210"/>
      <c r="AA97" s="214"/>
      <c r="AB97" s="215"/>
      <c r="AC97" s="209"/>
      <c r="AD97" s="210"/>
      <c r="AE97" s="213"/>
      <c r="AF97" s="210"/>
      <c r="AG97" s="212"/>
      <c r="AH97" s="213"/>
      <c r="AI97" s="210"/>
      <c r="AJ97" s="211"/>
      <c r="AK97" s="210"/>
      <c r="AL97" s="212"/>
      <c r="AM97" s="213"/>
      <c r="AN97" s="210"/>
      <c r="AO97" s="211"/>
      <c r="AP97" s="210"/>
      <c r="AQ97" s="212"/>
      <c r="AR97" s="213"/>
      <c r="AS97" s="210"/>
      <c r="AT97" s="211"/>
      <c r="AU97" s="210"/>
      <c r="AV97" s="212"/>
      <c r="AW97" s="213"/>
      <c r="AX97" s="210"/>
      <c r="AY97" s="211"/>
      <c r="AZ97" s="210"/>
      <c r="BA97" s="212"/>
      <c r="BB97" s="213"/>
      <c r="BC97" s="210"/>
      <c r="BD97" s="210"/>
      <c r="BE97" s="210"/>
      <c r="BF97" s="213"/>
      <c r="BG97" s="216" t="str">
        <f t="shared" si="27"/>
        <v/>
      </c>
      <c r="BH97" s="217"/>
      <c r="BI97" s="218" t="str">
        <f t="shared" si="28"/>
        <v/>
      </c>
      <c r="BJ97" s="219"/>
      <c r="BK97" s="220"/>
      <c r="BL97" s="221"/>
      <c r="BM97" s="221"/>
      <c r="BN97" s="221"/>
      <c r="BO97" s="221"/>
      <c r="BP97" s="221"/>
      <c r="BQ97" s="221"/>
      <c r="BR97" s="221"/>
      <c r="BS97" s="222"/>
      <c r="BT97" s="217"/>
      <c r="BU97" s="223" t="str">
        <f t="shared" si="29"/>
        <v/>
      </c>
      <c r="BV97" s="224"/>
      <c r="BW97" s="225"/>
      <c r="BX97" s="249"/>
      <c r="BY97" s="255"/>
      <c r="BZ97" s="226"/>
      <c r="CA97" s="249"/>
      <c r="CB97" s="255"/>
      <c r="CC97" s="226"/>
      <c r="CD97" s="249"/>
      <c r="CE97" s="255"/>
      <c r="CF97" s="226"/>
      <c r="CG97" s="249"/>
      <c r="CH97" s="255"/>
      <c r="CI97" s="226"/>
      <c r="CJ97" s="249"/>
      <c r="CK97" s="255"/>
      <c r="CL97" s="226"/>
      <c r="CM97" s="249"/>
      <c r="CN97" s="255"/>
      <c r="CO97" s="226"/>
      <c r="CP97" s="249"/>
      <c r="CQ97" s="255"/>
      <c r="CR97" s="226"/>
      <c r="CS97" s="249"/>
      <c r="CT97" s="255"/>
      <c r="CU97" s="226"/>
      <c r="CV97" s="249"/>
      <c r="CW97" s="225"/>
      <c r="CX97" s="226"/>
      <c r="CY97" s="227"/>
    </row>
    <row r="98" spans="1:103" ht="13.5" customHeight="1">
      <c r="A98" s="83" t="str">
        <f t="shared" si="22"/>
        <v/>
      </c>
      <c r="B98" s="168" t="str">
        <f t="shared" si="23"/>
        <v/>
      </c>
      <c r="C98" s="151" t="str">
        <f t="shared" si="24"/>
        <v/>
      </c>
      <c r="D98" s="82" t="str">
        <f t="shared" si="25"/>
        <v/>
      </c>
      <c r="E98" s="188" t="str">
        <f>IF(ISERROR(SUM((B98/2),(C98/2),(D98/2))),IF(ISERROR(SUM((B98/2),(C98/2))),IF(ISERROR(SUM((B98/2),(D98/2))),IF(ISERROR(SUM((C98/2),(D98/2))),IF(ISERROR(B98/2),IF(ISERROR(C98/2),A97,C98),B98),SUM((C98*'Student List'!$D$34),(D98*'Student List'!$E$34))/'Student List'!$D$40),SUM((B98*'Student List'!$C$34),(D98*'Student List'!$E$34))/'Student List'!$E$40),SUM((B98*'Student List'!$C$34),(C98*'Student List'!$D$34))/'Student List'!$C$40),SUM((B98*'Student List'!$C$34),(C98*'Student List'!$D$34),(D98*'Student List'!$E$34))/'Student List'!$C$35)</f>
        <v/>
      </c>
      <c r="F98" s="84" t="str">
        <f t="shared" si="26"/>
        <v/>
      </c>
      <c r="G98" s="173" t="str">
        <f>IF(ISTEXT('Student List'!$C$21),('Student List'!$C$21),"")</f>
        <v/>
      </c>
      <c r="H98" s="85"/>
      <c r="I98" s="86"/>
      <c r="J98" s="87"/>
      <c r="K98" s="86"/>
      <c r="L98" s="88"/>
      <c r="M98" s="89"/>
      <c r="N98" s="86"/>
      <c r="O98" s="86"/>
      <c r="P98" s="228"/>
      <c r="Q98" s="148"/>
      <c r="R98" s="89"/>
      <c r="S98" s="86"/>
      <c r="T98" s="87"/>
      <c r="U98" s="86"/>
      <c r="V98" s="88"/>
      <c r="W98" s="89"/>
      <c r="X98" s="86"/>
      <c r="Y98" s="87"/>
      <c r="Z98" s="86"/>
      <c r="AA98" s="90"/>
      <c r="AB98" s="207"/>
      <c r="AC98" s="85"/>
      <c r="AD98" s="86"/>
      <c r="AE98" s="89"/>
      <c r="AF98" s="86"/>
      <c r="AG98" s="88"/>
      <c r="AH98" s="89"/>
      <c r="AI98" s="86"/>
      <c r="AJ98" s="87"/>
      <c r="AK98" s="86"/>
      <c r="AL98" s="88"/>
      <c r="AM98" s="89"/>
      <c r="AN98" s="86"/>
      <c r="AO98" s="87"/>
      <c r="AP98" s="86"/>
      <c r="AQ98" s="88"/>
      <c r="AR98" s="89"/>
      <c r="AS98" s="86"/>
      <c r="AT98" s="87"/>
      <c r="AU98" s="86"/>
      <c r="AV98" s="88"/>
      <c r="AW98" s="89"/>
      <c r="AX98" s="86"/>
      <c r="AY98" s="87"/>
      <c r="AZ98" s="86"/>
      <c r="BA98" s="88"/>
      <c r="BB98" s="89"/>
      <c r="BC98" s="86"/>
      <c r="BD98" s="86"/>
      <c r="BE98" s="86"/>
      <c r="BF98" s="89"/>
      <c r="BG98" s="91" t="str">
        <f t="shared" si="27"/>
        <v/>
      </c>
      <c r="BI98" s="92" t="str">
        <f t="shared" si="28"/>
        <v/>
      </c>
      <c r="BJ98" s="112"/>
      <c r="BK98" s="117"/>
      <c r="BL98" s="113"/>
      <c r="BM98" s="113"/>
      <c r="BN98" s="113"/>
      <c r="BO98" s="113"/>
      <c r="BP98" s="113"/>
      <c r="BQ98" s="113"/>
      <c r="BR98" s="113"/>
      <c r="BS98" s="114"/>
      <c r="BU98" s="171" t="str">
        <f t="shared" si="29"/>
        <v/>
      </c>
      <c r="BV98" s="161"/>
      <c r="BW98" s="162"/>
      <c r="BX98" s="250"/>
      <c r="BY98" s="256"/>
      <c r="BZ98" s="163"/>
      <c r="CA98" s="250"/>
      <c r="CB98" s="256"/>
      <c r="CC98" s="163"/>
      <c r="CD98" s="250"/>
      <c r="CE98" s="256"/>
      <c r="CF98" s="163"/>
      <c r="CG98" s="250"/>
      <c r="CH98" s="256"/>
      <c r="CI98" s="163"/>
      <c r="CJ98" s="250"/>
      <c r="CK98" s="256"/>
      <c r="CL98" s="163"/>
      <c r="CM98" s="250"/>
      <c r="CN98" s="256"/>
      <c r="CO98" s="163"/>
      <c r="CP98" s="250"/>
      <c r="CQ98" s="256"/>
      <c r="CR98" s="163"/>
      <c r="CS98" s="250"/>
      <c r="CT98" s="256"/>
      <c r="CU98" s="163"/>
      <c r="CV98" s="250"/>
      <c r="CW98" s="162"/>
      <c r="CX98" s="163"/>
      <c r="CY98" s="164"/>
    </row>
    <row r="99" spans="1:103" ht="13.5" customHeight="1">
      <c r="A99" s="83" t="str">
        <f t="shared" si="22"/>
        <v/>
      </c>
      <c r="B99" s="168" t="str">
        <f t="shared" si="23"/>
        <v/>
      </c>
      <c r="C99" s="151" t="str">
        <f t="shared" si="24"/>
        <v/>
      </c>
      <c r="D99" s="82" t="str">
        <f t="shared" si="25"/>
        <v/>
      </c>
      <c r="E99" s="188" t="str">
        <f>IF(ISERROR(SUM((B99/2),(C99/2),(D99/2))),IF(ISERROR(SUM((B99/2),(C99/2))),IF(ISERROR(SUM((B99/2),(D99/2))),IF(ISERROR(SUM((C99/2),(D99/2))),IF(ISERROR(B99/2),IF(ISERROR(C99/2),A98,C99),B99),SUM((C99*'Student List'!$D$34),(D99*'Student List'!$E$34))/'Student List'!$D$40),SUM((B99*'Student List'!$C$34),(D99*'Student List'!$E$34))/'Student List'!$E$40),SUM((B99*'Student List'!$C$34),(C99*'Student List'!$D$34))/'Student List'!$C$40),SUM((B99*'Student List'!$C$34),(C99*'Student List'!$D$34),(D99*'Student List'!$E$34))/'Student List'!$C$35)</f>
        <v/>
      </c>
      <c r="F99" s="84" t="str">
        <f t="shared" si="26"/>
        <v/>
      </c>
      <c r="G99" s="208" t="str">
        <f>IF(ISTEXT('Student List'!$C$22),('Student List'!$C$22),"")</f>
        <v/>
      </c>
      <c r="H99" s="209"/>
      <c r="I99" s="210"/>
      <c r="J99" s="211"/>
      <c r="K99" s="210"/>
      <c r="L99" s="212"/>
      <c r="M99" s="213"/>
      <c r="N99" s="210"/>
      <c r="O99" s="211"/>
      <c r="P99" s="210"/>
      <c r="Q99" s="212"/>
      <c r="R99" s="213"/>
      <c r="S99" s="210"/>
      <c r="T99" s="211"/>
      <c r="U99" s="210"/>
      <c r="V99" s="212"/>
      <c r="W99" s="213"/>
      <c r="X99" s="210"/>
      <c r="Y99" s="211"/>
      <c r="Z99" s="210"/>
      <c r="AA99" s="214"/>
      <c r="AB99" s="215"/>
      <c r="AC99" s="209"/>
      <c r="AD99" s="210"/>
      <c r="AE99" s="213"/>
      <c r="AF99" s="210"/>
      <c r="AG99" s="212"/>
      <c r="AH99" s="213"/>
      <c r="AI99" s="210"/>
      <c r="AJ99" s="211"/>
      <c r="AK99" s="210"/>
      <c r="AL99" s="212"/>
      <c r="AM99" s="213"/>
      <c r="AN99" s="210"/>
      <c r="AO99" s="211"/>
      <c r="AP99" s="210"/>
      <c r="AQ99" s="212"/>
      <c r="AR99" s="213"/>
      <c r="AS99" s="210"/>
      <c r="AT99" s="211"/>
      <c r="AU99" s="210"/>
      <c r="AV99" s="212"/>
      <c r="AW99" s="213"/>
      <c r="AX99" s="210"/>
      <c r="AY99" s="211"/>
      <c r="AZ99" s="210"/>
      <c r="BA99" s="212"/>
      <c r="BB99" s="213"/>
      <c r="BC99" s="210"/>
      <c r="BD99" s="210"/>
      <c r="BE99" s="210"/>
      <c r="BF99" s="213"/>
      <c r="BG99" s="216" t="str">
        <f t="shared" si="27"/>
        <v/>
      </c>
      <c r="BH99" s="217"/>
      <c r="BI99" s="218" t="str">
        <f t="shared" si="28"/>
        <v/>
      </c>
      <c r="BJ99" s="219"/>
      <c r="BK99" s="220"/>
      <c r="BL99" s="221"/>
      <c r="BM99" s="221"/>
      <c r="BN99" s="221"/>
      <c r="BO99" s="221"/>
      <c r="BP99" s="221"/>
      <c r="BQ99" s="221"/>
      <c r="BR99" s="221"/>
      <c r="BS99" s="222"/>
      <c r="BT99" s="217"/>
      <c r="BU99" s="223" t="str">
        <f t="shared" si="29"/>
        <v/>
      </c>
      <c r="BV99" s="224"/>
      <c r="BW99" s="225"/>
      <c r="BX99" s="249"/>
      <c r="BY99" s="255"/>
      <c r="BZ99" s="226"/>
      <c r="CA99" s="249"/>
      <c r="CB99" s="255"/>
      <c r="CC99" s="226"/>
      <c r="CD99" s="249"/>
      <c r="CE99" s="255"/>
      <c r="CF99" s="226"/>
      <c r="CG99" s="249"/>
      <c r="CH99" s="255"/>
      <c r="CI99" s="226"/>
      <c r="CJ99" s="249"/>
      <c r="CK99" s="255"/>
      <c r="CL99" s="226"/>
      <c r="CM99" s="249"/>
      <c r="CN99" s="255"/>
      <c r="CO99" s="226"/>
      <c r="CP99" s="249"/>
      <c r="CQ99" s="255"/>
      <c r="CR99" s="226"/>
      <c r="CS99" s="249"/>
      <c r="CT99" s="255"/>
      <c r="CU99" s="226"/>
      <c r="CV99" s="249"/>
      <c r="CW99" s="225"/>
      <c r="CX99" s="226"/>
      <c r="CY99" s="227"/>
    </row>
    <row r="100" spans="1:103" ht="13.5" customHeight="1">
      <c r="A100" s="83" t="str">
        <f t="shared" si="22"/>
        <v/>
      </c>
      <c r="B100" s="168" t="str">
        <f t="shared" si="23"/>
        <v/>
      </c>
      <c r="C100" s="151" t="str">
        <f t="shared" si="24"/>
        <v/>
      </c>
      <c r="D100" s="82" t="str">
        <f t="shared" si="25"/>
        <v/>
      </c>
      <c r="E100" s="188" t="str">
        <f>IF(ISERROR(SUM((B100/2),(C100/2),(D100/2))),IF(ISERROR(SUM((B100/2),(C100/2))),IF(ISERROR(SUM((B100/2),(D100/2))),IF(ISERROR(SUM((C100/2),(D100/2))),IF(ISERROR(B100/2),IF(ISERROR(C100/2),A99,C100),B100),SUM((C100*'Student List'!$D$34),(D100*'Student List'!$E$34))/'Student List'!$D$40),SUM((B100*'Student List'!$C$34),(D100*'Student List'!$E$34))/'Student List'!$E$40),SUM((B100*'Student List'!$C$34),(C100*'Student List'!$D$34))/'Student List'!$C$40),SUM((B100*'Student List'!$C$34),(C100*'Student List'!$D$34),(D100*'Student List'!$E$34))/'Student List'!$C$35)</f>
        <v/>
      </c>
      <c r="F100" s="84" t="str">
        <f t="shared" si="26"/>
        <v/>
      </c>
      <c r="G100" s="173" t="str">
        <f>IF(ISTEXT('Student List'!$C$23),('Student List'!$C$23),"")</f>
        <v/>
      </c>
      <c r="H100" s="85"/>
      <c r="I100" s="86"/>
      <c r="J100" s="87"/>
      <c r="K100" s="86"/>
      <c r="L100" s="88"/>
      <c r="M100" s="89"/>
      <c r="N100" s="86"/>
      <c r="O100" s="87"/>
      <c r="P100" s="86"/>
      <c r="Q100" s="88"/>
      <c r="R100" s="89"/>
      <c r="S100" s="86"/>
      <c r="T100" s="87"/>
      <c r="U100" s="86"/>
      <c r="V100" s="88"/>
      <c r="W100" s="89"/>
      <c r="X100" s="86"/>
      <c r="Y100" s="87"/>
      <c r="Z100" s="86"/>
      <c r="AA100" s="90"/>
      <c r="AB100" s="207"/>
      <c r="AC100" s="85"/>
      <c r="AD100" s="86"/>
      <c r="AE100" s="89"/>
      <c r="AF100" s="86"/>
      <c r="AG100" s="88"/>
      <c r="AH100" s="89"/>
      <c r="AI100" s="86"/>
      <c r="AJ100" s="87"/>
      <c r="AK100" s="86"/>
      <c r="AL100" s="88"/>
      <c r="AM100" s="89"/>
      <c r="AN100" s="86"/>
      <c r="AO100" s="87"/>
      <c r="AP100" s="86"/>
      <c r="AQ100" s="88"/>
      <c r="AR100" s="89"/>
      <c r="AS100" s="86"/>
      <c r="AT100" s="87"/>
      <c r="AU100" s="86"/>
      <c r="AV100" s="88"/>
      <c r="AW100" s="89"/>
      <c r="AX100" s="86"/>
      <c r="AY100" s="87"/>
      <c r="AZ100" s="86"/>
      <c r="BA100" s="88"/>
      <c r="BB100" s="89"/>
      <c r="BC100" s="86"/>
      <c r="BD100" s="86"/>
      <c r="BE100" s="86"/>
      <c r="BF100" s="89"/>
      <c r="BG100" s="91" t="str">
        <f t="shared" si="27"/>
        <v/>
      </c>
      <c r="BI100" s="92" t="str">
        <f t="shared" si="28"/>
        <v/>
      </c>
      <c r="BJ100" s="112"/>
      <c r="BK100" s="117"/>
      <c r="BL100" s="113"/>
      <c r="BM100" s="113"/>
      <c r="BN100" s="113"/>
      <c r="BO100" s="113"/>
      <c r="BP100" s="113"/>
      <c r="BQ100" s="113"/>
      <c r="BR100" s="113"/>
      <c r="BS100" s="114"/>
      <c r="BU100" s="171" t="str">
        <f t="shared" si="29"/>
        <v/>
      </c>
      <c r="BV100" s="161"/>
      <c r="BW100" s="162"/>
      <c r="BX100" s="250"/>
      <c r="BY100" s="256"/>
      <c r="BZ100" s="163"/>
      <c r="CA100" s="250"/>
      <c r="CB100" s="256"/>
      <c r="CC100" s="163"/>
      <c r="CD100" s="250"/>
      <c r="CE100" s="256"/>
      <c r="CF100" s="163"/>
      <c r="CG100" s="250"/>
      <c r="CH100" s="256"/>
      <c r="CI100" s="163"/>
      <c r="CJ100" s="250"/>
      <c r="CK100" s="256"/>
      <c r="CL100" s="163"/>
      <c r="CM100" s="250"/>
      <c r="CN100" s="256"/>
      <c r="CO100" s="163"/>
      <c r="CP100" s="250"/>
      <c r="CQ100" s="256"/>
      <c r="CR100" s="163"/>
      <c r="CS100" s="250"/>
      <c r="CT100" s="256"/>
      <c r="CU100" s="163"/>
      <c r="CV100" s="250"/>
      <c r="CW100" s="162"/>
      <c r="CX100" s="163"/>
      <c r="CY100" s="164"/>
    </row>
    <row r="101" spans="1:103" ht="13.5" customHeight="1">
      <c r="A101" s="83" t="str">
        <f t="shared" si="22"/>
        <v/>
      </c>
      <c r="B101" s="168" t="str">
        <f t="shared" si="23"/>
        <v/>
      </c>
      <c r="C101" s="151" t="str">
        <f t="shared" si="24"/>
        <v/>
      </c>
      <c r="D101" s="82" t="str">
        <f t="shared" si="25"/>
        <v/>
      </c>
      <c r="E101" s="188" t="str">
        <f>IF(ISERROR(SUM((B101/2),(C101/2),(D101/2))),IF(ISERROR(SUM((B101/2),(C101/2))),IF(ISERROR(SUM((B101/2),(D101/2))),IF(ISERROR(SUM((C101/2),(D101/2))),IF(ISERROR(B101/2),IF(ISERROR(C101/2),A100,C101),B101),SUM((C101*'Student List'!$D$34),(D101*'Student List'!$E$34))/'Student List'!$D$40),SUM((B101*'Student List'!$C$34),(D101*'Student List'!$E$34))/'Student List'!$E$40),SUM((B101*'Student List'!$C$34),(C101*'Student List'!$D$34))/'Student List'!$C$40),SUM((B101*'Student List'!$C$34),(C101*'Student List'!$D$34),(D101*'Student List'!$E$34))/'Student List'!$C$35)</f>
        <v/>
      </c>
      <c r="F101" s="84" t="str">
        <f t="shared" si="26"/>
        <v/>
      </c>
      <c r="G101" s="208" t="str">
        <f>IF(ISTEXT('Student List'!$C$24),('Student List'!$C$24),"")</f>
        <v/>
      </c>
      <c r="H101" s="209"/>
      <c r="I101" s="210"/>
      <c r="J101" s="211"/>
      <c r="K101" s="210"/>
      <c r="L101" s="212"/>
      <c r="M101" s="213"/>
      <c r="N101" s="210"/>
      <c r="O101" s="211"/>
      <c r="P101" s="210"/>
      <c r="Q101" s="212"/>
      <c r="R101" s="213"/>
      <c r="S101" s="210"/>
      <c r="T101" s="211"/>
      <c r="U101" s="210"/>
      <c r="V101" s="212"/>
      <c r="W101" s="213"/>
      <c r="X101" s="210"/>
      <c r="Y101" s="211"/>
      <c r="Z101" s="210"/>
      <c r="AA101" s="214"/>
      <c r="AB101" s="215"/>
      <c r="AC101" s="209"/>
      <c r="AD101" s="210"/>
      <c r="AE101" s="213"/>
      <c r="AF101" s="210"/>
      <c r="AG101" s="212"/>
      <c r="AH101" s="213"/>
      <c r="AI101" s="210"/>
      <c r="AJ101" s="211"/>
      <c r="AK101" s="210"/>
      <c r="AL101" s="212"/>
      <c r="AM101" s="213"/>
      <c r="AN101" s="210"/>
      <c r="AO101" s="211"/>
      <c r="AP101" s="210"/>
      <c r="AQ101" s="212"/>
      <c r="AR101" s="213"/>
      <c r="AS101" s="210"/>
      <c r="AT101" s="211"/>
      <c r="AU101" s="210"/>
      <c r="AV101" s="212"/>
      <c r="AW101" s="213"/>
      <c r="AX101" s="210"/>
      <c r="AY101" s="211"/>
      <c r="AZ101" s="210"/>
      <c r="BA101" s="212"/>
      <c r="BB101" s="213"/>
      <c r="BC101" s="210"/>
      <c r="BD101" s="210"/>
      <c r="BE101" s="210"/>
      <c r="BF101" s="213"/>
      <c r="BG101" s="216" t="str">
        <f t="shared" si="27"/>
        <v/>
      </c>
      <c r="BH101" s="217"/>
      <c r="BI101" s="218" t="str">
        <f t="shared" si="28"/>
        <v/>
      </c>
      <c r="BJ101" s="219"/>
      <c r="BK101" s="220"/>
      <c r="BL101" s="221"/>
      <c r="BM101" s="221"/>
      <c r="BN101" s="221"/>
      <c r="BO101" s="221"/>
      <c r="BP101" s="221"/>
      <c r="BQ101" s="221"/>
      <c r="BR101" s="221"/>
      <c r="BS101" s="222"/>
      <c r="BT101" s="217"/>
      <c r="BU101" s="223" t="str">
        <f t="shared" si="29"/>
        <v/>
      </c>
      <c r="BV101" s="224"/>
      <c r="BW101" s="225"/>
      <c r="BX101" s="249"/>
      <c r="BY101" s="255"/>
      <c r="BZ101" s="226"/>
      <c r="CA101" s="249"/>
      <c r="CB101" s="255"/>
      <c r="CC101" s="226"/>
      <c r="CD101" s="249"/>
      <c r="CE101" s="255"/>
      <c r="CF101" s="226"/>
      <c r="CG101" s="249"/>
      <c r="CH101" s="255"/>
      <c r="CI101" s="226"/>
      <c r="CJ101" s="249"/>
      <c r="CK101" s="255"/>
      <c r="CL101" s="226"/>
      <c r="CM101" s="249"/>
      <c r="CN101" s="255"/>
      <c r="CO101" s="226"/>
      <c r="CP101" s="249"/>
      <c r="CQ101" s="255"/>
      <c r="CR101" s="226"/>
      <c r="CS101" s="249"/>
      <c r="CT101" s="255"/>
      <c r="CU101" s="226"/>
      <c r="CV101" s="249"/>
      <c r="CW101" s="225"/>
      <c r="CX101" s="226"/>
      <c r="CY101" s="227"/>
    </row>
    <row r="102" spans="1:103" ht="13.5" customHeight="1">
      <c r="A102" s="83" t="str">
        <f t="shared" si="22"/>
        <v/>
      </c>
      <c r="B102" s="168" t="str">
        <f t="shared" si="23"/>
        <v/>
      </c>
      <c r="C102" s="151" t="str">
        <f t="shared" si="24"/>
        <v/>
      </c>
      <c r="D102" s="82" t="str">
        <f t="shared" si="25"/>
        <v/>
      </c>
      <c r="E102" s="188" t="str">
        <f>IF(ISERROR(SUM((B102/2),(C102/2),(D102/2))),IF(ISERROR(SUM((B102/2),(C102/2))),IF(ISERROR(SUM((B102/2),(D102/2))),IF(ISERROR(SUM((C102/2),(D102/2))),IF(ISERROR(B102/2),IF(ISERROR(C102/2),A101,C102),B102),SUM((C102*'Student List'!$D$34),(D102*'Student List'!$E$34))/'Student List'!$D$40),SUM((B102*'Student List'!$C$34),(D102*'Student List'!$E$34))/'Student List'!$E$40),SUM((B102*'Student List'!$C$34),(C102*'Student List'!$D$34))/'Student List'!$C$40),SUM((B102*'Student List'!$C$34),(C102*'Student List'!$D$34),(D102*'Student List'!$E$34))/'Student List'!$C$35)</f>
        <v/>
      </c>
      <c r="F102" s="84" t="str">
        <f t="shared" si="26"/>
        <v/>
      </c>
      <c r="G102" s="173" t="str">
        <f>IF(ISTEXT('Student List'!$C$25),('Student List'!$C$25),"")</f>
        <v/>
      </c>
      <c r="H102" s="85"/>
      <c r="I102" s="86"/>
      <c r="J102" s="87"/>
      <c r="K102" s="86"/>
      <c r="L102" s="88"/>
      <c r="M102" s="89"/>
      <c r="N102" s="86"/>
      <c r="O102" s="87"/>
      <c r="P102" s="86"/>
      <c r="Q102" s="88"/>
      <c r="R102" s="89"/>
      <c r="S102" s="86"/>
      <c r="T102" s="87"/>
      <c r="U102" s="86"/>
      <c r="V102" s="88"/>
      <c r="W102" s="89"/>
      <c r="X102" s="86"/>
      <c r="Y102" s="87"/>
      <c r="Z102" s="86"/>
      <c r="AA102" s="90"/>
      <c r="AB102" s="207"/>
      <c r="AC102" s="85"/>
      <c r="AD102" s="86"/>
      <c r="AE102" s="89"/>
      <c r="AF102" s="86"/>
      <c r="AG102" s="88"/>
      <c r="AH102" s="89"/>
      <c r="AI102" s="86"/>
      <c r="AJ102" s="87"/>
      <c r="AK102" s="86"/>
      <c r="AL102" s="88"/>
      <c r="AM102" s="89"/>
      <c r="AN102" s="86"/>
      <c r="AO102" s="87"/>
      <c r="AP102" s="86"/>
      <c r="AQ102" s="88"/>
      <c r="AR102" s="89"/>
      <c r="AS102" s="86"/>
      <c r="AT102" s="87"/>
      <c r="AU102" s="86"/>
      <c r="AV102" s="88"/>
      <c r="AW102" s="89"/>
      <c r="AX102" s="86"/>
      <c r="AY102" s="87"/>
      <c r="AZ102" s="86"/>
      <c r="BA102" s="88"/>
      <c r="BB102" s="89"/>
      <c r="BC102" s="86"/>
      <c r="BD102" s="86"/>
      <c r="BE102" s="86"/>
      <c r="BF102" s="89"/>
      <c r="BG102" s="91" t="str">
        <f t="shared" si="27"/>
        <v/>
      </c>
      <c r="BI102" s="92" t="str">
        <f t="shared" si="28"/>
        <v/>
      </c>
      <c r="BJ102" s="112"/>
      <c r="BK102" s="117"/>
      <c r="BL102" s="113"/>
      <c r="BM102" s="113"/>
      <c r="BN102" s="113"/>
      <c r="BO102" s="113"/>
      <c r="BP102" s="113"/>
      <c r="BQ102" s="113"/>
      <c r="BR102" s="113"/>
      <c r="BS102" s="114"/>
      <c r="BU102" s="171" t="str">
        <f t="shared" si="29"/>
        <v/>
      </c>
      <c r="BV102" s="161"/>
      <c r="BW102" s="162"/>
      <c r="BX102" s="250"/>
      <c r="BY102" s="256"/>
      <c r="BZ102" s="163"/>
      <c r="CA102" s="250"/>
      <c r="CB102" s="256"/>
      <c r="CC102" s="163"/>
      <c r="CD102" s="250"/>
      <c r="CE102" s="256"/>
      <c r="CF102" s="163"/>
      <c r="CG102" s="250"/>
      <c r="CH102" s="256"/>
      <c r="CI102" s="163"/>
      <c r="CJ102" s="250"/>
      <c r="CK102" s="256"/>
      <c r="CL102" s="163"/>
      <c r="CM102" s="250"/>
      <c r="CN102" s="256"/>
      <c r="CO102" s="163"/>
      <c r="CP102" s="250"/>
      <c r="CQ102" s="256"/>
      <c r="CR102" s="163"/>
      <c r="CS102" s="250"/>
      <c r="CT102" s="256"/>
      <c r="CU102" s="163"/>
      <c r="CV102" s="250"/>
      <c r="CW102" s="162"/>
      <c r="CX102" s="163"/>
      <c r="CY102" s="164"/>
    </row>
    <row r="103" spans="1:103" ht="13.5" customHeight="1">
      <c r="A103" s="83" t="str">
        <f t="shared" si="22"/>
        <v/>
      </c>
      <c r="B103" s="168" t="str">
        <f t="shared" si="23"/>
        <v/>
      </c>
      <c r="C103" s="151" t="str">
        <f t="shared" si="24"/>
        <v/>
      </c>
      <c r="D103" s="82" t="str">
        <f t="shared" si="25"/>
        <v/>
      </c>
      <c r="E103" s="188" t="str">
        <f>IF(ISERROR(SUM((B103/2),(C103/2),(D103/2))),IF(ISERROR(SUM((B103/2),(C103/2))),IF(ISERROR(SUM((B103/2),(D103/2))),IF(ISERROR(SUM((C103/2),(D103/2))),IF(ISERROR(B103/2),IF(ISERROR(C103/2),A102,C103),B103),SUM((C103*'Student List'!$D$34),(D103*'Student List'!$E$34))/'Student List'!$D$40),SUM((B103*'Student List'!$C$34),(D103*'Student List'!$E$34))/'Student List'!$E$40),SUM((B103*'Student List'!$C$34),(C103*'Student List'!$D$34))/'Student List'!$C$40),SUM((B103*'Student List'!$C$34),(C103*'Student List'!$D$34),(D103*'Student List'!$E$34))/'Student List'!$C$35)</f>
        <v/>
      </c>
      <c r="F103" s="84" t="str">
        <f t="shared" si="26"/>
        <v/>
      </c>
      <c r="G103" s="208" t="str">
        <f>IF(ISTEXT('Student List'!$C$26),('Student List'!$C$26),"")</f>
        <v/>
      </c>
      <c r="H103" s="209"/>
      <c r="I103" s="210"/>
      <c r="J103" s="211"/>
      <c r="K103" s="210"/>
      <c r="L103" s="212"/>
      <c r="M103" s="213"/>
      <c r="N103" s="210"/>
      <c r="O103" s="211"/>
      <c r="P103" s="210"/>
      <c r="Q103" s="212"/>
      <c r="R103" s="213"/>
      <c r="S103" s="210"/>
      <c r="T103" s="211"/>
      <c r="U103" s="210"/>
      <c r="V103" s="212"/>
      <c r="W103" s="213"/>
      <c r="X103" s="210"/>
      <c r="Y103" s="211"/>
      <c r="Z103" s="210"/>
      <c r="AA103" s="214"/>
      <c r="AB103" s="215"/>
      <c r="AC103" s="209"/>
      <c r="AD103" s="210"/>
      <c r="AE103" s="213"/>
      <c r="AF103" s="210"/>
      <c r="AG103" s="212"/>
      <c r="AH103" s="213"/>
      <c r="AI103" s="210"/>
      <c r="AJ103" s="211"/>
      <c r="AK103" s="210"/>
      <c r="AL103" s="212"/>
      <c r="AM103" s="213"/>
      <c r="AN103" s="210"/>
      <c r="AO103" s="211"/>
      <c r="AP103" s="210"/>
      <c r="AQ103" s="212"/>
      <c r="AR103" s="213"/>
      <c r="AS103" s="210"/>
      <c r="AT103" s="211"/>
      <c r="AU103" s="210"/>
      <c r="AV103" s="212"/>
      <c r="AW103" s="213"/>
      <c r="AX103" s="210"/>
      <c r="AY103" s="211"/>
      <c r="AZ103" s="210"/>
      <c r="BA103" s="212"/>
      <c r="BB103" s="213"/>
      <c r="BC103" s="210"/>
      <c r="BD103" s="210"/>
      <c r="BE103" s="210"/>
      <c r="BF103" s="213"/>
      <c r="BG103" s="216" t="str">
        <f t="shared" si="27"/>
        <v/>
      </c>
      <c r="BH103" s="217"/>
      <c r="BI103" s="218" t="str">
        <f t="shared" si="28"/>
        <v/>
      </c>
      <c r="BJ103" s="219"/>
      <c r="BK103" s="220"/>
      <c r="BL103" s="221"/>
      <c r="BM103" s="221"/>
      <c r="BN103" s="221"/>
      <c r="BO103" s="221"/>
      <c r="BP103" s="221"/>
      <c r="BQ103" s="221"/>
      <c r="BR103" s="221"/>
      <c r="BS103" s="222"/>
      <c r="BT103" s="217"/>
      <c r="BU103" s="223" t="str">
        <f t="shared" si="29"/>
        <v/>
      </c>
      <c r="BV103" s="224"/>
      <c r="BW103" s="225"/>
      <c r="BX103" s="249"/>
      <c r="BY103" s="255"/>
      <c r="BZ103" s="226"/>
      <c r="CA103" s="249"/>
      <c r="CB103" s="255"/>
      <c r="CC103" s="226"/>
      <c r="CD103" s="249"/>
      <c r="CE103" s="255"/>
      <c r="CF103" s="226"/>
      <c r="CG103" s="249"/>
      <c r="CH103" s="255"/>
      <c r="CI103" s="226"/>
      <c r="CJ103" s="249"/>
      <c r="CK103" s="255"/>
      <c r="CL103" s="226"/>
      <c r="CM103" s="249"/>
      <c r="CN103" s="255"/>
      <c r="CO103" s="226"/>
      <c r="CP103" s="249"/>
      <c r="CQ103" s="255"/>
      <c r="CR103" s="226"/>
      <c r="CS103" s="249"/>
      <c r="CT103" s="255"/>
      <c r="CU103" s="226"/>
      <c r="CV103" s="249"/>
      <c r="CW103" s="225"/>
      <c r="CX103" s="226"/>
      <c r="CY103" s="227"/>
    </row>
    <row r="104" spans="1:103" ht="13.5" customHeight="1">
      <c r="A104" s="83" t="str">
        <f t="shared" si="22"/>
        <v/>
      </c>
      <c r="B104" s="168" t="str">
        <f t="shared" si="23"/>
        <v/>
      </c>
      <c r="C104" s="151" t="str">
        <f t="shared" si="24"/>
        <v/>
      </c>
      <c r="D104" s="82" t="str">
        <f t="shared" si="25"/>
        <v/>
      </c>
      <c r="E104" s="188" t="str">
        <f>IF(ISERROR(SUM((B104/2),(C104/2),(D104/2))),IF(ISERROR(SUM((B104/2),(C104/2))),IF(ISERROR(SUM((B104/2),(D104/2))),IF(ISERROR(SUM((C104/2),(D104/2))),IF(ISERROR(B104/2),IF(ISERROR(C104/2),A103,C104),B104),SUM((C104*'Student List'!$D$34),(D104*'Student List'!$E$34))/'Student List'!$D$40),SUM((B104*'Student List'!$C$34),(D104*'Student List'!$E$34))/'Student List'!$E$40),SUM((B104*'Student List'!$C$34),(C104*'Student List'!$D$34))/'Student List'!$C$40),SUM((B104*'Student List'!$C$34),(C104*'Student List'!$D$34),(D104*'Student List'!$E$34))/'Student List'!$C$35)</f>
        <v/>
      </c>
      <c r="F104" s="84" t="str">
        <f t="shared" si="26"/>
        <v/>
      </c>
      <c r="G104" s="173" t="str">
        <f>IF(ISTEXT('Student List'!$C$27),('Student List'!$C$27),"")</f>
        <v/>
      </c>
      <c r="H104" s="85"/>
      <c r="I104" s="86"/>
      <c r="J104" s="87"/>
      <c r="K104" s="86"/>
      <c r="L104" s="88"/>
      <c r="M104" s="89"/>
      <c r="N104" s="86"/>
      <c r="O104" s="87"/>
      <c r="P104" s="86"/>
      <c r="Q104" s="88"/>
      <c r="R104" s="89"/>
      <c r="S104" s="86"/>
      <c r="T104" s="87"/>
      <c r="U104" s="86"/>
      <c r="V104" s="88"/>
      <c r="W104" s="89"/>
      <c r="X104" s="86"/>
      <c r="Y104" s="87"/>
      <c r="Z104" s="86"/>
      <c r="AA104" s="90"/>
      <c r="AB104" s="207"/>
      <c r="AC104" s="85"/>
      <c r="AD104" s="86"/>
      <c r="AE104" s="89"/>
      <c r="AF104" s="86"/>
      <c r="AG104" s="88"/>
      <c r="AH104" s="89"/>
      <c r="AI104" s="86"/>
      <c r="AJ104" s="87"/>
      <c r="AK104" s="86"/>
      <c r="AL104" s="88"/>
      <c r="AM104" s="89"/>
      <c r="AN104" s="86"/>
      <c r="AO104" s="87"/>
      <c r="AP104" s="86"/>
      <c r="AQ104" s="88"/>
      <c r="AR104" s="89"/>
      <c r="AS104" s="86"/>
      <c r="AT104" s="87"/>
      <c r="AU104" s="86"/>
      <c r="AV104" s="88"/>
      <c r="AW104" s="89"/>
      <c r="AX104" s="86"/>
      <c r="AY104" s="87"/>
      <c r="AZ104" s="86"/>
      <c r="BA104" s="88"/>
      <c r="BB104" s="89"/>
      <c r="BC104" s="86"/>
      <c r="BD104" s="86"/>
      <c r="BE104" s="86"/>
      <c r="BF104" s="89"/>
      <c r="BG104" s="91" t="str">
        <f t="shared" si="27"/>
        <v/>
      </c>
      <c r="BI104" s="95" t="str">
        <f t="shared" si="28"/>
        <v/>
      </c>
      <c r="BJ104" s="117"/>
      <c r="BK104" s="117"/>
      <c r="BL104" s="113"/>
      <c r="BM104" s="113"/>
      <c r="BN104" s="113"/>
      <c r="BO104" s="113"/>
      <c r="BP104" s="113"/>
      <c r="BQ104" s="113"/>
      <c r="BR104" s="113"/>
      <c r="BS104" s="114"/>
      <c r="BU104" s="171" t="str">
        <f t="shared" si="29"/>
        <v/>
      </c>
      <c r="BV104" s="161"/>
      <c r="BW104" s="162"/>
      <c r="BX104" s="250"/>
      <c r="BY104" s="256"/>
      <c r="BZ104" s="163"/>
      <c r="CA104" s="250"/>
      <c r="CB104" s="256"/>
      <c r="CC104" s="163"/>
      <c r="CD104" s="250"/>
      <c r="CE104" s="256"/>
      <c r="CF104" s="163"/>
      <c r="CG104" s="250"/>
      <c r="CH104" s="256"/>
      <c r="CI104" s="163"/>
      <c r="CJ104" s="250"/>
      <c r="CK104" s="256"/>
      <c r="CL104" s="163"/>
      <c r="CM104" s="250"/>
      <c r="CN104" s="256"/>
      <c r="CO104" s="163"/>
      <c r="CP104" s="250"/>
      <c r="CQ104" s="256"/>
      <c r="CR104" s="163"/>
      <c r="CS104" s="250"/>
      <c r="CT104" s="256"/>
      <c r="CU104" s="163"/>
      <c r="CV104" s="250"/>
      <c r="CW104" s="162"/>
      <c r="CX104" s="163"/>
      <c r="CY104" s="164"/>
    </row>
    <row r="105" spans="1:103" ht="13.5" customHeight="1">
      <c r="A105" s="83" t="str">
        <f t="shared" si="22"/>
        <v/>
      </c>
      <c r="B105" s="168" t="str">
        <f t="shared" si="23"/>
        <v/>
      </c>
      <c r="C105" s="151" t="str">
        <f t="shared" si="24"/>
        <v/>
      </c>
      <c r="D105" s="82" t="str">
        <f t="shared" si="25"/>
        <v/>
      </c>
      <c r="E105" s="188" t="str">
        <f>IF(ISERROR(SUM((B105/2),(C105/2),(D105/2))),IF(ISERROR(SUM((B105/2),(C105/2))),IF(ISERROR(SUM((B105/2),(D105/2))),IF(ISERROR(SUM((C105/2),(D105/2))),IF(ISERROR(B105/2),IF(ISERROR(C105/2),A104,C105),B105),SUM((C105*'Student List'!$D$34),(D105*'Student List'!$E$34))/'Student List'!$D$40),SUM((B105*'Student List'!$C$34),(D105*'Student List'!$E$34))/'Student List'!$E$40),SUM((B105*'Student List'!$C$34),(C105*'Student List'!$D$34))/'Student List'!$C$40),SUM((B105*'Student List'!$C$34),(C105*'Student List'!$D$34),(D105*'Student List'!$E$34))/'Student List'!$C$35)</f>
        <v/>
      </c>
      <c r="F105" s="84" t="str">
        <f t="shared" si="26"/>
        <v/>
      </c>
      <c r="G105" s="208" t="str">
        <f>IF(ISTEXT('Student List'!$C$28),('Student List'!$C$28),"")</f>
        <v/>
      </c>
      <c r="H105" s="209"/>
      <c r="I105" s="210"/>
      <c r="J105" s="211"/>
      <c r="K105" s="210"/>
      <c r="L105" s="212"/>
      <c r="M105" s="213"/>
      <c r="N105" s="210"/>
      <c r="O105" s="211"/>
      <c r="P105" s="210"/>
      <c r="Q105" s="212"/>
      <c r="R105" s="213"/>
      <c r="S105" s="210"/>
      <c r="T105" s="211"/>
      <c r="U105" s="210"/>
      <c r="V105" s="212"/>
      <c r="W105" s="213"/>
      <c r="X105" s="210"/>
      <c r="Y105" s="211"/>
      <c r="Z105" s="210"/>
      <c r="AA105" s="214"/>
      <c r="AB105" s="215"/>
      <c r="AC105" s="209"/>
      <c r="AD105" s="210"/>
      <c r="AE105" s="213"/>
      <c r="AF105" s="210"/>
      <c r="AG105" s="212"/>
      <c r="AH105" s="213"/>
      <c r="AI105" s="210"/>
      <c r="AJ105" s="211"/>
      <c r="AK105" s="210"/>
      <c r="AL105" s="212"/>
      <c r="AM105" s="213"/>
      <c r="AN105" s="210"/>
      <c r="AO105" s="211"/>
      <c r="AP105" s="210"/>
      <c r="AQ105" s="212"/>
      <c r="AR105" s="213"/>
      <c r="AS105" s="210"/>
      <c r="AT105" s="211"/>
      <c r="AU105" s="210"/>
      <c r="AV105" s="212"/>
      <c r="AW105" s="213"/>
      <c r="AX105" s="210"/>
      <c r="AY105" s="211"/>
      <c r="AZ105" s="210"/>
      <c r="BA105" s="212"/>
      <c r="BB105" s="213"/>
      <c r="BC105" s="210"/>
      <c r="BD105" s="210"/>
      <c r="BE105" s="210"/>
      <c r="BF105" s="213"/>
      <c r="BG105" s="216" t="str">
        <f t="shared" si="27"/>
        <v/>
      </c>
      <c r="BH105" s="217"/>
      <c r="BI105" s="218" t="str">
        <f t="shared" si="28"/>
        <v/>
      </c>
      <c r="BJ105" s="219"/>
      <c r="BK105" s="220"/>
      <c r="BL105" s="221"/>
      <c r="BM105" s="221"/>
      <c r="BN105" s="221"/>
      <c r="BO105" s="221"/>
      <c r="BP105" s="221"/>
      <c r="BQ105" s="221"/>
      <c r="BR105" s="221"/>
      <c r="BS105" s="222"/>
      <c r="BT105" s="217"/>
      <c r="BU105" s="223" t="str">
        <f t="shared" si="29"/>
        <v/>
      </c>
      <c r="BV105" s="224"/>
      <c r="BW105" s="225"/>
      <c r="BX105" s="249"/>
      <c r="BY105" s="255"/>
      <c r="BZ105" s="226"/>
      <c r="CA105" s="249"/>
      <c r="CB105" s="255"/>
      <c r="CC105" s="226"/>
      <c r="CD105" s="249"/>
      <c r="CE105" s="255"/>
      <c r="CF105" s="226"/>
      <c r="CG105" s="249"/>
      <c r="CH105" s="255"/>
      <c r="CI105" s="226"/>
      <c r="CJ105" s="249"/>
      <c r="CK105" s="255"/>
      <c r="CL105" s="226"/>
      <c r="CM105" s="249"/>
      <c r="CN105" s="255"/>
      <c r="CO105" s="226"/>
      <c r="CP105" s="249"/>
      <c r="CQ105" s="255"/>
      <c r="CR105" s="226"/>
      <c r="CS105" s="249"/>
      <c r="CT105" s="255"/>
      <c r="CU105" s="226"/>
      <c r="CV105" s="249"/>
      <c r="CW105" s="225"/>
      <c r="CX105" s="226"/>
      <c r="CY105" s="227"/>
    </row>
    <row r="106" spans="1:103" ht="13.5" customHeight="1">
      <c r="A106" s="83" t="str">
        <f t="shared" si="22"/>
        <v/>
      </c>
      <c r="B106" s="168" t="str">
        <f t="shared" si="23"/>
        <v/>
      </c>
      <c r="C106" s="151" t="str">
        <f t="shared" si="24"/>
        <v/>
      </c>
      <c r="D106" s="82" t="str">
        <f t="shared" si="25"/>
        <v/>
      </c>
      <c r="E106" s="188" t="str">
        <f>IF(ISERROR(SUM((B106/2),(C106/2),(D106/2))),IF(ISERROR(SUM((B106/2),(C106/2))),IF(ISERROR(SUM((B106/2),(D106/2))),IF(ISERROR(SUM((C106/2),(D106/2))),IF(ISERROR(B106/2),IF(ISERROR(C106/2),A105,C106),B106),SUM((C106*'Student List'!$D$34),(D106*'Student List'!$E$34))/'Student List'!$D$40),SUM((B106*'Student List'!$C$34),(D106*'Student List'!$E$34))/'Student List'!$E$40),SUM((B106*'Student List'!$C$34),(C106*'Student List'!$D$34))/'Student List'!$C$40),SUM((B106*'Student List'!$C$34),(C106*'Student List'!$D$34),(D106*'Student List'!$E$34))/'Student List'!$C$35)</f>
        <v/>
      </c>
      <c r="F106" s="84" t="str">
        <f t="shared" si="26"/>
        <v/>
      </c>
      <c r="G106" s="173" t="str">
        <f>IF(ISTEXT('Student List'!$C$29),('Student List'!$C$29),"")</f>
        <v/>
      </c>
      <c r="H106" s="85"/>
      <c r="I106" s="86"/>
      <c r="J106" s="87"/>
      <c r="K106" s="86"/>
      <c r="L106" s="88"/>
      <c r="M106" s="89"/>
      <c r="N106" s="86"/>
      <c r="O106" s="87"/>
      <c r="P106" s="86"/>
      <c r="Q106" s="88"/>
      <c r="R106" s="89"/>
      <c r="S106" s="86"/>
      <c r="T106" s="87"/>
      <c r="U106" s="86"/>
      <c r="V106" s="88"/>
      <c r="W106" s="89"/>
      <c r="X106" s="86"/>
      <c r="Y106" s="87"/>
      <c r="Z106" s="86"/>
      <c r="AA106" s="90"/>
      <c r="AB106" s="207"/>
      <c r="AC106" s="85"/>
      <c r="AD106" s="86"/>
      <c r="AE106" s="89"/>
      <c r="AF106" s="86"/>
      <c r="AG106" s="88"/>
      <c r="AH106" s="89"/>
      <c r="AI106" s="86"/>
      <c r="AJ106" s="87"/>
      <c r="AK106" s="86"/>
      <c r="AL106" s="88"/>
      <c r="AM106" s="89"/>
      <c r="AN106" s="86"/>
      <c r="AO106" s="87"/>
      <c r="AP106" s="86"/>
      <c r="AQ106" s="88"/>
      <c r="AR106" s="89"/>
      <c r="AS106" s="86"/>
      <c r="AT106" s="87"/>
      <c r="AU106" s="86"/>
      <c r="AV106" s="88"/>
      <c r="AW106" s="89"/>
      <c r="AX106" s="86"/>
      <c r="AY106" s="87"/>
      <c r="AZ106" s="86"/>
      <c r="BA106" s="88"/>
      <c r="BB106" s="89"/>
      <c r="BC106" s="86"/>
      <c r="BD106" s="86"/>
      <c r="BE106" s="86"/>
      <c r="BF106" s="89"/>
      <c r="BG106" s="91" t="str">
        <f t="shared" si="27"/>
        <v/>
      </c>
      <c r="BI106" s="96" t="str">
        <f t="shared" si="28"/>
        <v/>
      </c>
      <c r="BJ106" s="115"/>
      <c r="BK106" s="113"/>
      <c r="BL106" s="113"/>
      <c r="BM106" s="113"/>
      <c r="BN106" s="113"/>
      <c r="BO106" s="113"/>
      <c r="BP106" s="113"/>
      <c r="BQ106" s="113"/>
      <c r="BR106" s="113"/>
      <c r="BS106" s="116"/>
      <c r="BU106" s="171" t="str">
        <f t="shared" si="29"/>
        <v/>
      </c>
      <c r="BV106" s="165"/>
      <c r="BW106" s="163"/>
      <c r="BX106" s="250"/>
      <c r="BY106" s="256"/>
      <c r="BZ106" s="163"/>
      <c r="CA106" s="250"/>
      <c r="CB106" s="256"/>
      <c r="CC106" s="163"/>
      <c r="CD106" s="250"/>
      <c r="CE106" s="256"/>
      <c r="CF106" s="163"/>
      <c r="CG106" s="250"/>
      <c r="CH106" s="256"/>
      <c r="CI106" s="163"/>
      <c r="CJ106" s="250"/>
      <c r="CK106" s="256"/>
      <c r="CL106" s="163"/>
      <c r="CM106" s="250"/>
      <c r="CN106" s="256"/>
      <c r="CO106" s="163"/>
      <c r="CP106" s="250"/>
      <c r="CQ106" s="256"/>
      <c r="CR106" s="163"/>
      <c r="CS106" s="250"/>
      <c r="CT106" s="256"/>
      <c r="CU106" s="163"/>
      <c r="CV106" s="250"/>
      <c r="CW106" s="162"/>
      <c r="CX106" s="163"/>
      <c r="CY106" s="166"/>
    </row>
    <row r="107" spans="1:103" ht="13.5" customHeight="1" thickBot="1">
      <c r="B107" s="169" t="str">
        <f t="shared" si="23"/>
        <v/>
      </c>
      <c r="C107" s="152" t="str">
        <f t="shared" si="24"/>
        <v/>
      </c>
      <c r="D107" s="97" t="str">
        <f t="shared" si="25"/>
        <v/>
      </c>
      <c r="E107" s="274" t="str">
        <f>IF(ISERROR(SUM((B107/2),(C107/2),(D107/2))),IF(ISERROR(SUM((B107/2),(C107/2))),IF(ISERROR(SUM((B107/2),(D107/2))),IF(ISERROR(SUM((C107/2),(D107/2))),IF(ISERROR(B107/2),IF(ISERROR(C107/2),A106,C107),B107),SUM((C107*'Student List'!$D$34),(D107*'Student List'!$E$34))/'Student List'!$D$40),SUM((B107*'Student List'!$C$34),(D107*'Student List'!$E$34))/'Student List'!$E$40),SUM((B107*'Student List'!$C$34),(C107*'Student List'!$D$34))/'Student List'!$C$40),SUM((B107*'Student List'!$C$34),(C107*'Student List'!$D$34),(D107*'Student List'!$E$34))/'Student List'!$C$35)</f>
        <v/>
      </c>
      <c r="F107" s="98" t="str">
        <f t="shared" si="26"/>
        <v/>
      </c>
      <c r="G107" s="229" t="str">
        <f>IF(ISTEXT('Student List'!$C$30),('Student List'!$C$30),"")</f>
        <v/>
      </c>
      <c r="H107" s="230"/>
      <c r="I107" s="231"/>
      <c r="J107" s="232"/>
      <c r="K107" s="231"/>
      <c r="L107" s="233"/>
      <c r="M107" s="234"/>
      <c r="N107" s="231"/>
      <c r="O107" s="232"/>
      <c r="P107" s="231"/>
      <c r="Q107" s="233"/>
      <c r="R107" s="234"/>
      <c r="S107" s="231"/>
      <c r="T107" s="232"/>
      <c r="U107" s="231"/>
      <c r="V107" s="233"/>
      <c r="W107" s="234"/>
      <c r="X107" s="231"/>
      <c r="Y107" s="232"/>
      <c r="Z107" s="231"/>
      <c r="AA107" s="235"/>
      <c r="AB107" s="215"/>
      <c r="AC107" s="230"/>
      <c r="AD107" s="231"/>
      <c r="AE107" s="234"/>
      <c r="AF107" s="231"/>
      <c r="AG107" s="233"/>
      <c r="AH107" s="234"/>
      <c r="AI107" s="231"/>
      <c r="AJ107" s="232"/>
      <c r="AK107" s="231"/>
      <c r="AL107" s="233"/>
      <c r="AM107" s="234"/>
      <c r="AN107" s="231"/>
      <c r="AO107" s="232"/>
      <c r="AP107" s="231"/>
      <c r="AQ107" s="233"/>
      <c r="AR107" s="234"/>
      <c r="AS107" s="231"/>
      <c r="AT107" s="232"/>
      <c r="AU107" s="231"/>
      <c r="AV107" s="233"/>
      <c r="AW107" s="234"/>
      <c r="AX107" s="231"/>
      <c r="AY107" s="232"/>
      <c r="AZ107" s="231"/>
      <c r="BA107" s="233"/>
      <c r="BB107" s="234"/>
      <c r="BC107" s="231"/>
      <c r="BD107" s="231"/>
      <c r="BE107" s="231"/>
      <c r="BF107" s="234"/>
      <c r="BG107" s="236" t="str">
        <f t="shared" si="27"/>
        <v/>
      </c>
      <c r="BH107" s="217"/>
      <c r="BI107" s="237" t="str">
        <f t="shared" si="28"/>
        <v/>
      </c>
      <c r="BJ107" s="238"/>
      <c r="BK107" s="239"/>
      <c r="BL107" s="240"/>
      <c r="BM107" s="240"/>
      <c r="BN107" s="240"/>
      <c r="BO107" s="240"/>
      <c r="BP107" s="240"/>
      <c r="BQ107" s="240"/>
      <c r="BR107" s="240"/>
      <c r="BS107" s="241"/>
      <c r="BT107" s="217"/>
      <c r="BU107" s="242" t="str">
        <f t="shared" si="29"/>
        <v/>
      </c>
      <c r="BV107" s="243"/>
      <c r="BW107" s="244"/>
      <c r="BX107" s="251"/>
      <c r="BY107" s="257"/>
      <c r="BZ107" s="245"/>
      <c r="CA107" s="251"/>
      <c r="CB107" s="257"/>
      <c r="CC107" s="245"/>
      <c r="CD107" s="251"/>
      <c r="CE107" s="257"/>
      <c r="CF107" s="245"/>
      <c r="CG107" s="251"/>
      <c r="CH107" s="257"/>
      <c r="CI107" s="245"/>
      <c r="CJ107" s="251"/>
      <c r="CK107" s="257"/>
      <c r="CL107" s="245"/>
      <c r="CM107" s="251"/>
      <c r="CN107" s="257"/>
      <c r="CO107" s="245"/>
      <c r="CP107" s="251"/>
      <c r="CQ107" s="257"/>
      <c r="CR107" s="245"/>
      <c r="CS107" s="251"/>
      <c r="CT107" s="257"/>
      <c r="CU107" s="245"/>
      <c r="CV107" s="251"/>
      <c r="CW107" s="244"/>
      <c r="CX107" s="245"/>
      <c r="CY107" s="246"/>
    </row>
    <row r="108" spans="1:103" ht="13.5" customHeight="1" thickBot="1">
      <c r="BS108" s="100"/>
      <c r="CY108" s="100"/>
    </row>
    <row r="109" spans="1:103" ht="28.5" customHeight="1" thickTop="1" thickBot="1">
      <c r="B109" s="364" t="str">
        <f>IF(ISTEXT('Student List'!I12),'Student List'!I12,"")</f>
        <v>Math</v>
      </c>
      <c r="C109" s="365"/>
      <c r="D109" s="365"/>
      <c r="E109" s="366"/>
      <c r="F109" s="367" t="str">
        <f>$F$28</f>
        <v>School Name Here</v>
      </c>
      <c r="G109" s="368"/>
      <c r="H109" s="368"/>
      <c r="I109" s="368"/>
      <c r="J109" s="369"/>
      <c r="K109" s="17" t="s">
        <v>116</v>
      </c>
      <c r="L109" s="18"/>
      <c r="M109" s="19"/>
      <c r="N109" s="19"/>
      <c r="O109" s="19"/>
      <c r="P109" s="20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2"/>
      <c r="AC109" s="24" t="str">
        <f>B109</f>
        <v>Math</v>
      </c>
      <c r="AD109" s="25"/>
      <c r="AE109" s="25"/>
      <c r="AF109" s="26"/>
      <c r="AG109" s="25"/>
      <c r="AH109" s="27"/>
      <c r="AI109" s="27"/>
      <c r="AJ109" s="27"/>
      <c r="AK109" s="27"/>
      <c r="AL109" s="28"/>
      <c r="AM109" s="17" t="str">
        <f>K109</f>
        <v>3rd NINE WEEKS</v>
      </c>
      <c r="AN109" s="19"/>
      <c r="AO109" s="19"/>
      <c r="AP109" s="19"/>
      <c r="AQ109" s="19"/>
      <c r="AR109" s="20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9"/>
      <c r="BI109" s="30" t="str">
        <f>B109</f>
        <v>Math</v>
      </c>
      <c r="BJ109" s="31"/>
      <c r="BK109" s="32"/>
      <c r="BL109" s="33" t="str">
        <f>K109</f>
        <v>3rd NINE WEEKS</v>
      </c>
      <c r="BM109" s="34"/>
      <c r="BN109" s="34"/>
      <c r="BO109" s="34"/>
      <c r="BP109" s="34"/>
      <c r="BQ109" s="35"/>
      <c r="BR109" s="35"/>
      <c r="BS109" s="36"/>
      <c r="BU109" s="30" t="str">
        <f>B109</f>
        <v>Math</v>
      </c>
      <c r="BV109" s="31"/>
      <c r="BW109" s="32"/>
      <c r="BX109" s="33" t="str">
        <f>K109</f>
        <v>3rd NINE WEEKS</v>
      </c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5"/>
      <c r="CY109" s="36"/>
    </row>
    <row r="110" spans="1:103" ht="13.5" customHeight="1" thickTop="1" thickBot="1">
      <c r="B110" s="37"/>
      <c r="C110" s="37"/>
      <c r="D110" s="38"/>
      <c r="E110" s="38"/>
      <c r="F110" s="38"/>
      <c r="G110" s="38"/>
      <c r="H110" s="39" t="s">
        <v>7</v>
      </c>
      <c r="I110" s="40"/>
      <c r="J110" s="40"/>
      <c r="K110" s="40"/>
      <c r="L110" s="41"/>
      <c r="M110" s="40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3"/>
      <c r="AC110" s="39" t="s">
        <v>7</v>
      </c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4"/>
      <c r="BI110" s="45"/>
      <c r="BJ110" s="46" t="s">
        <v>8</v>
      </c>
      <c r="BK110" s="40"/>
      <c r="BL110" s="40"/>
      <c r="BM110" s="40"/>
      <c r="BN110" s="40"/>
      <c r="BO110" s="40"/>
      <c r="BP110" s="40"/>
      <c r="BQ110" s="40"/>
      <c r="BR110" s="40"/>
      <c r="BS110" s="47"/>
      <c r="BU110" s="45"/>
      <c r="BV110" s="155" t="s">
        <v>59</v>
      </c>
      <c r="BW110" s="156"/>
      <c r="BX110" s="156"/>
      <c r="BY110" s="156"/>
      <c r="BZ110" s="156"/>
      <c r="CA110" s="156"/>
      <c r="CB110" s="156"/>
      <c r="CC110" s="156"/>
      <c r="CD110" s="156"/>
      <c r="CE110" s="156"/>
      <c r="CF110" s="156"/>
      <c r="CG110" s="156"/>
      <c r="CH110" s="156"/>
      <c r="CI110" s="156"/>
      <c r="CJ110" s="156"/>
      <c r="CK110" s="156"/>
      <c r="CL110" s="156"/>
      <c r="CM110" s="156"/>
      <c r="CN110" s="156"/>
      <c r="CO110" s="156"/>
      <c r="CP110" s="156"/>
      <c r="CQ110" s="156"/>
      <c r="CR110" s="156"/>
      <c r="CS110" s="156"/>
      <c r="CT110" s="156"/>
      <c r="CU110" s="156"/>
      <c r="CV110" s="156"/>
      <c r="CW110" s="156"/>
      <c r="CX110" s="156"/>
      <c r="CY110" s="157"/>
    </row>
    <row r="111" spans="1:103" ht="13.5" customHeight="1">
      <c r="A111" s="83" t="str">
        <f t="shared" ref="A111:A132" si="30">IF(ISERROR(D113/2),"",D113)</f>
        <v/>
      </c>
      <c r="B111" s="153" t="s">
        <v>58</v>
      </c>
      <c r="C111" s="149" t="s">
        <v>9</v>
      </c>
      <c r="D111" s="48" t="s">
        <v>10</v>
      </c>
      <c r="E111" s="49" t="s">
        <v>60</v>
      </c>
      <c r="F111" s="50"/>
      <c r="G111" s="51"/>
      <c r="H111" s="362" t="s">
        <v>11</v>
      </c>
      <c r="I111" s="355"/>
      <c r="J111" s="355"/>
      <c r="K111" s="355"/>
      <c r="L111" s="360"/>
      <c r="M111" s="354" t="s">
        <v>12</v>
      </c>
      <c r="N111" s="355"/>
      <c r="O111" s="355"/>
      <c r="P111" s="355"/>
      <c r="Q111" s="360"/>
      <c r="R111" s="354" t="s">
        <v>13</v>
      </c>
      <c r="S111" s="355"/>
      <c r="T111" s="355"/>
      <c r="U111" s="355"/>
      <c r="V111" s="360"/>
      <c r="W111" s="354" t="s">
        <v>14</v>
      </c>
      <c r="X111" s="355"/>
      <c r="Y111" s="355"/>
      <c r="Z111" s="355"/>
      <c r="AA111" s="356"/>
      <c r="AC111" s="362" t="s">
        <v>15</v>
      </c>
      <c r="AD111" s="355"/>
      <c r="AE111" s="355"/>
      <c r="AF111" s="355"/>
      <c r="AG111" s="360"/>
      <c r="AH111" s="354" t="s">
        <v>16</v>
      </c>
      <c r="AI111" s="355"/>
      <c r="AJ111" s="355"/>
      <c r="AK111" s="355"/>
      <c r="AL111" s="360"/>
      <c r="AM111" s="354" t="s">
        <v>17</v>
      </c>
      <c r="AN111" s="355"/>
      <c r="AO111" s="355"/>
      <c r="AP111" s="355"/>
      <c r="AQ111" s="360"/>
      <c r="AR111" s="354" t="s">
        <v>18</v>
      </c>
      <c r="AS111" s="355"/>
      <c r="AT111" s="355"/>
      <c r="AU111" s="355"/>
      <c r="AV111" s="360"/>
      <c r="AW111" s="354" t="s">
        <v>19</v>
      </c>
      <c r="AX111" s="355"/>
      <c r="AY111" s="355"/>
      <c r="AZ111" s="355"/>
      <c r="BA111" s="356"/>
      <c r="BB111" s="354" t="s">
        <v>120</v>
      </c>
      <c r="BC111" s="355"/>
      <c r="BD111" s="355"/>
      <c r="BE111" s="355"/>
      <c r="BF111" s="356"/>
      <c r="BG111" s="52"/>
      <c r="BI111" s="53"/>
      <c r="BJ111" s="54"/>
      <c r="BK111" s="54"/>
      <c r="BL111" s="54"/>
      <c r="BM111" s="54"/>
      <c r="BN111" s="54"/>
      <c r="BO111" s="54"/>
      <c r="BP111" s="54"/>
      <c r="BQ111" s="54"/>
      <c r="BR111" s="54"/>
      <c r="BS111" s="55"/>
      <c r="BU111" s="53"/>
      <c r="BV111" s="344" t="s">
        <v>11</v>
      </c>
      <c r="BW111" s="345"/>
      <c r="BX111" s="346"/>
      <c r="BY111" s="344" t="s">
        <v>12</v>
      </c>
      <c r="BZ111" s="345"/>
      <c r="CA111" s="346"/>
      <c r="CB111" s="344" t="s">
        <v>13</v>
      </c>
      <c r="CC111" s="345"/>
      <c r="CD111" s="346"/>
      <c r="CE111" s="344" t="s">
        <v>14</v>
      </c>
      <c r="CF111" s="345"/>
      <c r="CG111" s="346"/>
      <c r="CH111" s="344" t="s">
        <v>15</v>
      </c>
      <c r="CI111" s="345"/>
      <c r="CJ111" s="346"/>
      <c r="CK111" s="344" t="s">
        <v>16</v>
      </c>
      <c r="CL111" s="345"/>
      <c r="CM111" s="346"/>
      <c r="CN111" s="344" t="s">
        <v>17</v>
      </c>
      <c r="CO111" s="345"/>
      <c r="CP111" s="346"/>
      <c r="CQ111" s="344" t="s">
        <v>18</v>
      </c>
      <c r="CR111" s="345"/>
      <c r="CS111" s="346"/>
      <c r="CT111" s="344" t="s">
        <v>19</v>
      </c>
      <c r="CU111" s="345"/>
      <c r="CV111" s="346"/>
      <c r="CW111" s="350" t="s">
        <v>120</v>
      </c>
      <c r="CX111" s="345"/>
      <c r="CY111" s="351"/>
    </row>
    <row r="112" spans="1:103" ht="13.5" customHeight="1" thickBot="1">
      <c r="A112" s="83" t="str">
        <f t="shared" si="30"/>
        <v/>
      </c>
      <c r="B112" s="154" t="s">
        <v>24</v>
      </c>
      <c r="C112" s="283" t="s">
        <v>24</v>
      </c>
      <c r="D112" s="59" t="s">
        <v>24</v>
      </c>
      <c r="E112" s="60" t="s">
        <v>24</v>
      </c>
      <c r="F112" s="61" t="s">
        <v>25</v>
      </c>
      <c r="G112" s="62" t="s">
        <v>26</v>
      </c>
      <c r="H112" s="363"/>
      <c r="I112" s="358"/>
      <c r="J112" s="358"/>
      <c r="K112" s="358"/>
      <c r="L112" s="361"/>
      <c r="M112" s="357"/>
      <c r="N112" s="358"/>
      <c r="O112" s="358"/>
      <c r="P112" s="358"/>
      <c r="Q112" s="361"/>
      <c r="R112" s="357"/>
      <c r="S112" s="358"/>
      <c r="T112" s="358"/>
      <c r="U112" s="358"/>
      <c r="V112" s="361"/>
      <c r="W112" s="357"/>
      <c r="X112" s="358"/>
      <c r="Y112" s="358"/>
      <c r="Z112" s="358"/>
      <c r="AA112" s="359"/>
      <c r="AC112" s="363"/>
      <c r="AD112" s="358"/>
      <c r="AE112" s="358"/>
      <c r="AF112" s="358"/>
      <c r="AG112" s="361"/>
      <c r="AH112" s="357"/>
      <c r="AI112" s="358"/>
      <c r="AJ112" s="358"/>
      <c r="AK112" s="358"/>
      <c r="AL112" s="361"/>
      <c r="AM112" s="357"/>
      <c r="AN112" s="358"/>
      <c r="AO112" s="358"/>
      <c r="AP112" s="358"/>
      <c r="AQ112" s="361"/>
      <c r="AR112" s="357"/>
      <c r="AS112" s="358"/>
      <c r="AT112" s="358"/>
      <c r="AU112" s="358"/>
      <c r="AV112" s="361"/>
      <c r="AW112" s="357"/>
      <c r="AX112" s="358"/>
      <c r="AY112" s="358"/>
      <c r="AZ112" s="358"/>
      <c r="BA112" s="359"/>
      <c r="BB112" s="357"/>
      <c r="BC112" s="358"/>
      <c r="BD112" s="358"/>
      <c r="BE112" s="358"/>
      <c r="BF112" s="359"/>
      <c r="BG112" s="63" t="s">
        <v>26</v>
      </c>
      <c r="BI112" s="64" t="s">
        <v>26</v>
      </c>
      <c r="BJ112" s="65">
        <v>1</v>
      </c>
      <c r="BK112" s="66">
        <v>2</v>
      </c>
      <c r="BL112" s="65">
        <v>3</v>
      </c>
      <c r="BM112" s="66">
        <v>4</v>
      </c>
      <c r="BN112" s="65">
        <v>5</v>
      </c>
      <c r="BO112" s="66">
        <v>6</v>
      </c>
      <c r="BP112" s="65">
        <v>7</v>
      </c>
      <c r="BQ112" s="66">
        <v>8</v>
      </c>
      <c r="BR112" s="66">
        <v>9</v>
      </c>
      <c r="BS112" s="67">
        <v>10</v>
      </c>
      <c r="BU112" s="64" t="s">
        <v>26</v>
      </c>
      <c r="BV112" s="347"/>
      <c r="BW112" s="348"/>
      <c r="BX112" s="349"/>
      <c r="BY112" s="347"/>
      <c r="BZ112" s="348"/>
      <c r="CA112" s="349"/>
      <c r="CB112" s="347"/>
      <c r="CC112" s="348"/>
      <c r="CD112" s="349"/>
      <c r="CE112" s="347"/>
      <c r="CF112" s="348"/>
      <c r="CG112" s="349"/>
      <c r="CH112" s="347"/>
      <c r="CI112" s="348"/>
      <c r="CJ112" s="349"/>
      <c r="CK112" s="347"/>
      <c r="CL112" s="348"/>
      <c r="CM112" s="349"/>
      <c r="CN112" s="347"/>
      <c r="CO112" s="348"/>
      <c r="CP112" s="349"/>
      <c r="CQ112" s="347"/>
      <c r="CR112" s="348"/>
      <c r="CS112" s="349"/>
      <c r="CT112" s="347"/>
      <c r="CU112" s="348"/>
      <c r="CV112" s="349"/>
      <c r="CW112" s="352"/>
      <c r="CX112" s="348"/>
      <c r="CY112" s="353"/>
    </row>
    <row r="113" spans="1:103" ht="13.5" customHeight="1">
      <c r="A113" s="83" t="str">
        <f t="shared" si="30"/>
        <v/>
      </c>
      <c r="B113" s="167" t="str">
        <f t="shared" ref="B113:B134" si="31">IF(SUM(BV113:CY113),AVERAGE(BV113:CY113),"")</f>
        <v/>
      </c>
      <c r="C113" s="150" t="str">
        <f t="shared" ref="C113:C134" si="32">IF(SUM(H113:BF113),AVERAGE(H113:BF113),"")</f>
        <v/>
      </c>
      <c r="D113" s="70" t="str">
        <f t="shared" ref="D113:D134" si="33">IF(SUM(BJ113:BS113),AVERAGE(BJ113:BS113),"")</f>
        <v/>
      </c>
      <c r="E113" s="187" t="str">
        <f>IF(ISERROR(SUM((B113/2),(C113/2),(D113/2))),IF(ISERROR(SUM((B113/2),(C113/2))),IF(ISERROR(SUM((B113/2),(D113/2))),IF(ISERROR(SUM((C113/2),(D113/2))),IF(ISERROR(B113/2),IF(ISERROR(C113/2),A111,C113),B113),SUM((C113*'Student List'!$D$34),(D113*'Student List'!$E$34))/'Student List'!$D$40),SUM((B113*'Student List'!$C$34),(D113*'Student List'!$E$34))/'Student List'!$E$40),SUM((B113*'Student List'!$C$34),(C113*'Student List'!$D$34))/'Student List'!$C$40),SUM((B113*'Student List'!$C$34),(C113*'Student List'!$D$34),(D113*'Student List'!$E$34))/'Student List'!$C$35)</f>
        <v/>
      </c>
      <c r="F113" s="84" t="str">
        <f t="shared" ref="F113:F134" si="34">IF(ISERROR(IF(E113,HLOOKUP(E113,$B$354:$N$355,2),"")),"",(IF(E113,HLOOKUP(E113,$B$354:$N$355,2),"")))</f>
        <v/>
      </c>
      <c r="G113" s="172" t="str">
        <f>IF(ISTEXT('Student List'!$C$9),('Student List'!$C$9),"")</f>
        <v/>
      </c>
      <c r="H113" s="71"/>
      <c r="I113" s="72"/>
      <c r="J113" s="73"/>
      <c r="K113" s="72"/>
      <c r="L113" s="74"/>
      <c r="M113" s="75"/>
      <c r="N113" s="72"/>
      <c r="O113" s="73"/>
      <c r="P113" s="72"/>
      <c r="Q113" s="74"/>
      <c r="R113" s="75"/>
      <c r="S113" s="72"/>
      <c r="T113" s="73"/>
      <c r="U113" s="72"/>
      <c r="V113" s="74"/>
      <c r="W113" s="75"/>
      <c r="X113" s="72"/>
      <c r="Y113" s="73"/>
      <c r="Z113" s="72"/>
      <c r="AA113" s="76"/>
      <c r="AB113" s="207"/>
      <c r="AC113" s="71"/>
      <c r="AD113" s="72"/>
      <c r="AE113" s="75"/>
      <c r="AF113" s="72"/>
      <c r="AG113" s="74"/>
      <c r="AH113" s="75"/>
      <c r="AI113" s="72"/>
      <c r="AJ113" s="73"/>
      <c r="AK113" s="72"/>
      <c r="AL113" s="74"/>
      <c r="AM113" s="75"/>
      <c r="AN113" s="72"/>
      <c r="AO113" s="73"/>
      <c r="AP113" s="72"/>
      <c r="AQ113" s="77"/>
      <c r="AR113" s="75"/>
      <c r="AS113" s="72"/>
      <c r="AT113" s="73"/>
      <c r="AU113" s="72"/>
      <c r="AV113" s="74"/>
      <c r="AW113" s="75"/>
      <c r="AX113" s="72"/>
      <c r="AY113" s="73"/>
      <c r="AZ113" s="72"/>
      <c r="BA113" s="74"/>
      <c r="BB113" s="75"/>
      <c r="BC113" s="72"/>
      <c r="BD113" s="72"/>
      <c r="BE113" s="72"/>
      <c r="BF113" s="75"/>
      <c r="BG113" s="78" t="str">
        <f t="shared" ref="BG113:BG134" si="35">G113</f>
        <v/>
      </c>
      <c r="BI113" s="79" t="str">
        <f t="shared" ref="BI113:BI134" si="36">G113</f>
        <v/>
      </c>
      <c r="BJ113" s="109"/>
      <c r="BK113" s="110"/>
      <c r="BL113" s="110"/>
      <c r="BM113" s="110"/>
      <c r="BN113" s="110"/>
      <c r="BO113" s="110"/>
      <c r="BP113" s="110"/>
      <c r="BQ113" s="110"/>
      <c r="BR113" s="110"/>
      <c r="BS113" s="111"/>
      <c r="BU113" s="170" t="str">
        <f t="shared" ref="BU113:BU134" si="37">G113</f>
        <v/>
      </c>
      <c r="BV113" s="158"/>
      <c r="BW113" s="159"/>
      <c r="BX113" s="248"/>
      <c r="BY113" s="252"/>
      <c r="BZ113" s="253"/>
      <c r="CA113" s="254"/>
      <c r="CB113" s="252"/>
      <c r="CC113" s="253"/>
      <c r="CD113" s="254"/>
      <c r="CE113" s="252"/>
      <c r="CF113" s="253"/>
      <c r="CG113" s="254"/>
      <c r="CH113" s="252"/>
      <c r="CI113" s="253"/>
      <c r="CJ113" s="254"/>
      <c r="CK113" s="252"/>
      <c r="CL113" s="253"/>
      <c r="CM113" s="254"/>
      <c r="CN113" s="252"/>
      <c r="CO113" s="253"/>
      <c r="CP113" s="254"/>
      <c r="CQ113" s="252"/>
      <c r="CR113" s="253"/>
      <c r="CS113" s="254"/>
      <c r="CT113" s="252"/>
      <c r="CU113" s="253"/>
      <c r="CV113" s="254"/>
      <c r="CW113" s="247"/>
      <c r="CX113" s="159"/>
      <c r="CY113" s="160"/>
    </row>
    <row r="114" spans="1:103" ht="13.5" customHeight="1">
      <c r="A114" s="83" t="str">
        <f t="shared" si="30"/>
        <v/>
      </c>
      <c r="B114" s="168" t="str">
        <f t="shared" si="31"/>
        <v/>
      </c>
      <c r="C114" s="151" t="str">
        <f t="shared" si="32"/>
        <v/>
      </c>
      <c r="D114" s="82" t="str">
        <f t="shared" si="33"/>
        <v/>
      </c>
      <c r="E114" s="188" t="str">
        <f>IF(ISERROR(SUM((B114/2),(C114/2),(D114/2))),IF(ISERROR(SUM((B114/2),(C114/2))),IF(ISERROR(SUM((B114/2),(D114/2))),IF(ISERROR(SUM((C114/2),(D114/2))),IF(ISERROR(B114/2),IF(ISERROR(C114/2),A112,C114),B114),SUM((C114*'Student List'!$D$34),(D114*'Student List'!$E$34))/'Student List'!$D$40),SUM((B114*'Student List'!$C$34),(D114*'Student List'!$E$34))/'Student List'!$E$40),SUM((B114*'Student List'!$C$34),(C114*'Student List'!$D$34))/'Student List'!$C$40),SUM((B114*'Student List'!$C$34),(C114*'Student List'!$D$34),(D114*'Student List'!$E$34))/'Student List'!$C$35)</f>
        <v/>
      </c>
      <c r="F114" s="84" t="str">
        <f t="shared" si="34"/>
        <v/>
      </c>
      <c r="G114" s="208" t="str">
        <f>IF(ISTEXT('Student List'!$C$10),('Student List'!$C$10),"")</f>
        <v/>
      </c>
      <c r="H114" s="209"/>
      <c r="I114" s="210"/>
      <c r="J114" s="211"/>
      <c r="K114" s="210"/>
      <c r="L114" s="212"/>
      <c r="M114" s="213"/>
      <c r="N114" s="210"/>
      <c r="O114" s="211"/>
      <c r="P114" s="210"/>
      <c r="Q114" s="212"/>
      <c r="R114" s="213"/>
      <c r="S114" s="210"/>
      <c r="T114" s="211"/>
      <c r="U114" s="210"/>
      <c r="V114" s="212"/>
      <c r="W114" s="213"/>
      <c r="X114" s="210"/>
      <c r="Y114" s="211"/>
      <c r="Z114" s="210"/>
      <c r="AA114" s="214"/>
      <c r="AB114" s="215"/>
      <c r="AC114" s="209"/>
      <c r="AD114" s="210"/>
      <c r="AE114" s="213"/>
      <c r="AF114" s="210"/>
      <c r="AG114" s="212"/>
      <c r="AH114" s="213"/>
      <c r="AI114" s="210"/>
      <c r="AJ114" s="211"/>
      <c r="AK114" s="210"/>
      <c r="AL114" s="212"/>
      <c r="AM114" s="213"/>
      <c r="AN114" s="210"/>
      <c r="AO114" s="211"/>
      <c r="AP114" s="210"/>
      <c r="AQ114" s="212"/>
      <c r="AR114" s="213"/>
      <c r="AS114" s="210"/>
      <c r="AT114" s="211"/>
      <c r="AU114" s="210"/>
      <c r="AV114" s="212"/>
      <c r="AW114" s="213"/>
      <c r="AX114" s="210"/>
      <c r="AY114" s="211"/>
      <c r="AZ114" s="210"/>
      <c r="BA114" s="212"/>
      <c r="BB114" s="213"/>
      <c r="BC114" s="210"/>
      <c r="BD114" s="210"/>
      <c r="BE114" s="210"/>
      <c r="BF114" s="213"/>
      <c r="BG114" s="216" t="str">
        <f t="shared" si="35"/>
        <v/>
      </c>
      <c r="BH114" s="217"/>
      <c r="BI114" s="218" t="str">
        <f t="shared" si="36"/>
        <v/>
      </c>
      <c r="BJ114" s="219"/>
      <c r="BK114" s="220"/>
      <c r="BL114" s="221"/>
      <c r="BM114" s="221"/>
      <c r="BN114" s="221"/>
      <c r="BO114" s="221"/>
      <c r="BP114" s="221"/>
      <c r="BQ114" s="221"/>
      <c r="BR114" s="221"/>
      <c r="BS114" s="222"/>
      <c r="BT114" s="217"/>
      <c r="BU114" s="223" t="str">
        <f t="shared" si="37"/>
        <v/>
      </c>
      <c r="BV114" s="224"/>
      <c r="BW114" s="225"/>
      <c r="BX114" s="249"/>
      <c r="BY114" s="255"/>
      <c r="BZ114" s="226"/>
      <c r="CA114" s="249"/>
      <c r="CB114" s="255"/>
      <c r="CC114" s="226"/>
      <c r="CD114" s="249"/>
      <c r="CE114" s="255"/>
      <c r="CF114" s="226"/>
      <c r="CG114" s="249"/>
      <c r="CH114" s="255"/>
      <c r="CI114" s="226"/>
      <c r="CJ114" s="249"/>
      <c r="CK114" s="255"/>
      <c r="CL114" s="226"/>
      <c r="CM114" s="249"/>
      <c r="CN114" s="255"/>
      <c r="CO114" s="226"/>
      <c r="CP114" s="249"/>
      <c r="CQ114" s="255"/>
      <c r="CR114" s="226"/>
      <c r="CS114" s="249"/>
      <c r="CT114" s="255"/>
      <c r="CU114" s="226"/>
      <c r="CV114" s="249"/>
      <c r="CW114" s="225"/>
      <c r="CX114" s="226"/>
      <c r="CY114" s="227"/>
    </row>
    <row r="115" spans="1:103" ht="13.5" customHeight="1">
      <c r="A115" s="83" t="str">
        <f t="shared" si="30"/>
        <v/>
      </c>
      <c r="B115" s="168" t="str">
        <f t="shared" si="31"/>
        <v/>
      </c>
      <c r="C115" s="151" t="str">
        <f t="shared" si="32"/>
        <v/>
      </c>
      <c r="D115" s="82" t="str">
        <f t="shared" si="33"/>
        <v/>
      </c>
      <c r="E115" s="188" t="str">
        <f>IF(ISERROR(SUM((B115/2),(C115/2),(D115/2))),IF(ISERROR(SUM((B115/2),(C115/2))),IF(ISERROR(SUM((B115/2),(D115/2))),IF(ISERROR(SUM((C115/2),(D115/2))),IF(ISERROR(B115/2),IF(ISERROR(C115/2),A113,C115),B115),SUM((C115*'Student List'!$D$34),(D115*'Student List'!$E$34))/'Student List'!$D$40),SUM((B115*'Student List'!$C$34),(D115*'Student List'!$E$34))/'Student List'!$E$40),SUM((B115*'Student List'!$C$34),(C115*'Student List'!$D$34))/'Student List'!$C$40),SUM((B115*'Student List'!$C$34),(C115*'Student List'!$D$34),(D115*'Student List'!$E$34))/'Student List'!$C$35)</f>
        <v/>
      </c>
      <c r="F115" s="84" t="str">
        <f t="shared" si="34"/>
        <v/>
      </c>
      <c r="G115" s="173" t="str">
        <f>IF(ISTEXT('Student List'!$C$11),('Student List'!$C$11),"")</f>
        <v/>
      </c>
      <c r="H115" s="85"/>
      <c r="I115" s="86"/>
      <c r="J115" s="87"/>
      <c r="K115" s="86"/>
      <c r="L115" s="88"/>
      <c r="M115" s="89"/>
      <c r="N115" s="86"/>
      <c r="O115" s="87"/>
      <c r="P115" s="86"/>
      <c r="Q115" s="88"/>
      <c r="R115" s="89"/>
      <c r="S115" s="86"/>
      <c r="T115" s="87"/>
      <c r="U115" s="86"/>
      <c r="V115" s="88"/>
      <c r="W115" s="89"/>
      <c r="X115" s="86"/>
      <c r="Y115" s="87"/>
      <c r="Z115" s="86"/>
      <c r="AA115" s="90"/>
      <c r="AB115" s="207"/>
      <c r="AC115" s="85"/>
      <c r="AD115" s="86"/>
      <c r="AE115" s="89"/>
      <c r="AF115" s="86"/>
      <c r="AG115" s="88"/>
      <c r="AH115" s="89"/>
      <c r="AI115" s="86"/>
      <c r="AJ115" s="87"/>
      <c r="AK115" s="86"/>
      <c r="AL115" s="88"/>
      <c r="AM115" s="89"/>
      <c r="AN115" s="86"/>
      <c r="AO115" s="87"/>
      <c r="AP115" s="86"/>
      <c r="AQ115" s="88"/>
      <c r="AR115" s="89"/>
      <c r="AS115" s="86"/>
      <c r="AT115" s="87"/>
      <c r="AU115" s="86"/>
      <c r="AV115" s="88"/>
      <c r="AW115" s="89"/>
      <c r="AX115" s="86"/>
      <c r="AY115" s="87"/>
      <c r="AZ115" s="86"/>
      <c r="BA115" s="88"/>
      <c r="BB115" s="89"/>
      <c r="BC115" s="86"/>
      <c r="BD115" s="86"/>
      <c r="BE115" s="86"/>
      <c r="BF115" s="89"/>
      <c r="BG115" s="91" t="str">
        <f t="shared" si="35"/>
        <v/>
      </c>
      <c r="BI115" s="92" t="str">
        <f t="shared" si="36"/>
        <v/>
      </c>
      <c r="BJ115" s="112"/>
      <c r="BK115" s="117"/>
      <c r="BL115" s="113"/>
      <c r="BM115" s="113"/>
      <c r="BN115" s="113"/>
      <c r="BO115" s="113"/>
      <c r="BP115" s="113"/>
      <c r="BQ115" s="113"/>
      <c r="BR115" s="113"/>
      <c r="BS115" s="114"/>
      <c r="BU115" s="171" t="str">
        <f t="shared" si="37"/>
        <v/>
      </c>
      <c r="BV115" s="161"/>
      <c r="BW115" s="162"/>
      <c r="BX115" s="250"/>
      <c r="BY115" s="256"/>
      <c r="BZ115" s="163"/>
      <c r="CA115" s="250"/>
      <c r="CB115" s="256"/>
      <c r="CC115" s="163"/>
      <c r="CD115" s="250"/>
      <c r="CE115" s="256"/>
      <c r="CF115" s="163"/>
      <c r="CG115" s="250"/>
      <c r="CH115" s="256"/>
      <c r="CI115" s="163"/>
      <c r="CJ115" s="250"/>
      <c r="CK115" s="256"/>
      <c r="CL115" s="163"/>
      <c r="CM115" s="250"/>
      <c r="CN115" s="256"/>
      <c r="CO115" s="163"/>
      <c r="CP115" s="250"/>
      <c r="CQ115" s="256"/>
      <c r="CR115" s="163"/>
      <c r="CS115" s="250"/>
      <c r="CT115" s="256"/>
      <c r="CU115" s="163"/>
      <c r="CV115" s="250"/>
      <c r="CW115" s="162"/>
      <c r="CX115" s="163"/>
      <c r="CY115" s="164"/>
    </row>
    <row r="116" spans="1:103" ht="13.5" customHeight="1">
      <c r="A116" s="83" t="str">
        <f t="shared" si="30"/>
        <v/>
      </c>
      <c r="B116" s="168" t="str">
        <f t="shared" si="31"/>
        <v/>
      </c>
      <c r="C116" s="151" t="str">
        <f t="shared" si="32"/>
        <v/>
      </c>
      <c r="D116" s="82" t="str">
        <f t="shared" si="33"/>
        <v/>
      </c>
      <c r="E116" s="188" t="str">
        <f>IF(ISERROR(SUM((B116/2),(C116/2),(D116/2))),IF(ISERROR(SUM((B116/2),(C116/2))),IF(ISERROR(SUM((B116/2),(D116/2))),IF(ISERROR(SUM((C116/2),(D116/2))),IF(ISERROR(B116/2),IF(ISERROR(C116/2),A114,C116),B116),SUM((C116*'Student List'!$D$34),(D116*'Student List'!$E$34))/'Student List'!$D$40),SUM((B116*'Student List'!$C$34),(D116*'Student List'!$E$34))/'Student List'!$E$40),SUM((B116*'Student List'!$C$34),(C116*'Student List'!$D$34))/'Student List'!$C$40),SUM((B116*'Student List'!$C$34),(C116*'Student List'!$D$34),(D116*'Student List'!$E$34))/'Student List'!$C$35)</f>
        <v/>
      </c>
      <c r="F116" s="84" t="str">
        <f t="shared" si="34"/>
        <v/>
      </c>
      <c r="G116" s="208" t="str">
        <f>IF(ISTEXT('Student List'!$C$12),('Student List'!$C$12),"")</f>
        <v/>
      </c>
      <c r="H116" s="209"/>
      <c r="I116" s="210"/>
      <c r="J116" s="211"/>
      <c r="K116" s="210"/>
      <c r="L116" s="212"/>
      <c r="M116" s="213"/>
      <c r="N116" s="210"/>
      <c r="O116" s="211"/>
      <c r="P116" s="210"/>
      <c r="Q116" s="212"/>
      <c r="R116" s="213"/>
      <c r="S116" s="210"/>
      <c r="T116" s="211"/>
      <c r="U116" s="210"/>
      <c r="V116" s="212"/>
      <c r="W116" s="213"/>
      <c r="X116" s="210"/>
      <c r="Y116" s="211"/>
      <c r="Z116" s="210"/>
      <c r="AA116" s="214"/>
      <c r="AB116" s="215"/>
      <c r="AC116" s="209"/>
      <c r="AD116" s="210"/>
      <c r="AE116" s="213"/>
      <c r="AF116" s="210"/>
      <c r="AG116" s="212"/>
      <c r="AH116" s="213"/>
      <c r="AI116" s="210"/>
      <c r="AJ116" s="211"/>
      <c r="AK116" s="210"/>
      <c r="AL116" s="212"/>
      <c r="AM116" s="213"/>
      <c r="AN116" s="210"/>
      <c r="AO116" s="211"/>
      <c r="AP116" s="210"/>
      <c r="AQ116" s="212"/>
      <c r="AR116" s="213"/>
      <c r="AS116" s="210"/>
      <c r="AT116" s="211"/>
      <c r="AU116" s="210"/>
      <c r="AV116" s="212"/>
      <c r="AW116" s="213"/>
      <c r="AX116" s="210"/>
      <c r="AY116" s="211"/>
      <c r="AZ116" s="210"/>
      <c r="BA116" s="212"/>
      <c r="BB116" s="213"/>
      <c r="BC116" s="210"/>
      <c r="BD116" s="210"/>
      <c r="BE116" s="210"/>
      <c r="BF116" s="213"/>
      <c r="BG116" s="216" t="str">
        <f t="shared" si="35"/>
        <v/>
      </c>
      <c r="BH116" s="217"/>
      <c r="BI116" s="218" t="str">
        <f t="shared" si="36"/>
        <v/>
      </c>
      <c r="BJ116" s="219"/>
      <c r="BK116" s="220"/>
      <c r="BL116" s="221"/>
      <c r="BM116" s="221"/>
      <c r="BN116" s="221"/>
      <c r="BO116" s="221"/>
      <c r="BP116" s="221"/>
      <c r="BQ116" s="221"/>
      <c r="BR116" s="221"/>
      <c r="BS116" s="222"/>
      <c r="BT116" s="217"/>
      <c r="BU116" s="223" t="str">
        <f t="shared" si="37"/>
        <v/>
      </c>
      <c r="BV116" s="224"/>
      <c r="BW116" s="225"/>
      <c r="BX116" s="249"/>
      <c r="BY116" s="255"/>
      <c r="BZ116" s="226"/>
      <c r="CA116" s="249"/>
      <c r="CB116" s="255"/>
      <c r="CC116" s="226"/>
      <c r="CD116" s="249"/>
      <c r="CE116" s="255"/>
      <c r="CF116" s="226"/>
      <c r="CG116" s="249"/>
      <c r="CH116" s="255"/>
      <c r="CI116" s="226"/>
      <c r="CJ116" s="249"/>
      <c r="CK116" s="255"/>
      <c r="CL116" s="226"/>
      <c r="CM116" s="249"/>
      <c r="CN116" s="255"/>
      <c r="CO116" s="226"/>
      <c r="CP116" s="249"/>
      <c r="CQ116" s="255"/>
      <c r="CR116" s="226"/>
      <c r="CS116" s="249"/>
      <c r="CT116" s="255"/>
      <c r="CU116" s="226"/>
      <c r="CV116" s="249"/>
      <c r="CW116" s="225"/>
      <c r="CX116" s="226"/>
      <c r="CY116" s="227"/>
    </row>
    <row r="117" spans="1:103" ht="13.5" customHeight="1">
      <c r="A117" s="83" t="str">
        <f t="shared" si="30"/>
        <v/>
      </c>
      <c r="B117" s="168" t="str">
        <f t="shared" si="31"/>
        <v/>
      </c>
      <c r="C117" s="151" t="str">
        <f t="shared" si="32"/>
        <v/>
      </c>
      <c r="D117" s="82" t="str">
        <f t="shared" si="33"/>
        <v/>
      </c>
      <c r="E117" s="188" t="str">
        <f>IF(ISERROR(SUM((B117/2),(C117/2),(D117/2))),IF(ISERROR(SUM((B117/2),(C117/2))),IF(ISERROR(SUM((B117/2),(D117/2))),IF(ISERROR(SUM((C117/2),(D117/2))),IF(ISERROR(B117/2),IF(ISERROR(C117/2),A115,C117),B117),SUM((C117*'Student List'!$D$34),(D117*'Student List'!$E$34))/'Student List'!$D$40),SUM((B117*'Student List'!$C$34),(D117*'Student List'!$E$34))/'Student List'!$E$40),SUM((B117*'Student List'!$C$34),(C117*'Student List'!$D$34))/'Student List'!$C$40),SUM((B117*'Student List'!$C$34),(C117*'Student List'!$D$34),(D117*'Student List'!$E$34))/'Student List'!$C$35)</f>
        <v/>
      </c>
      <c r="F117" s="84" t="str">
        <f t="shared" si="34"/>
        <v/>
      </c>
      <c r="G117" s="173" t="str">
        <f>IF(ISTEXT('Student List'!$C$13),('Student List'!$C$13),"")</f>
        <v/>
      </c>
      <c r="H117" s="85"/>
      <c r="I117" s="86"/>
      <c r="J117" s="87"/>
      <c r="K117" s="86"/>
      <c r="L117" s="88"/>
      <c r="M117" s="89"/>
      <c r="N117" s="86"/>
      <c r="O117" s="87"/>
      <c r="P117" s="86"/>
      <c r="Q117" s="88"/>
      <c r="R117" s="89"/>
      <c r="S117" s="86"/>
      <c r="T117" s="87"/>
      <c r="U117" s="86"/>
      <c r="V117" s="88"/>
      <c r="W117" s="89"/>
      <c r="X117" s="86"/>
      <c r="Y117" s="87"/>
      <c r="Z117" s="86"/>
      <c r="AA117" s="90"/>
      <c r="AB117" s="207"/>
      <c r="AC117" s="85"/>
      <c r="AD117" s="86"/>
      <c r="AE117" s="89"/>
      <c r="AF117" s="86"/>
      <c r="AG117" s="88"/>
      <c r="AH117" s="89"/>
      <c r="AI117" s="86"/>
      <c r="AJ117" s="87"/>
      <c r="AK117" s="86"/>
      <c r="AL117" s="88"/>
      <c r="AM117" s="89"/>
      <c r="AN117" s="86"/>
      <c r="AO117" s="87"/>
      <c r="AP117" s="86"/>
      <c r="AQ117" s="88"/>
      <c r="AR117" s="89"/>
      <c r="AS117" s="86"/>
      <c r="AT117" s="87"/>
      <c r="AU117" s="86"/>
      <c r="AV117" s="88"/>
      <c r="AW117" s="89"/>
      <c r="AX117" s="86"/>
      <c r="AY117" s="87"/>
      <c r="AZ117" s="86"/>
      <c r="BA117" s="88"/>
      <c r="BB117" s="89"/>
      <c r="BC117" s="86"/>
      <c r="BD117" s="86"/>
      <c r="BE117" s="86"/>
      <c r="BF117" s="89"/>
      <c r="BG117" s="91" t="str">
        <f t="shared" si="35"/>
        <v/>
      </c>
      <c r="BI117" s="92" t="str">
        <f t="shared" si="36"/>
        <v/>
      </c>
      <c r="BJ117" s="112"/>
      <c r="BK117" s="117"/>
      <c r="BL117" s="113"/>
      <c r="BM117" s="113"/>
      <c r="BN117" s="113"/>
      <c r="BO117" s="113"/>
      <c r="BP117" s="113"/>
      <c r="BQ117" s="113"/>
      <c r="BR117" s="113"/>
      <c r="BS117" s="114"/>
      <c r="BU117" s="171" t="str">
        <f t="shared" si="37"/>
        <v/>
      </c>
      <c r="BV117" s="161"/>
      <c r="BW117" s="162"/>
      <c r="BX117" s="250"/>
      <c r="BY117" s="256"/>
      <c r="BZ117" s="163"/>
      <c r="CA117" s="250"/>
      <c r="CB117" s="256"/>
      <c r="CC117" s="163"/>
      <c r="CD117" s="250"/>
      <c r="CE117" s="256"/>
      <c r="CF117" s="163"/>
      <c r="CG117" s="250"/>
      <c r="CH117" s="256"/>
      <c r="CI117" s="163"/>
      <c r="CJ117" s="250"/>
      <c r="CK117" s="256"/>
      <c r="CL117" s="163"/>
      <c r="CM117" s="250"/>
      <c r="CN117" s="256"/>
      <c r="CO117" s="163"/>
      <c r="CP117" s="250"/>
      <c r="CQ117" s="256"/>
      <c r="CR117" s="163"/>
      <c r="CS117" s="250"/>
      <c r="CT117" s="256"/>
      <c r="CU117" s="163"/>
      <c r="CV117" s="250"/>
      <c r="CW117" s="162"/>
      <c r="CX117" s="163"/>
      <c r="CY117" s="164"/>
    </row>
    <row r="118" spans="1:103" ht="13.5" customHeight="1">
      <c r="A118" s="83" t="str">
        <f t="shared" si="30"/>
        <v/>
      </c>
      <c r="B118" s="168" t="str">
        <f t="shared" si="31"/>
        <v/>
      </c>
      <c r="C118" s="151" t="str">
        <f t="shared" si="32"/>
        <v/>
      </c>
      <c r="D118" s="82" t="str">
        <f t="shared" si="33"/>
        <v/>
      </c>
      <c r="E118" s="188" t="str">
        <f>IF(ISERROR(SUM((B118/2),(C118/2),(D118/2))),IF(ISERROR(SUM((B118/2),(C118/2))),IF(ISERROR(SUM((B118/2),(D118/2))),IF(ISERROR(SUM((C118/2),(D118/2))),IF(ISERROR(B118/2),IF(ISERROR(C118/2),A116,C118),B118),SUM((C118*'Student List'!$D$34),(D118*'Student List'!$E$34))/'Student List'!$D$40),SUM((B118*'Student List'!$C$34),(D118*'Student List'!$E$34))/'Student List'!$E$40),SUM((B118*'Student List'!$C$34),(C118*'Student List'!$D$34))/'Student List'!$C$40),SUM((B118*'Student List'!$C$34),(C118*'Student List'!$D$34),(D118*'Student List'!$E$34))/'Student List'!$C$35)</f>
        <v/>
      </c>
      <c r="F118" s="84" t="str">
        <f t="shared" si="34"/>
        <v/>
      </c>
      <c r="G118" s="208" t="str">
        <f>IF(ISTEXT('Student List'!$C$14),('Student List'!$C$14),"")</f>
        <v/>
      </c>
      <c r="H118" s="209"/>
      <c r="I118" s="210"/>
      <c r="J118" s="211"/>
      <c r="K118" s="210"/>
      <c r="L118" s="212"/>
      <c r="M118" s="213"/>
      <c r="N118" s="210"/>
      <c r="O118" s="211"/>
      <c r="P118" s="210"/>
      <c r="Q118" s="212"/>
      <c r="R118" s="213"/>
      <c r="S118" s="210"/>
      <c r="T118" s="211"/>
      <c r="U118" s="210"/>
      <c r="V118" s="212"/>
      <c r="W118" s="213"/>
      <c r="X118" s="210"/>
      <c r="Y118" s="211"/>
      <c r="Z118" s="210"/>
      <c r="AA118" s="214"/>
      <c r="AB118" s="215"/>
      <c r="AC118" s="209"/>
      <c r="AD118" s="210"/>
      <c r="AE118" s="213"/>
      <c r="AF118" s="210"/>
      <c r="AG118" s="212"/>
      <c r="AH118" s="213"/>
      <c r="AI118" s="210"/>
      <c r="AJ118" s="211"/>
      <c r="AK118" s="210"/>
      <c r="AL118" s="212"/>
      <c r="AM118" s="213"/>
      <c r="AN118" s="210"/>
      <c r="AO118" s="211"/>
      <c r="AP118" s="210"/>
      <c r="AQ118" s="212"/>
      <c r="AR118" s="213"/>
      <c r="AS118" s="210"/>
      <c r="AT118" s="211"/>
      <c r="AU118" s="210"/>
      <c r="AV118" s="212"/>
      <c r="AW118" s="213"/>
      <c r="AX118" s="210"/>
      <c r="AY118" s="211"/>
      <c r="AZ118" s="210"/>
      <c r="BA118" s="212"/>
      <c r="BB118" s="213"/>
      <c r="BC118" s="210"/>
      <c r="BD118" s="210"/>
      <c r="BE118" s="210"/>
      <c r="BF118" s="213"/>
      <c r="BG118" s="216" t="str">
        <f t="shared" si="35"/>
        <v/>
      </c>
      <c r="BH118" s="217"/>
      <c r="BI118" s="218" t="str">
        <f t="shared" si="36"/>
        <v/>
      </c>
      <c r="BJ118" s="219"/>
      <c r="BK118" s="220"/>
      <c r="BL118" s="221"/>
      <c r="BM118" s="221"/>
      <c r="BN118" s="221"/>
      <c r="BO118" s="221"/>
      <c r="BP118" s="221"/>
      <c r="BQ118" s="221"/>
      <c r="BR118" s="221"/>
      <c r="BS118" s="222"/>
      <c r="BT118" s="217"/>
      <c r="BU118" s="223" t="str">
        <f t="shared" si="37"/>
        <v/>
      </c>
      <c r="BV118" s="224"/>
      <c r="BW118" s="225"/>
      <c r="BX118" s="249"/>
      <c r="BY118" s="255"/>
      <c r="BZ118" s="226"/>
      <c r="CA118" s="249"/>
      <c r="CB118" s="255"/>
      <c r="CC118" s="226"/>
      <c r="CD118" s="249"/>
      <c r="CE118" s="255"/>
      <c r="CF118" s="226"/>
      <c r="CG118" s="249"/>
      <c r="CH118" s="255"/>
      <c r="CI118" s="226"/>
      <c r="CJ118" s="249"/>
      <c r="CK118" s="255"/>
      <c r="CL118" s="226"/>
      <c r="CM118" s="249"/>
      <c r="CN118" s="255"/>
      <c r="CO118" s="226"/>
      <c r="CP118" s="249"/>
      <c r="CQ118" s="255"/>
      <c r="CR118" s="226"/>
      <c r="CS118" s="249"/>
      <c r="CT118" s="255"/>
      <c r="CU118" s="226"/>
      <c r="CV118" s="249"/>
      <c r="CW118" s="225"/>
      <c r="CX118" s="226"/>
      <c r="CY118" s="227"/>
    </row>
    <row r="119" spans="1:103" ht="13.5" customHeight="1">
      <c r="A119" s="83" t="str">
        <f t="shared" si="30"/>
        <v/>
      </c>
      <c r="B119" s="168" t="str">
        <f t="shared" si="31"/>
        <v/>
      </c>
      <c r="C119" s="151" t="str">
        <f t="shared" si="32"/>
        <v/>
      </c>
      <c r="D119" s="82" t="str">
        <f t="shared" si="33"/>
        <v/>
      </c>
      <c r="E119" s="188" t="str">
        <f>IF(ISERROR(SUM((B119/2),(C119/2),(D119/2))),IF(ISERROR(SUM((B119/2),(C119/2))),IF(ISERROR(SUM((B119/2),(D119/2))),IF(ISERROR(SUM((C119/2),(D119/2))),IF(ISERROR(B119/2),IF(ISERROR(C119/2),A117,C119),B119),SUM((C119*'Student List'!$D$34),(D119*'Student List'!$E$34))/'Student List'!$D$40),SUM((B119*'Student List'!$C$34),(D119*'Student List'!$E$34))/'Student List'!$E$40),SUM((B119*'Student List'!$C$34),(C119*'Student List'!$D$34))/'Student List'!$C$40),SUM((B119*'Student List'!$C$34),(C119*'Student List'!$D$34),(D119*'Student List'!$E$34))/'Student List'!$C$35)</f>
        <v/>
      </c>
      <c r="F119" s="84" t="str">
        <f t="shared" si="34"/>
        <v/>
      </c>
      <c r="G119" s="173" t="str">
        <f>IF(ISTEXT('Student List'!$C$15),('Student List'!$C$15),"")</f>
        <v/>
      </c>
      <c r="H119" s="85"/>
      <c r="I119" s="86"/>
      <c r="J119" s="87"/>
      <c r="K119" s="86"/>
      <c r="L119" s="88"/>
      <c r="M119" s="89"/>
      <c r="N119" s="86"/>
      <c r="O119" s="87"/>
      <c r="P119" s="86"/>
      <c r="Q119" s="88"/>
      <c r="R119" s="89"/>
      <c r="S119" s="86"/>
      <c r="T119" s="87"/>
      <c r="U119" s="86"/>
      <c r="V119" s="88"/>
      <c r="W119" s="89"/>
      <c r="X119" s="86"/>
      <c r="Y119" s="87"/>
      <c r="Z119" s="86"/>
      <c r="AA119" s="90"/>
      <c r="AB119" s="207"/>
      <c r="AC119" s="85"/>
      <c r="AD119" s="86"/>
      <c r="AE119" s="89"/>
      <c r="AF119" s="86"/>
      <c r="AG119" s="88"/>
      <c r="AH119" s="89"/>
      <c r="AI119" s="86"/>
      <c r="AJ119" s="87"/>
      <c r="AK119" s="86"/>
      <c r="AL119" s="88"/>
      <c r="AM119" s="89"/>
      <c r="AN119" s="86"/>
      <c r="AO119" s="87"/>
      <c r="AP119" s="86"/>
      <c r="AQ119" s="88"/>
      <c r="AR119" s="89"/>
      <c r="AS119" s="86"/>
      <c r="AT119" s="87"/>
      <c r="AU119" s="86"/>
      <c r="AV119" s="88"/>
      <c r="AW119" s="89"/>
      <c r="AX119" s="86"/>
      <c r="AY119" s="87"/>
      <c r="AZ119" s="86"/>
      <c r="BA119" s="88"/>
      <c r="BB119" s="89"/>
      <c r="BC119" s="86"/>
      <c r="BD119" s="86"/>
      <c r="BE119" s="86"/>
      <c r="BF119" s="89"/>
      <c r="BG119" s="91" t="str">
        <f t="shared" si="35"/>
        <v/>
      </c>
      <c r="BI119" s="92" t="str">
        <f t="shared" si="36"/>
        <v/>
      </c>
      <c r="BJ119" s="112"/>
      <c r="BK119" s="117"/>
      <c r="BL119" s="113"/>
      <c r="BM119" s="113"/>
      <c r="BN119" s="113"/>
      <c r="BO119" s="113"/>
      <c r="BP119" s="113"/>
      <c r="BQ119" s="113"/>
      <c r="BR119" s="113"/>
      <c r="BS119" s="114"/>
      <c r="BU119" s="171" t="str">
        <f t="shared" si="37"/>
        <v/>
      </c>
      <c r="BV119" s="161"/>
      <c r="BW119" s="162"/>
      <c r="BX119" s="250"/>
      <c r="BY119" s="256"/>
      <c r="BZ119" s="163"/>
      <c r="CA119" s="250"/>
      <c r="CB119" s="256"/>
      <c r="CC119" s="163"/>
      <c r="CD119" s="250"/>
      <c r="CE119" s="256"/>
      <c r="CF119" s="163"/>
      <c r="CG119" s="250"/>
      <c r="CH119" s="256"/>
      <c r="CI119" s="163"/>
      <c r="CJ119" s="250"/>
      <c r="CK119" s="256"/>
      <c r="CL119" s="163"/>
      <c r="CM119" s="250"/>
      <c r="CN119" s="256"/>
      <c r="CO119" s="163"/>
      <c r="CP119" s="250"/>
      <c r="CQ119" s="256"/>
      <c r="CR119" s="163"/>
      <c r="CS119" s="250"/>
      <c r="CT119" s="256"/>
      <c r="CU119" s="163"/>
      <c r="CV119" s="250"/>
      <c r="CW119" s="162"/>
      <c r="CX119" s="163"/>
      <c r="CY119" s="164"/>
    </row>
    <row r="120" spans="1:103" ht="13.5" customHeight="1">
      <c r="A120" s="83" t="str">
        <f t="shared" si="30"/>
        <v/>
      </c>
      <c r="B120" s="168" t="str">
        <f t="shared" si="31"/>
        <v/>
      </c>
      <c r="C120" s="151" t="str">
        <f t="shared" si="32"/>
        <v/>
      </c>
      <c r="D120" s="82" t="str">
        <f t="shared" si="33"/>
        <v/>
      </c>
      <c r="E120" s="188" t="str">
        <f>IF(ISERROR(SUM((B120/2),(C120/2),(D120/2))),IF(ISERROR(SUM((B120/2),(C120/2))),IF(ISERROR(SUM((B120/2),(D120/2))),IF(ISERROR(SUM((C120/2),(D120/2))),IF(ISERROR(B120/2),IF(ISERROR(C120/2),A118,C120),B120),SUM((C120*'Student List'!$D$34),(D120*'Student List'!$E$34))/'Student List'!$D$40),SUM((B120*'Student List'!$C$34),(D120*'Student List'!$E$34))/'Student List'!$E$40),SUM((B120*'Student List'!$C$34),(C120*'Student List'!$D$34))/'Student List'!$C$40),SUM((B120*'Student List'!$C$34),(C120*'Student List'!$D$34),(D120*'Student List'!$E$34))/'Student List'!$C$35)</f>
        <v/>
      </c>
      <c r="F120" s="84" t="str">
        <f t="shared" si="34"/>
        <v/>
      </c>
      <c r="G120" s="208" t="str">
        <f>IF(ISTEXT('Student List'!$C$16),('Student List'!$C$16),"")</f>
        <v/>
      </c>
      <c r="H120" s="209"/>
      <c r="I120" s="210"/>
      <c r="J120" s="211"/>
      <c r="K120" s="210"/>
      <c r="L120" s="212"/>
      <c r="M120" s="213"/>
      <c r="N120" s="210"/>
      <c r="O120" s="211"/>
      <c r="P120" s="210"/>
      <c r="Q120" s="212"/>
      <c r="R120" s="213"/>
      <c r="S120" s="210"/>
      <c r="T120" s="211"/>
      <c r="U120" s="210"/>
      <c r="V120" s="212"/>
      <c r="W120" s="213"/>
      <c r="X120" s="210"/>
      <c r="Y120" s="211"/>
      <c r="Z120" s="210"/>
      <c r="AA120" s="214"/>
      <c r="AB120" s="215"/>
      <c r="AC120" s="209"/>
      <c r="AD120" s="210"/>
      <c r="AE120" s="213"/>
      <c r="AF120" s="210"/>
      <c r="AG120" s="212"/>
      <c r="AH120" s="213"/>
      <c r="AI120" s="210"/>
      <c r="AJ120" s="211"/>
      <c r="AK120" s="210"/>
      <c r="AL120" s="212"/>
      <c r="AM120" s="213"/>
      <c r="AN120" s="210"/>
      <c r="AO120" s="211"/>
      <c r="AP120" s="210"/>
      <c r="AQ120" s="212"/>
      <c r="AR120" s="213"/>
      <c r="AS120" s="210"/>
      <c r="AT120" s="211"/>
      <c r="AU120" s="210"/>
      <c r="AV120" s="212"/>
      <c r="AW120" s="213"/>
      <c r="AX120" s="210"/>
      <c r="AY120" s="211"/>
      <c r="AZ120" s="210"/>
      <c r="BA120" s="212"/>
      <c r="BB120" s="213"/>
      <c r="BC120" s="210"/>
      <c r="BD120" s="210"/>
      <c r="BE120" s="210"/>
      <c r="BF120" s="213"/>
      <c r="BG120" s="216" t="str">
        <f t="shared" si="35"/>
        <v/>
      </c>
      <c r="BH120" s="217"/>
      <c r="BI120" s="218" t="str">
        <f t="shared" si="36"/>
        <v/>
      </c>
      <c r="BJ120" s="219"/>
      <c r="BK120" s="220"/>
      <c r="BL120" s="221"/>
      <c r="BM120" s="221"/>
      <c r="BN120" s="221"/>
      <c r="BO120" s="221"/>
      <c r="BP120" s="221"/>
      <c r="BQ120" s="221"/>
      <c r="BR120" s="221"/>
      <c r="BS120" s="222"/>
      <c r="BT120" s="217"/>
      <c r="BU120" s="223" t="str">
        <f t="shared" si="37"/>
        <v/>
      </c>
      <c r="BV120" s="224"/>
      <c r="BW120" s="225"/>
      <c r="BX120" s="249"/>
      <c r="BY120" s="255"/>
      <c r="BZ120" s="226"/>
      <c r="CA120" s="249"/>
      <c r="CB120" s="255"/>
      <c r="CC120" s="226"/>
      <c r="CD120" s="249"/>
      <c r="CE120" s="255"/>
      <c r="CF120" s="226"/>
      <c r="CG120" s="249"/>
      <c r="CH120" s="255"/>
      <c r="CI120" s="226"/>
      <c r="CJ120" s="249"/>
      <c r="CK120" s="255"/>
      <c r="CL120" s="226"/>
      <c r="CM120" s="249"/>
      <c r="CN120" s="255"/>
      <c r="CO120" s="226"/>
      <c r="CP120" s="249"/>
      <c r="CQ120" s="255"/>
      <c r="CR120" s="226"/>
      <c r="CS120" s="249"/>
      <c r="CT120" s="255"/>
      <c r="CU120" s="226"/>
      <c r="CV120" s="249"/>
      <c r="CW120" s="225"/>
      <c r="CX120" s="226"/>
      <c r="CY120" s="227"/>
    </row>
    <row r="121" spans="1:103" ht="13.5" customHeight="1">
      <c r="A121" s="83" t="str">
        <f t="shared" si="30"/>
        <v/>
      </c>
      <c r="B121" s="168" t="str">
        <f t="shared" si="31"/>
        <v/>
      </c>
      <c r="C121" s="151" t="str">
        <f t="shared" si="32"/>
        <v/>
      </c>
      <c r="D121" s="82" t="str">
        <f t="shared" si="33"/>
        <v/>
      </c>
      <c r="E121" s="188" t="str">
        <f>IF(ISERROR(SUM((B121/2),(C121/2),(D121/2))),IF(ISERROR(SUM((B121/2),(C121/2))),IF(ISERROR(SUM((B121/2),(D121/2))),IF(ISERROR(SUM((C121/2),(D121/2))),IF(ISERROR(B121/2),IF(ISERROR(C121/2),A119,C121),B121),SUM((C121*'Student List'!$D$34),(D121*'Student List'!$E$34))/'Student List'!$D$40),SUM((B121*'Student List'!$C$34),(D121*'Student List'!$E$34))/'Student List'!$E$40),SUM((B121*'Student List'!$C$34),(C121*'Student List'!$D$34))/'Student List'!$C$40),SUM((B121*'Student List'!$C$34),(C121*'Student List'!$D$34),(D121*'Student List'!$E$34))/'Student List'!$C$35)</f>
        <v/>
      </c>
      <c r="F121" s="84" t="str">
        <f t="shared" si="34"/>
        <v/>
      </c>
      <c r="G121" s="173" t="str">
        <f>IF(ISTEXT('Student List'!$C$17),('Student List'!$C$17),"")</f>
        <v/>
      </c>
      <c r="H121" s="85"/>
      <c r="I121" s="86"/>
      <c r="J121" s="87"/>
      <c r="K121" s="86"/>
      <c r="L121" s="88"/>
      <c r="M121" s="89"/>
      <c r="N121" s="86"/>
      <c r="O121" s="87"/>
      <c r="P121" s="86"/>
      <c r="Q121" s="88"/>
      <c r="R121" s="89"/>
      <c r="S121" s="86"/>
      <c r="T121" s="87"/>
      <c r="U121" s="86"/>
      <c r="V121" s="88"/>
      <c r="W121" s="89"/>
      <c r="X121" s="86"/>
      <c r="Y121" s="87"/>
      <c r="Z121" s="86"/>
      <c r="AA121" s="90"/>
      <c r="AB121" s="207"/>
      <c r="AC121" s="85"/>
      <c r="AD121" s="86"/>
      <c r="AE121" s="89"/>
      <c r="AF121" s="86"/>
      <c r="AG121" s="88"/>
      <c r="AH121" s="89"/>
      <c r="AI121" s="86"/>
      <c r="AJ121" s="87"/>
      <c r="AK121" s="86"/>
      <c r="AL121" s="88"/>
      <c r="AM121" s="89"/>
      <c r="AN121" s="86"/>
      <c r="AO121" s="87"/>
      <c r="AP121" s="86"/>
      <c r="AQ121" s="88"/>
      <c r="AR121" s="89"/>
      <c r="AS121" s="86"/>
      <c r="AT121" s="87"/>
      <c r="AU121" s="86"/>
      <c r="AV121" s="88"/>
      <c r="AW121" s="89"/>
      <c r="AX121" s="86"/>
      <c r="AY121" s="87"/>
      <c r="AZ121" s="86"/>
      <c r="BA121" s="88"/>
      <c r="BB121" s="89"/>
      <c r="BC121" s="86"/>
      <c r="BD121" s="86"/>
      <c r="BE121" s="86"/>
      <c r="BF121" s="89"/>
      <c r="BG121" s="91" t="str">
        <f t="shared" si="35"/>
        <v/>
      </c>
      <c r="BI121" s="92" t="str">
        <f t="shared" si="36"/>
        <v/>
      </c>
      <c r="BJ121" s="112"/>
      <c r="BK121" s="117"/>
      <c r="BL121" s="113"/>
      <c r="BM121" s="113"/>
      <c r="BN121" s="113"/>
      <c r="BO121" s="113"/>
      <c r="BP121" s="113"/>
      <c r="BQ121" s="113"/>
      <c r="BR121" s="113"/>
      <c r="BS121" s="114"/>
      <c r="BU121" s="171" t="str">
        <f t="shared" si="37"/>
        <v/>
      </c>
      <c r="BV121" s="161"/>
      <c r="BW121" s="162"/>
      <c r="BX121" s="250"/>
      <c r="BY121" s="256"/>
      <c r="BZ121" s="163"/>
      <c r="CA121" s="250"/>
      <c r="CB121" s="256"/>
      <c r="CC121" s="163"/>
      <c r="CD121" s="250"/>
      <c r="CE121" s="256"/>
      <c r="CF121" s="163"/>
      <c r="CG121" s="250"/>
      <c r="CH121" s="256"/>
      <c r="CI121" s="163"/>
      <c r="CJ121" s="250"/>
      <c r="CK121" s="256"/>
      <c r="CL121" s="163"/>
      <c r="CM121" s="250"/>
      <c r="CN121" s="256"/>
      <c r="CO121" s="163"/>
      <c r="CP121" s="250"/>
      <c r="CQ121" s="256"/>
      <c r="CR121" s="163"/>
      <c r="CS121" s="250"/>
      <c r="CT121" s="256"/>
      <c r="CU121" s="163"/>
      <c r="CV121" s="250"/>
      <c r="CW121" s="162"/>
      <c r="CX121" s="163"/>
      <c r="CY121" s="164"/>
    </row>
    <row r="122" spans="1:103" ht="13.5" customHeight="1">
      <c r="A122" s="83" t="str">
        <f t="shared" si="30"/>
        <v/>
      </c>
      <c r="B122" s="168" t="str">
        <f t="shared" si="31"/>
        <v/>
      </c>
      <c r="C122" s="151" t="str">
        <f t="shared" si="32"/>
        <v/>
      </c>
      <c r="D122" s="82" t="str">
        <f t="shared" si="33"/>
        <v/>
      </c>
      <c r="E122" s="188" t="str">
        <f>IF(ISERROR(SUM((B122/2),(C122/2),(D122/2))),IF(ISERROR(SUM((B122/2),(C122/2))),IF(ISERROR(SUM((B122/2),(D122/2))),IF(ISERROR(SUM((C122/2),(D122/2))),IF(ISERROR(B122/2),IF(ISERROR(C122/2),A120,C122),B122),SUM((C122*'Student List'!$D$34),(D122*'Student List'!$E$34))/'Student List'!$D$40),SUM((B122*'Student List'!$C$34),(D122*'Student List'!$E$34))/'Student List'!$E$40),SUM((B122*'Student List'!$C$34),(C122*'Student List'!$D$34))/'Student List'!$C$40),SUM((B122*'Student List'!$C$34),(C122*'Student List'!$D$34),(D122*'Student List'!$E$34))/'Student List'!$C$35)</f>
        <v/>
      </c>
      <c r="F122" s="84" t="str">
        <f t="shared" si="34"/>
        <v/>
      </c>
      <c r="G122" s="208" t="str">
        <f>IF(ISTEXT('Student List'!$C$18),('Student List'!$C$18),"")</f>
        <v/>
      </c>
      <c r="H122" s="209"/>
      <c r="I122" s="210"/>
      <c r="J122" s="211"/>
      <c r="K122" s="210"/>
      <c r="L122" s="212"/>
      <c r="M122" s="213"/>
      <c r="N122" s="210"/>
      <c r="O122" s="211"/>
      <c r="P122" s="210"/>
      <c r="Q122" s="212"/>
      <c r="R122" s="213"/>
      <c r="S122" s="210"/>
      <c r="T122" s="211"/>
      <c r="U122" s="210"/>
      <c r="V122" s="212"/>
      <c r="W122" s="213"/>
      <c r="X122" s="210"/>
      <c r="Y122" s="211"/>
      <c r="Z122" s="210"/>
      <c r="AA122" s="214"/>
      <c r="AB122" s="215"/>
      <c r="AC122" s="209"/>
      <c r="AD122" s="210"/>
      <c r="AE122" s="213"/>
      <c r="AF122" s="210"/>
      <c r="AG122" s="212"/>
      <c r="AH122" s="213"/>
      <c r="AI122" s="210"/>
      <c r="AJ122" s="211"/>
      <c r="AK122" s="210"/>
      <c r="AL122" s="212"/>
      <c r="AM122" s="213"/>
      <c r="AN122" s="210"/>
      <c r="AO122" s="211"/>
      <c r="AP122" s="210"/>
      <c r="AQ122" s="212"/>
      <c r="AR122" s="213"/>
      <c r="AS122" s="210"/>
      <c r="AT122" s="211"/>
      <c r="AU122" s="210"/>
      <c r="AV122" s="212"/>
      <c r="AW122" s="213"/>
      <c r="AX122" s="210"/>
      <c r="AY122" s="211"/>
      <c r="AZ122" s="210"/>
      <c r="BA122" s="212"/>
      <c r="BB122" s="213"/>
      <c r="BC122" s="210"/>
      <c r="BD122" s="210"/>
      <c r="BE122" s="210"/>
      <c r="BF122" s="213"/>
      <c r="BG122" s="216" t="str">
        <f t="shared" si="35"/>
        <v/>
      </c>
      <c r="BH122" s="217"/>
      <c r="BI122" s="218" t="str">
        <f t="shared" si="36"/>
        <v/>
      </c>
      <c r="BJ122" s="219"/>
      <c r="BK122" s="220"/>
      <c r="BL122" s="221"/>
      <c r="BM122" s="221"/>
      <c r="BN122" s="221"/>
      <c r="BO122" s="221"/>
      <c r="BP122" s="221"/>
      <c r="BQ122" s="221"/>
      <c r="BR122" s="221"/>
      <c r="BS122" s="222"/>
      <c r="BT122" s="217"/>
      <c r="BU122" s="223" t="str">
        <f t="shared" si="37"/>
        <v/>
      </c>
      <c r="BV122" s="224"/>
      <c r="BW122" s="225"/>
      <c r="BX122" s="249"/>
      <c r="BY122" s="255"/>
      <c r="BZ122" s="226"/>
      <c r="CA122" s="249"/>
      <c r="CB122" s="255"/>
      <c r="CC122" s="226"/>
      <c r="CD122" s="249"/>
      <c r="CE122" s="255"/>
      <c r="CF122" s="226"/>
      <c r="CG122" s="249"/>
      <c r="CH122" s="255"/>
      <c r="CI122" s="226"/>
      <c r="CJ122" s="249"/>
      <c r="CK122" s="255"/>
      <c r="CL122" s="226"/>
      <c r="CM122" s="249"/>
      <c r="CN122" s="255"/>
      <c r="CO122" s="226"/>
      <c r="CP122" s="249"/>
      <c r="CQ122" s="255"/>
      <c r="CR122" s="226"/>
      <c r="CS122" s="249"/>
      <c r="CT122" s="255"/>
      <c r="CU122" s="226"/>
      <c r="CV122" s="249"/>
      <c r="CW122" s="225"/>
      <c r="CX122" s="226"/>
      <c r="CY122" s="227"/>
    </row>
    <row r="123" spans="1:103" ht="13.5" customHeight="1">
      <c r="A123" s="83" t="str">
        <f t="shared" si="30"/>
        <v/>
      </c>
      <c r="B123" s="168" t="str">
        <f t="shared" si="31"/>
        <v/>
      </c>
      <c r="C123" s="151" t="str">
        <f t="shared" si="32"/>
        <v/>
      </c>
      <c r="D123" s="82" t="str">
        <f t="shared" si="33"/>
        <v/>
      </c>
      <c r="E123" s="188" t="str">
        <f>IF(ISERROR(SUM((B123/2),(C123/2),(D123/2))),IF(ISERROR(SUM((B123/2),(C123/2))),IF(ISERROR(SUM((B123/2),(D123/2))),IF(ISERROR(SUM((C123/2),(D123/2))),IF(ISERROR(B123/2),IF(ISERROR(C123/2),A121,C123),B123),SUM((C123*'Student List'!$D$34),(D123*'Student List'!$E$34))/'Student List'!$D$40),SUM((B123*'Student List'!$C$34),(D123*'Student List'!$E$34))/'Student List'!$E$40),SUM((B123*'Student List'!$C$34),(C123*'Student List'!$D$34))/'Student List'!$C$40),SUM((B123*'Student List'!$C$34),(C123*'Student List'!$D$34),(D123*'Student List'!$E$34))/'Student List'!$C$35)</f>
        <v/>
      </c>
      <c r="F123" s="84" t="str">
        <f t="shared" si="34"/>
        <v/>
      </c>
      <c r="G123" s="173" t="str">
        <f>IF(ISTEXT('Student List'!$C$19),('Student List'!$C$19),"")</f>
        <v/>
      </c>
      <c r="H123" s="85"/>
      <c r="I123" s="86"/>
      <c r="J123" s="87"/>
      <c r="K123" s="86"/>
      <c r="L123" s="88"/>
      <c r="M123" s="89"/>
      <c r="N123" s="86"/>
      <c r="O123" s="87"/>
      <c r="P123" s="86"/>
      <c r="Q123" s="88"/>
      <c r="R123" s="89"/>
      <c r="S123" s="86"/>
      <c r="T123" s="87"/>
      <c r="U123" s="86"/>
      <c r="V123" s="88"/>
      <c r="W123" s="89"/>
      <c r="X123" s="86"/>
      <c r="Y123" s="87"/>
      <c r="Z123" s="86"/>
      <c r="AA123" s="90"/>
      <c r="AB123" s="207"/>
      <c r="AC123" s="85"/>
      <c r="AD123" s="86"/>
      <c r="AE123" s="89"/>
      <c r="AF123" s="86"/>
      <c r="AG123" s="88"/>
      <c r="AH123" s="89"/>
      <c r="AI123" s="86"/>
      <c r="AJ123" s="87"/>
      <c r="AK123" s="86"/>
      <c r="AL123" s="88"/>
      <c r="AM123" s="89"/>
      <c r="AN123" s="86"/>
      <c r="AO123" s="87"/>
      <c r="AP123" s="86"/>
      <c r="AQ123" s="88"/>
      <c r="AR123" s="89"/>
      <c r="AS123" s="86"/>
      <c r="AT123" s="87"/>
      <c r="AU123" s="86"/>
      <c r="AV123" s="88"/>
      <c r="AW123" s="89"/>
      <c r="AX123" s="86"/>
      <c r="AY123" s="87"/>
      <c r="AZ123" s="86"/>
      <c r="BA123" s="88"/>
      <c r="BB123" s="89"/>
      <c r="BC123" s="86"/>
      <c r="BD123" s="86"/>
      <c r="BE123" s="86"/>
      <c r="BF123" s="89"/>
      <c r="BG123" s="91" t="str">
        <f t="shared" si="35"/>
        <v/>
      </c>
      <c r="BI123" s="92" t="str">
        <f t="shared" si="36"/>
        <v/>
      </c>
      <c r="BJ123" s="112"/>
      <c r="BK123" s="117"/>
      <c r="BL123" s="113"/>
      <c r="BM123" s="113"/>
      <c r="BN123" s="113"/>
      <c r="BO123" s="113"/>
      <c r="BP123" s="113"/>
      <c r="BQ123" s="113"/>
      <c r="BR123" s="113"/>
      <c r="BS123" s="114"/>
      <c r="BU123" s="171" t="str">
        <f t="shared" si="37"/>
        <v/>
      </c>
      <c r="BV123" s="161"/>
      <c r="BW123" s="162"/>
      <c r="BX123" s="250"/>
      <c r="BY123" s="256"/>
      <c r="BZ123" s="163"/>
      <c r="CA123" s="250"/>
      <c r="CB123" s="256"/>
      <c r="CC123" s="163"/>
      <c r="CD123" s="250"/>
      <c r="CE123" s="256"/>
      <c r="CF123" s="163"/>
      <c r="CG123" s="250"/>
      <c r="CH123" s="256"/>
      <c r="CI123" s="163"/>
      <c r="CJ123" s="250"/>
      <c r="CK123" s="256"/>
      <c r="CL123" s="163"/>
      <c r="CM123" s="250"/>
      <c r="CN123" s="256"/>
      <c r="CO123" s="163"/>
      <c r="CP123" s="250"/>
      <c r="CQ123" s="256"/>
      <c r="CR123" s="163"/>
      <c r="CS123" s="250"/>
      <c r="CT123" s="256"/>
      <c r="CU123" s="163"/>
      <c r="CV123" s="250"/>
      <c r="CW123" s="162"/>
      <c r="CX123" s="163"/>
      <c r="CY123" s="164"/>
    </row>
    <row r="124" spans="1:103" ht="13.5" customHeight="1">
      <c r="A124" s="83" t="str">
        <f t="shared" si="30"/>
        <v/>
      </c>
      <c r="B124" s="168" t="str">
        <f t="shared" si="31"/>
        <v/>
      </c>
      <c r="C124" s="151" t="str">
        <f t="shared" si="32"/>
        <v/>
      </c>
      <c r="D124" s="82" t="str">
        <f t="shared" si="33"/>
        <v/>
      </c>
      <c r="E124" s="188" t="str">
        <f>IF(ISERROR(SUM((B124/2),(C124/2),(D124/2))),IF(ISERROR(SUM((B124/2),(C124/2))),IF(ISERROR(SUM((B124/2),(D124/2))),IF(ISERROR(SUM((C124/2),(D124/2))),IF(ISERROR(B124/2),IF(ISERROR(C124/2),A122,C124),B124),SUM((C124*'Student List'!$D$34),(D124*'Student List'!$E$34))/'Student List'!$D$40),SUM((B124*'Student List'!$C$34),(D124*'Student List'!$E$34))/'Student List'!$E$40),SUM((B124*'Student List'!$C$34),(C124*'Student List'!$D$34))/'Student List'!$C$40),SUM((B124*'Student List'!$C$34),(C124*'Student List'!$D$34),(D124*'Student List'!$E$34))/'Student List'!$C$35)</f>
        <v/>
      </c>
      <c r="F124" s="84" t="str">
        <f t="shared" si="34"/>
        <v/>
      </c>
      <c r="G124" s="208" t="str">
        <f>IF(ISTEXT('Student List'!$C$20),('Student List'!$C$20),"")</f>
        <v/>
      </c>
      <c r="H124" s="209"/>
      <c r="I124" s="210"/>
      <c r="J124" s="211"/>
      <c r="K124" s="210"/>
      <c r="L124" s="212"/>
      <c r="M124" s="213"/>
      <c r="N124" s="210"/>
      <c r="O124" s="211"/>
      <c r="P124" s="210"/>
      <c r="Q124" s="212"/>
      <c r="R124" s="213"/>
      <c r="S124" s="210"/>
      <c r="T124" s="211"/>
      <c r="U124" s="210"/>
      <c r="V124" s="212"/>
      <c r="W124" s="213"/>
      <c r="X124" s="210"/>
      <c r="Y124" s="211"/>
      <c r="Z124" s="210"/>
      <c r="AA124" s="214"/>
      <c r="AB124" s="215"/>
      <c r="AC124" s="209"/>
      <c r="AD124" s="210"/>
      <c r="AE124" s="213"/>
      <c r="AF124" s="210"/>
      <c r="AG124" s="212"/>
      <c r="AH124" s="213"/>
      <c r="AI124" s="210"/>
      <c r="AJ124" s="211"/>
      <c r="AK124" s="210"/>
      <c r="AL124" s="212"/>
      <c r="AM124" s="213"/>
      <c r="AN124" s="210"/>
      <c r="AO124" s="211"/>
      <c r="AP124" s="210"/>
      <c r="AQ124" s="212"/>
      <c r="AR124" s="213"/>
      <c r="AS124" s="210"/>
      <c r="AT124" s="211"/>
      <c r="AU124" s="210"/>
      <c r="AV124" s="212"/>
      <c r="AW124" s="213"/>
      <c r="AX124" s="210"/>
      <c r="AY124" s="211"/>
      <c r="AZ124" s="210"/>
      <c r="BA124" s="212"/>
      <c r="BB124" s="213"/>
      <c r="BC124" s="210"/>
      <c r="BD124" s="210"/>
      <c r="BE124" s="210"/>
      <c r="BF124" s="213"/>
      <c r="BG124" s="216" t="str">
        <f t="shared" si="35"/>
        <v/>
      </c>
      <c r="BH124" s="217"/>
      <c r="BI124" s="218" t="str">
        <f t="shared" si="36"/>
        <v/>
      </c>
      <c r="BJ124" s="219"/>
      <c r="BK124" s="220"/>
      <c r="BL124" s="221"/>
      <c r="BM124" s="221"/>
      <c r="BN124" s="221"/>
      <c r="BO124" s="221"/>
      <c r="BP124" s="221"/>
      <c r="BQ124" s="221"/>
      <c r="BR124" s="221"/>
      <c r="BS124" s="222"/>
      <c r="BT124" s="217"/>
      <c r="BU124" s="223" t="str">
        <f t="shared" si="37"/>
        <v/>
      </c>
      <c r="BV124" s="224"/>
      <c r="BW124" s="225"/>
      <c r="BX124" s="249"/>
      <c r="BY124" s="255"/>
      <c r="BZ124" s="226"/>
      <c r="CA124" s="249"/>
      <c r="CB124" s="255"/>
      <c r="CC124" s="226"/>
      <c r="CD124" s="249"/>
      <c r="CE124" s="255"/>
      <c r="CF124" s="226"/>
      <c r="CG124" s="249"/>
      <c r="CH124" s="255"/>
      <c r="CI124" s="226"/>
      <c r="CJ124" s="249"/>
      <c r="CK124" s="255"/>
      <c r="CL124" s="226"/>
      <c r="CM124" s="249"/>
      <c r="CN124" s="255"/>
      <c r="CO124" s="226"/>
      <c r="CP124" s="249"/>
      <c r="CQ124" s="255"/>
      <c r="CR124" s="226"/>
      <c r="CS124" s="249"/>
      <c r="CT124" s="255"/>
      <c r="CU124" s="226"/>
      <c r="CV124" s="249"/>
      <c r="CW124" s="225"/>
      <c r="CX124" s="226"/>
      <c r="CY124" s="227"/>
    </row>
    <row r="125" spans="1:103" ht="13.5" customHeight="1">
      <c r="A125" s="83" t="str">
        <f t="shared" si="30"/>
        <v/>
      </c>
      <c r="B125" s="168" t="str">
        <f t="shared" si="31"/>
        <v/>
      </c>
      <c r="C125" s="151" t="str">
        <f t="shared" si="32"/>
        <v/>
      </c>
      <c r="D125" s="82" t="str">
        <f t="shared" si="33"/>
        <v/>
      </c>
      <c r="E125" s="188" t="str">
        <f>IF(ISERROR(SUM((B125/2),(C125/2),(D125/2))),IF(ISERROR(SUM((B125/2),(C125/2))),IF(ISERROR(SUM((B125/2),(D125/2))),IF(ISERROR(SUM((C125/2),(D125/2))),IF(ISERROR(B125/2),IF(ISERROR(C125/2),A123,C125),B125),SUM((C125*'Student List'!$D$34),(D125*'Student List'!$E$34))/'Student List'!$D$40),SUM((B125*'Student List'!$C$34),(D125*'Student List'!$E$34))/'Student List'!$E$40),SUM((B125*'Student List'!$C$34),(C125*'Student List'!$D$34))/'Student List'!$C$40),SUM((B125*'Student List'!$C$34),(C125*'Student List'!$D$34),(D125*'Student List'!$E$34))/'Student List'!$C$35)</f>
        <v/>
      </c>
      <c r="F125" s="84" t="str">
        <f t="shared" si="34"/>
        <v/>
      </c>
      <c r="G125" s="173" t="str">
        <f>IF(ISTEXT('Student List'!$C$21),('Student List'!$C$21),"")</f>
        <v/>
      </c>
      <c r="H125" s="85"/>
      <c r="I125" s="86"/>
      <c r="J125" s="87"/>
      <c r="K125" s="86"/>
      <c r="L125" s="88"/>
      <c r="M125" s="89"/>
      <c r="N125" s="86"/>
      <c r="O125" s="86"/>
      <c r="P125" s="228"/>
      <c r="Q125" s="148"/>
      <c r="R125" s="89"/>
      <c r="S125" s="86"/>
      <c r="T125" s="87"/>
      <c r="U125" s="86"/>
      <c r="V125" s="88"/>
      <c r="W125" s="89"/>
      <c r="X125" s="86"/>
      <c r="Y125" s="87"/>
      <c r="Z125" s="86"/>
      <c r="AA125" s="90"/>
      <c r="AB125" s="207"/>
      <c r="AC125" s="85"/>
      <c r="AD125" s="86"/>
      <c r="AE125" s="89"/>
      <c r="AF125" s="86"/>
      <c r="AG125" s="88"/>
      <c r="AH125" s="89"/>
      <c r="AI125" s="86"/>
      <c r="AJ125" s="87"/>
      <c r="AK125" s="86"/>
      <c r="AL125" s="88"/>
      <c r="AM125" s="89"/>
      <c r="AN125" s="86"/>
      <c r="AO125" s="87"/>
      <c r="AP125" s="86"/>
      <c r="AQ125" s="88"/>
      <c r="AR125" s="89"/>
      <c r="AS125" s="86"/>
      <c r="AT125" s="87"/>
      <c r="AU125" s="86"/>
      <c r="AV125" s="88"/>
      <c r="AW125" s="89"/>
      <c r="AX125" s="86"/>
      <c r="AY125" s="87"/>
      <c r="AZ125" s="86"/>
      <c r="BA125" s="88"/>
      <c r="BB125" s="89"/>
      <c r="BC125" s="86"/>
      <c r="BD125" s="86"/>
      <c r="BE125" s="86"/>
      <c r="BF125" s="89"/>
      <c r="BG125" s="91" t="str">
        <f t="shared" si="35"/>
        <v/>
      </c>
      <c r="BI125" s="92" t="str">
        <f t="shared" si="36"/>
        <v/>
      </c>
      <c r="BJ125" s="112"/>
      <c r="BK125" s="117"/>
      <c r="BL125" s="113"/>
      <c r="BM125" s="113"/>
      <c r="BN125" s="113"/>
      <c r="BO125" s="113"/>
      <c r="BP125" s="113"/>
      <c r="BQ125" s="113"/>
      <c r="BR125" s="113"/>
      <c r="BS125" s="114"/>
      <c r="BU125" s="171" t="str">
        <f t="shared" si="37"/>
        <v/>
      </c>
      <c r="BV125" s="161"/>
      <c r="BW125" s="162"/>
      <c r="BX125" s="250"/>
      <c r="BY125" s="256"/>
      <c r="BZ125" s="163"/>
      <c r="CA125" s="250"/>
      <c r="CB125" s="256"/>
      <c r="CC125" s="163"/>
      <c r="CD125" s="250"/>
      <c r="CE125" s="256"/>
      <c r="CF125" s="163"/>
      <c r="CG125" s="250"/>
      <c r="CH125" s="256"/>
      <c r="CI125" s="163"/>
      <c r="CJ125" s="250"/>
      <c r="CK125" s="256"/>
      <c r="CL125" s="163"/>
      <c r="CM125" s="250"/>
      <c r="CN125" s="256"/>
      <c r="CO125" s="163"/>
      <c r="CP125" s="250"/>
      <c r="CQ125" s="256"/>
      <c r="CR125" s="163"/>
      <c r="CS125" s="250"/>
      <c r="CT125" s="256"/>
      <c r="CU125" s="163"/>
      <c r="CV125" s="250"/>
      <c r="CW125" s="162"/>
      <c r="CX125" s="163"/>
      <c r="CY125" s="164"/>
    </row>
    <row r="126" spans="1:103" ht="13.5" customHeight="1">
      <c r="A126" s="83" t="str">
        <f t="shared" si="30"/>
        <v/>
      </c>
      <c r="B126" s="168" t="str">
        <f t="shared" si="31"/>
        <v/>
      </c>
      <c r="C126" s="151" t="str">
        <f t="shared" si="32"/>
        <v/>
      </c>
      <c r="D126" s="82" t="str">
        <f t="shared" si="33"/>
        <v/>
      </c>
      <c r="E126" s="188" t="str">
        <f>IF(ISERROR(SUM((B126/2),(C126/2),(D126/2))),IF(ISERROR(SUM((B126/2),(C126/2))),IF(ISERROR(SUM((B126/2),(D126/2))),IF(ISERROR(SUM((C126/2),(D126/2))),IF(ISERROR(B126/2),IF(ISERROR(C126/2),A124,C126),B126),SUM((C126*'Student List'!$D$34),(D126*'Student List'!$E$34))/'Student List'!$D$40),SUM((B126*'Student List'!$C$34),(D126*'Student List'!$E$34))/'Student List'!$E$40),SUM((B126*'Student List'!$C$34),(C126*'Student List'!$D$34))/'Student List'!$C$40),SUM((B126*'Student List'!$C$34),(C126*'Student List'!$D$34),(D126*'Student List'!$E$34))/'Student List'!$C$35)</f>
        <v/>
      </c>
      <c r="F126" s="84" t="str">
        <f t="shared" si="34"/>
        <v/>
      </c>
      <c r="G126" s="208" t="str">
        <f>IF(ISTEXT('Student List'!$C$22),('Student List'!$C$22),"")</f>
        <v/>
      </c>
      <c r="H126" s="209"/>
      <c r="I126" s="210"/>
      <c r="J126" s="211"/>
      <c r="K126" s="210"/>
      <c r="L126" s="212"/>
      <c r="M126" s="213"/>
      <c r="N126" s="210"/>
      <c r="O126" s="211"/>
      <c r="P126" s="210"/>
      <c r="Q126" s="212"/>
      <c r="R126" s="213"/>
      <c r="S126" s="210"/>
      <c r="T126" s="211"/>
      <c r="U126" s="210"/>
      <c r="V126" s="212"/>
      <c r="W126" s="213"/>
      <c r="X126" s="210"/>
      <c r="Y126" s="211"/>
      <c r="Z126" s="210"/>
      <c r="AA126" s="214"/>
      <c r="AB126" s="215"/>
      <c r="AC126" s="209"/>
      <c r="AD126" s="210"/>
      <c r="AE126" s="213"/>
      <c r="AF126" s="210"/>
      <c r="AG126" s="212"/>
      <c r="AH126" s="213"/>
      <c r="AI126" s="210"/>
      <c r="AJ126" s="211"/>
      <c r="AK126" s="210"/>
      <c r="AL126" s="212"/>
      <c r="AM126" s="213"/>
      <c r="AN126" s="210"/>
      <c r="AO126" s="211"/>
      <c r="AP126" s="210"/>
      <c r="AQ126" s="212"/>
      <c r="AR126" s="213"/>
      <c r="AS126" s="210"/>
      <c r="AT126" s="211"/>
      <c r="AU126" s="210"/>
      <c r="AV126" s="212"/>
      <c r="AW126" s="213"/>
      <c r="AX126" s="210"/>
      <c r="AY126" s="211"/>
      <c r="AZ126" s="210"/>
      <c r="BA126" s="212"/>
      <c r="BB126" s="213"/>
      <c r="BC126" s="210"/>
      <c r="BD126" s="210"/>
      <c r="BE126" s="210"/>
      <c r="BF126" s="213"/>
      <c r="BG126" s="216" t="str">
        <f t="shared" si="35"/>
        <v/>
      </c>
      <c r="BH126" s="217"/>
      <c r="BI126" s="218" t="str">
        <f t="shared" si="36"/>
        <v/>
      </c>
      <c r="BJ126" s="219"/>
      <c r="BK126" s="220"/>
      <c r="BL126" s="221"/>
      <c r="BM126" s="221"/>
      <c r="BN126" s="221"/>
      <c r="BO126" s="221"/>
      <c r="BP126" s="221"/>
      <c r="BQ126" s="221"/>
      <c r="BR126" s="221"/>
      <c r="BS126" s="222"/>
      <c r="BT126" s="217"/>
      <c r="BU126" s="223" t="str">
        <f t="shared" si="37"/>
        <v/>
      </c>
      <c r="BV126" s="224"/>
      <c r="BW126" s="225"/>
      <c r="BX126" s="249"/>
      <c r="BY126" s="255"/>
      <c r="BZ126" s="226"/>
      <c r="CA126" s="249"/>
      <c r="CB126" s="255"/>
      <c r="CC126" s="226"/>
      <c r="CD126" s="249"/>
      <c r="CE126" s="255"/>
      <c r="CF126" s="226"/>
      <c r="CG126" s="249"/>
      <c r="CH126" s="255"/>
      <c r="CI126" s="226"/>
      <c r="CJ126" s="249"/>
      <c r="CK126" s="255"/>
      <c r="CL126" s="226"/>
      <c r="CM126" s="249"/>
      <c r="CN126" s="255"/>
      <c r="CO126" s="226"/>
      <c r="CP126" s="249"/>
      <c r="CQ126" s="255"/>
      <c r="CR126" s="226"/>
      <c r="CS126" s="249"/>
      <c r="CT126" s="255"/>
      <c r="CU126" s="226"/>
      <c r="CV126" s="249"/>
      <c r="CW126" s="225"/>
      <c r="CX126" s="226"/>
      <c r="CY126" s="227"/>
    </row>
    <row r="127" spans="1:103" ht="13.5" customHeight="1">
      <c r="A127" s="83" t="str">
        <f t="shared" si="30"/>
        <v/>
      </c>
      <c r="B127" s="168" t="str">
        <f t="shared" si="31"/>
        <v/>
      </c>
      <c r="C127" s="151" t="str">
        <f t="shared" si="32"/>
        <v/>
      </c>
      <c r="D127" s="82" t="str">
        <f t="shared" si="33"/>
        <v/>
      </c>
      <c r="E127" s="188" t="str">
        <f>IF(ISERROR(SUM((B127/2),(C127/2),(D127/2))),IF(ISERROR(SUM((B127/2),(C127/2))),IF(ISERROR(SUM((B127/2),(D127/2))),IF(ISERROR(SUM((C127/2),(D127/2))),IF(ISERROR(B127/2),IF(ISERROR(C127/2),A125,C127),B127),SUM((C127*'Student List'!$D$34),(D127*'Student List'!$E$34))/'Student List'!$D$40),SUM((B127*'Student List'!$C$34),(D127*'Student List'!$E$34))/'Student List'!$E$40),SUM((B127*'Student List'!$C$34),(C127*'Student List'!$D$34))/'Student List'!$C$40),SUM((B127*'Student List'!$C$34),(C127*'Student List'!$D$34),(D127*'Student List'!$E$34))/'Student List'!$C$35)</f>
        <v/>
      </c>
      <c r="F127" s="84" t="str">
        <f t="shared" si="34"/>
        <v/>
      </c>
      <c r="G127" s="173" t="str">
        <f>IF(ISTEXT('Student List'!$C$23),('Student List'!$C$23),"")</f>
        <v/>
      </c>
      <c r="H127" s="85"/>
      <c r="I127" s="86"/>
      <c r="J127" s="87"/>
      <c r="K127" s="86"/>
      <c r="L127" s="88"/>
      <c r="M127" s="89"/>
      <c r="N127" s="86"/>
      <c r="O127" s="87"/>
      <c r="P127" s="86"/>
      <c r="Q127" s="88"/>
      <c r="R127" s="89"/>
      <c r="S127" s="86"/>
      <c r="T127" s="87"/>
      <c r="U127" s="86"/>
      <c r="V127" s="88"/>
      <c r="W127" s="89"/>
      <c r="X127" s="86"/>
      <c r="Y127" s="87"/>
      <c r="Z127" s="86"/>
      <c r="AA127" s="90"/>
      <c r="AB127" s="207"/>
      <c r="AC127" s="85"/>
      <c r="AD127" s="86"/>
      <c r="AE127" s="89"/>
      <c r="AF127" s="86"/>
      <c r="AG127" s="88"/>
      <c r="AH127" s="89"/>
      <c r="AI127" s="86"/>
      <c r="AJ127" s="87"/>
      <c r="AK127" s="86"/>
      <c r="AL127" s="88"/>
      <c r="AM127" s="89"/>
      <c r="AN127" s="86"/>
      <c r="AO127" s="87"/>
      <c r="AP127" s="86"/>
      <c r="AQ127" s="88"/>
      <c r="AR127" s="89"/>
      <c r="AS127" s="86"/>
      <c r="AT127" s="87"/>
      <c r="AU127" s="86"/>
      <c r="AV127" s="88"/>
      <c r="AW127" s="89"/>
      <c r="AX127" s="86"/>
      <c r="AY127" s="87"/>
      <c r="AZ127" s="86"/>
      <c r="BA127" s="88"/>
      <c r="BB127" s="89"/>
      <c r="BC127" s="86"/>
      <c r="BD127" s="86"/>
      <c r="BE127" s="86"/>
      <c r="BF127" s="89"/>
      <c r="BG127" s="91" t="str">
        <f t="shared" si="35"/>
        <v/>
      </c>
      <c r="BI127" s="92" t="str">
        <f t="shared" si="36"/>
        <v/>
      </c>
      <c r="BJ127" s="112"/>
      <c r="BK127" s="117"/>
      <c r="BL127" s="113"/>
      <c r="BM127" s="113"/>
      <c r="BN127" s="113"/>
      <c r="BO127" s="113"/>
      <c r="BP127" s="113"/>
      <c r="BQ127" s="113"/>
      <c r="BR127" s="113"/>
      <c r="BS127" s="114"/>
      <c r="BU127" s="171" t="str">
        <f t="shared" si="37"/>
        <v/>
      </c>
      <c r="BV127" s="161"/>
      <c r="BW127" s="162"/>
      <c r="BX127" s="250"/>
      <c r="BY127" s="256"/>
      <c r="BZ127" s="163"/>
      <c r="CA127" s="250"/>
      <c r="CB127" s="256"/>
      <c r="CC127" s="163"/>
      <c r="CD127" s="250"/>
      <c r="CE127" s="256"/>
      <c r="CF127" s="163"/>
      <c r="CG127" s="250"/>
      <c r="CH127" s="256"/>
      <c r="CI127" s="163"/>
      <c r="CJ127" s="250"/>
      <c r="CK127" s="256"/>
      <c r="CL127" s="163"/>
      <c r="CM127" s="250"/>
      <c r="CN127" s="256"/>
      <c r="CO127" s="163"/>
      <c r="CP127" s="250"/>
      <c r="CQ127" s="256"/>
      <c r="CR127" s="163"/>
      <c r="CS127" s="250"/>
      <c r="CT127" s="256"/>
      <c r="CU127" s="163"/>
      <c r="CV127" s="250"/>
      <c r="CW127" s="162"/>
      <c r="CX127" s="163"/>
      <c r="CY127" s="164"/>
    </row>
    <row r="128" spans="1:103" ht="13.5" customHeight="1">
      <c r="A128" s="83" t="str">
        <f t="shared" si="30"/>
        <v/>
      </c>
      <c r="B128" s="168" t="str">
        <f t="shared" si="31"/>
        <v/>
      </c>
      <c r="C128" s="151" t="str">
        <f t="shared" si="32"/>
        <v/>
      </c>
      <c r="D128" s="82" t="str">
        <f t="shared" si="33"/>
        <v/>
      </c>
      <c r="E128" s="188" t="str">
        <f>IF(ISERROR(SUM((B128/2),(C128/2),(D128/2))),IF(ISERROR(SUM((B128/2),(C128/2))),IF(ISERROR(SUM((B128/2),(D128/2))),IF(ISERROR(SUM((C128/2),(D128/2))),IF(ISERROR(B128/2),IF(ISERROR(C128/2),A126,C128),B128),SUM((C128*'Student List'!$D$34),(D128*'Student List'!$E$34))/'Student List'!$D$40),SUM((B128*'Student List'!$C$34),(D128*'Student List'!$E$34))/'Student List'!$E$40),SUM((B128*'Student List'!$C$34),(C128*'Student List'!$D$34))/'Student List'!$C$40),SUM((B128*'Student List'!$C$34),(C128*'Student List'!$D$34),(D128*'Student List'!$E$34))/'Student List'!$C$35)</f>
        <v/>
      </c>
      <c r="F128" s="84" t="str">
        <f t="shared" si="34"/>
        <v/>
      </c>
      <c r="G128" s="208" t="str">
        <f>IF(ISTEXT('Student List'!$C$24),('Student List'!$C$24),"")</f>
        <v/>
      </c>
      <c r="H128" s="209"/>
      <c r="I128" s="210"/>
      <c r="J128" s="211"/>
      <c r="K128" s="210"/>
      <c r="L128" s="212"/>
      <c r="M128" s="213"/>
      <c r="N128" s="210"/>
      <c r="O128" s="211"/>
      <c r="P128" s="210"/>
      <c r="Q128" s="212"/>
      <c r="R128" s="213"/>
      <c r="S128" s="210"/>
      <c r="T128" s="211"/>
      <c r="U128" s="210"/>
      <c r="V128" s="212"/>
      <c r="W128" s="213"/>
      <c r="X128" s="210"/>
      <c r="Y128" s="211"/>
      <c r="Z128" s="210"/>
      <c r="AA128" s="214"/>
      <c r="AB128" s="215"/>
      <c r="AC128" s="209"/>
      <c r="AD128" s="210"/>
      <c r="AE128" s="213"/>
      <c r="AF128" s="210"/>
      <c r="AG128" s="212"/>
      <c r="AH128" s="213"/>
      <c r="AI128" s="210"/>
      <c r="AJ128" s="211"/>
      <c r="AK128" s="210"/>
      <c r="AL128" s="212"/>
      <c r="AM128" s="213"/>
      <c r="AN128" s="210"/>
      <c r="AO128" s="211"/>
      <c r="AP128" s="210"/>
      <c r="AQ128" s="212"/>
      <c r="AR128" s="213"/>
      <c r="AS128" s="210"/>
      <c r="AT128" s="211"/>
      <c r="AU128" s="210"/>
      <c r="AV128" s="212"/>
      <c r="AW128" s="213"/>
      <c r="AX128" s="210"/>
      <c r="AY128" s="211"/>
      <c r="AZ128" s="210"/>
      <c r="BA128" s="212"/>
      <c r="BB128" s="213"/>
      <c r="BC128" s="210"/>
      <c r="BD128" s="210"/>
      <c r="BE128" s="210"/>
      <c r="BF128" s="213"/>
      <c r="BG128" s="216" t="str">
        <f t="shared" si="35"/>
        <v/>
      </c>
      <c r="BH128" s="217"/>
      <c r="BI128" s="218" t="str">
        <f t="shared" si="36"/>
        <v/>
      </c>
      <c r="BJ128" s="219"/>
      <c r="BK128" s="220"/>
      <c r="BL128" s="221"/>
      <c r="BM128" s="221"/>
      <c r="BN128" s="221"/>
      <c r="BO128" s="221"/>
      <c r="BP128" s="221"/>
      <c r="BQ128" s="221"/>
      <c r="BR128" s="221"/>
      <c r="BS128" s="222"/>
      <c r="BT128" s="217"/>
      <c r="BU128" s="223" t="str">
        <f t="shared" si="37"/>
        <v/>
      </c>
      <c r="BV128" s="224"/>
      <c r="BW128" s="225"/>
      <c r="BX128" s="249"/>
      <c r="BY128" s="255"/>
      <c r="BZ128" s="226"/>
      <c r="CA128" s="249"/>
      <c r="CB128" s="255"/>
      <c r="CC128" s="226"/>
      <c r="CD128" s="249"/>
      <c r="CE128" s="255"/>
      <c r="CF128" s="226"/>
      <c r="CG128" s="249"/>
      <c r="CH128" s="255"/>
      <c r="CI128" s="226"/>
      <c r="CJ128" s="249"/>
      <c r="CK128" s="255"/>
      <c r="CL128" s="226"/>
      <c r="CM128" s="249"/>
      <c r="CN128" s="255"/>
      <c r="CO128" s="226"/>
      <c r="CP128" s="249"/>
      <c r="CQ128" s="255"/>
      <c r="CR128" s="226"/>
      <c r="CS128" s="249"/>
      <c r="CT128" s="255"/>
      <c r="CU128" s="226"/>
      <c r="CV128" s="249"/>
      <c r="CW128" s="225"/>
      <c r="CX128" s="226"/>
      <c r="CY128" s="227"/>
    </row>
    <row r="129" spans="1:103" ht="13.5" customHeight="1">
      <c r="A129" s="83" t="str">
        <f t="shared" si="30"/>
        <v/>
      </c>
      <c r="B129" s="168" t="str">
        <f t="shared" si="31"/>
        <v/>
      </c>
      <c r="C129" s="151" t="str">
        <f t="shared" si="32"/>
        <v/>
      </c>
      <c r="D129" s="82" t="str">
        <f t="shared" si="33"/>
        <v/>
      </c>
      <c r="E129" s="188" t="str">
        <f>IF(ISERROR(SUM((B129/2),(C129/2),(D129/2))),IF(ISERROR(SUM((B129/2),(C129/2))),IF(ISERROR(SUM((B129/2),(D129/2))),IF(ISERROR(SUM((C129/2),(D129/2))),IF(ISERROR(B129/2),IF(ISERROR(C129/2),A127,C129),B129),SUM((C129*'Student List'!$D$34),(D129*'Student List'!$E$34))/'Student List'!$D$40),SUM((B129*'Student List'!$C$34),(D129*'Student List'!$E$34))/'Student List'!$E$40),SUM((B129*'Student List'!$C$34),(C129*'Student List'!$D$34))/'Student List'!$C$40),SUM((B129*'Student List'!$C$34),(C129*'Student List'!$D$34),(D129*'Student List'!$E$34))/'Student List'!$C$35)</f>
        <v/>
      </c>
      <c r="F129" s="84" t="str">
        <f t="shared" si="34"/>
        <v/>
      </c>
      <c r="G129" s="173" t="str">
        <f>IF(ISTEXT('Student List'!$C$25),('Student List'!$C$25),"")</f>
        <v/>
      </c>
      <c r="H129" s="85"/>
      <c r="I129" s="86"/>
      <c r="J129" s="87"/>
      <c r="K129" s="86"/>
      <c r="L129" s="88"/>
      <c r="M129" s="89"/>
      <c r="N129" s="86"/>
      <c r="O129" s="87"/>
      <c r="P129" s="86"/>
      <c r="Q129" s="88"/>
      <c r="R129" s="89"/>
      <c r="S129" s="86"/>
      <c r="T129" s="87"/>
      <c r="U129" s="86"/>
      <c r="V129" s="88"/>
      <c r="W129" s="89"/>
      <c r="X129" s="86"/>
      <c r="Y129" s="87"/>
      <c r="Z129" s="86"/>
      <c r="AA129" s="90"/>
      <c r="AB129" s="207"/>
      <c r="AC129" s="85"/>
      <c r="AD129" s="86"/>
      <c r="AE129" s="89"/>
      <c r="AF129" s="86"/>
      <c r="AG129" s="88"/>
      <c r="AH129" s="89"/>
      <c r="AI129" s="86"/>
      <c r="AJ129" s="87"/>
      <c r="AK129" s="86"/>
      <c r="AL129" s="88"/>
      <c r="AM129" s="89"/>
      <c r="AN129" s="86"/>
      <c r="AO129" s="87"/>
      <c r="AP129" s="86"/>
      <c r="AQ129" s="88"/>
      <c r="AR129" s="89"/>
      <c r="AS129" s="86"/>
      <c r="AT129" s="87"/>
      <c r="AU129" s="86"/>
      <c r="AV129" s="88"/>
      <c r="AW129" s="89"/>
      <c r="AX129" s="86"/>
      <c r="AY129" s="87"/>
      <c r="AZ129" s="86"/>
      <c r="BA129" s="88"/>
      <c r="BB129" s="89"/>
      <c r="BC129" s="86"/>
      <c r="BD129" s="86"/>
      <c r="BE129" s="86"/>
      <c r="BF129" s="89"/>
      <c r="BG129" s="91" t="str">
        <f t="shared" si="35"/>
        <v/>
      </c>
      <c r="BI129" s="92" t="str">
        <f t="shared" si="36"/>
        <v/>
      </c>
      <c r="BJ129" s="112"/>
      <c r="BK129" s="117"/>
      <c r="BL129" s="113"/>
      <c r="BM129" s="113"/>
      <c r="BN129" s="113"/>
      <c r="BO129" s="113"/>
      <c r="BP129" s="113"/>
      <c r="BQ129" s="113"/>
      <c r="BR129" s="113"/>
      <c r="BS129" s="114"/>
      <c r="BU129" s="171" t="str">
        <f t="shared" si="37"/>
        <v/>
      </c>
      <c r="BV129" s="161"/>
      <c r="BW129" s="162"/>
      <c r="BX129" s="250"/>
      <c r="BY129" s="256"/>
      <c r="BZ129" s="163"/>
      <c r="CA129" s="250"/>
      <c r="CB129" s="256"/>
      <c r="CC129" s="163"/>
      <c r="CD129" s="250"/>
      <c r="CE129" s="256"/>
      <c r="CF129" s="163"/>
      <c r="CG129" s="250"/>
      <c r="CH129" s="256"/>
      <c r="CI129" s="163"/>
      <c r="CJ129" s="250"/>
      <c r="CK129" s="256"/>
      <c r="CL129" s="163"/>
      <c r="CM129" s="250"/>
      <c r="CN129" s="256"/>
      <c r="CO129" s="163"/>
      <c r="CP129" s="250"/>
      <c r="CQ129" s="256"/>
      <c r="CR129" s="163"/>
      <c r="CS129" s="250"/>
      <c r="CT129" s="256"/>
      <c r="CU129" s="163"/>
      <c r="CV129" s="250"/>
      <c r="CW129" s="162"/>
      <c r="CX129" s="163"/>
      <c r="CY129" s="164"/>
    </row>
    <row r="130" spans="1:103" ht="13.5" customHeight="1">
      <c r="A130" s="83" t="str">
        <f t="shared" si="30"/>
        <v/>
      </c>
      <c r="B130" s="168" t="str">
        <f t="shared" si="31"/>
        <v/>
      </c>
      <c r="C130" s="151" t="str">
        <f t="shared" si="32"/>
        <v/>
      </c>
      <c r="D130" s="82" t="str">
        <f t="shared" si="33"/>
        <v/>
      </c>
      <c r="E130" s="188" t="str">
        <f>IF(ISERROR(SUM((B130/2),(C130/2),(D130/2))),IF(ISERROR(SUM((B130/2),(C130/2))),IF(ISERROR(SUM((B130/2),(D130/2))),IF(ISERROR(SUM((C130/2),(D130/2))),IF(ISERROR(B130/2),IF(ISERROR(C130/2),A128,C130),B130),SUM((C130*'Student List'!$D$34),(D130*'Student List'!$E$34))/'Student List'!$D$40),SUM((B130*'Student List'!$C$34),(D130*'Student List'!$E$34))/'Student List'!$E$40),SUM((B130*'Student List'!$C$34),(C130*'Student List'!$D$34))/'Student List'!$C$40),SUM((B130*'Student List'!$C$34),(C130*'Student List'!$D$34),(D130*'Student List'!$E$34))/'Student List'!$C$35)</f>
        <v/>
      </c>
      <c r="F130" s="84" t="str">
        <f t="shared" si="34"/>
        <v/>
      </c>
      <c r="G130" s="208" t="str">
        <f>IF(ISTEXT('Student List'!$C$26),('Student List'!$C$26),"")</f>
        <v/>
      </c>
      <c r="H130" s="209"/>
      <c r="I130" s="210"/>
      <c r="J130" s="211"/>
      <c r="K130" s="210"/>
      <c r="L130" s="212"/>
      <c r="M130" s="213"/>
      <c r="N130" s="210"/>
      <c r="O130" s="211"/>
      <c r="P130" s="210"/>
      <c r="Q130" s="212"/>
      <c r="R130" s="213"/>
      <c r="S130" s="210"/>
      <c r="T130" s="211"/>
      <c r="U130" s="210"/>
      <c r="V130" s="212"/>
      <c r="W130" s="213"/>
      <c r="X130" s="210"/>
      <c r="Y130" s="211"/>
      <c r="Z130" s="210"/>
      <c r="AA130" s="214"/>
      <c r="AB130" s="215"/>
      <c r="AC130" s="209"/>
      <c r="AD130" s="210"/>
      <c r="AE130" s="213"/>
      <c r="AF130" s="210"/>
      <c r="AG130" s="212"/>
      <c r="AH130" s="213"/>
      <c r="AI130" s="210"/>
      <c r="AJ130" s="211"/>
      <c r="AK130" s="210"/>
      <c r="AL130" s="212"/>
      <c r="AM130" s="213"/>
      <c r="AN130" s="210"/>
      <c r="AO130" s="211"/>
      <c r="AP130" s="210"/>
      <c r="AQ130" s="212"/>
      <c r="AR130" s="213"/>
      <c r="AS130" s="210"/>
      <c r="AT130" s="211"/>
      <c r="AU130" s="210"/>
      <c r="AV130" s="212"/>
      <c r="AW130" s="213"/>
      <c r="AX130" s="210"/>
      <c r="AY130" s="211"/>
      <c r="AZ130" s="210"/>
      <c r="BA130" s="212"/>
      <c r="BB130" s="213"/>
      <c r="BC130" s="210"/>
      <c r="BD130" s="210"/>
      <c r="BE130" s="210"/>
      <c r="BF130" s="213"/>
      <c r="BG130" s="216" t="str">
        <f t="shared" si="35"/>
        <v/>
      </c>
      <c r="BH130" s="217"/>
      <c r="BI130" s="218" t="str">
        <f t="shared" si="36"/>
        <v/>
      </c>
      <c r="BJ130" s="219"/>
      <c r="BK130" s="220"/>
      <c r="BL130" s="221"/>
      <c r="BM130" s="221"/>
      <c r="BN130" s="221"/>
      <c r="BO130" s="221"/>
      <c r="BP130" s="221"/>
      <c r="BQ130" s="221"/>
      <c r="BR130" s="221"/>
      <c r="BS130" s="222"/>
      <c r="BT130" s="217"/>
      <c r="BU130" s="223" t="str">
        <f t="shared" si="37"/>
        <v/>
      </c>
      <c r="BV130" s="224"/>
      <c r="BW130" s="225"/>
      <c r="BX130" s="249"/>
      <c r="BY130" s="255"/>
      <c r="BZ130" s="226"/>
      <c r="CA130" s="249"/>
      <c r="CB130" s="255"/>
      <c r="CC130" s="226"/>
      <c r="CD130" s="249"/>
      <c r="CE130" s="255"/>
      <c r="CF130" s="226"/>
      <c r="CG130" s="249"/>
      <c r="CH130" s="255"/>
      <c r="CI130" s="226"/>
      <c r="CJ130" s="249"/>
      <c r="CK130" s="255"/>
      <c r="CL130" s="226"/>
      <c r="CM130" s="249"/>
      <c r="CN130" s="255"/>
      <c r="CO130" s="226"/>
      <c r="CP130" s="249"/>
      <c r="CQ130" s="255"/>
      <c r="CR130" s="226"/>
      <c r="CS130" s="249"/>
      <c r="CT130" s="255"/>
      <c r="CU130" s="226"/>
      <c r="CV130" s="249"/>
      <c r="CW130" s="225"/>
      <c r="CX130" s="226"/>
      <c r="CY130" s="227"/>
    </row>
    <row r="131" spans="1:103" ht="13.5" customHeight="1">
      <c r="A131" s="83" t="str">
        <f t="shared" si="30"/>
        <v/>
      </c>
      <c r="B131" s="168" t="str">
        <f t="shared" si="31"/>
        <v/>
      </c>
      <c r="C131" s="151" t="str">
        <f t="shared" si="32"/>
        <v/>
      </c>
      <c r="D131" s="82" t="str">
        <f t="shared" si="33"/>
        <v/>
      </c>
      <c r="E131" s="188" t="str">
        <f>IF(ISERROR(SUM((B131/2),(C131/2),(D131/2))),IF(ISERROR(SUM((B131/2),(C131/2))),IF(ISERROR(SUM((B131/2),(D131/2))),IF(ISERROR(SUM((C131/2),(D131/2))),IF(ISERROR(B131/2),IF(ISERROR(C131/2),A129,C131),B131),SUM((C131*'Student List'!$D$34),(D131*'Student List'!$E$34))/'Student List'!$D$40),SUM((B131*'Student List'!$C$34),(D131*'Student List'!$E$34))/'Student List'!$E$40),SUM((B131*'Student List'!$C$34),(C131*'Student List'!$D$34))/'Student List'!$C$40),SUM((B131*'Student List'!$C$34),(C131*'Student List'!$D$34),(D131*'Student List'!$E$34))/'Student List'!$C$35)</f>
        <v/>
      </c>
      <c r="F131" s="84" t="str">
        <f t="shared" si="34"/>
        <v/>
      </c>
      <c r="G131" s="173" t="str">
        <f>IF(ISTEXT('Student List'!$C$27),('Student List'!$C$27),"")</f>
        <v/>
      </c>
      <c r="H131" s="85"/>
      <c r="I131" s="86"/>
      <c r="J131" s="87"/>
      <c r="K131" s="86"/>
      <c r="L131" s="88"/>
      <c r="M131" s="89"/>
      <c r="N131" s="86"/>
      <c r="O131" s="87"/>
      <c r="P131" s="86"/>
      <c r="Q131" s="88"/>
      <c r="R131" s="89"/>
      <c r="S131" s="86"/>
      <c r="T131" s="87"/>
      <c r="U131" s="86"/>
      <c r="V131" s="88"/>
      <c r="W131" s="89"/>
      <c r="X131" s="86"/>
      <c r="Y131" s="87"/>
      <c r="Z131" s="86"/>
      <c r="AA131" s="90"/>
      <c r="AB131" s="207"/>
      <c r="AC131" s="85"/>
      <c r="AD131" s="86"/>
      <c r="AE131" s="89"/>
      <c r="AF131" s="86"/>
      <c r="AG131" s="88"/>
      <c r="AH131" s="89"/>
      <c r="AI131" s="86"/>
      <c r="AJ131" s="87"/>
      <c r="AK131" s="86"/>
      <c r="AL131" s="88"/>
      <c r="AM131" s="89"/>
      <c r="AN131" s="86"/>
      <c r="AO131" s="87"/>
      <c r="AP131" s="86"/>
      <c r="AQ131" s="88"/>
      <c r="AR131" s="89"/>
      <c r="AS131" s="86"/>
      <c r="AT131" s="87"/>
      <c r="AU131" s="86"/>
      <c r="AV131" s="88"/>
      <c r="AW131" s="89"/>
      <c r="AX131" s="86"/>
      <c r="AY131" s="87"/>
      <c r="AZ131" s="86"/>
      <c r="BA131" s="88"/>
      <c r="BB131" s="89"/>
      <c r="BC131" s="86"/>
      <c r="BD131" s="86"/>
      <c r="BE131" s="86"/>
      <c r="BF131" s="89"/>
      <c r="BG131" s="91" t="str">
        <f t="shared" si="35"/>
        <v/>
      </c>
      <c r="BI131" s="95" t="str">
        <f t="shared" si="36"/>
        <v/>
      </c>
      <c r="BJ131" s="117"/>
      <c r="BK131" s="117"/>
      <c r="BL131" s="113"/>
      <c r="BM131" s="113"/>
      <c r="BN131" s="113"/>
      <c r="BO131" s="113"/>
      <c r="BP131" s="113"/>
      <c r="BQ131" s="113"/>
      <c r="BR131" s="113"/>
      <c r="BS131" s="114"/>
      <c r="BU131" s="171" t="str">
        <f t="shared" si="37"/>
        <v/>
      </c>
      <c r="BV131" s="161"/>
      <c r="BW131" s="162"/>
      <c r="BX131" s="250"/>
      <c r="BY131" s="256"/>
      <c r="BZ131" s="163"/>
      <c r="CA131" s="250"/>
      <c r="CB131" s="256"/>
      <c r="CC131" s="163"/>
      <c r="CD131" s="250"/>
      <c r="CE131" s="256"/>
      <c r="CF131" s="163"/>
      <c r="CG131" s="250"/>
      <c r="CH131" s="256"/>
      <c r="CI131" s="163"/>
      <c r="CJ131" s="250"/>
      <c r="CK131" s="256"/>
      <c r="CL131" s="163"/>
      <c r="CM131" s="250"/>
      <c r="CN131" s="256"/>
      <c r="CO131" s="163"/>
      <c r="CP131" s="250"/>
      <c r="CQ131" s="256"/>
      <c r="CR131" s="163"/>
      <c r="CS131" s="250"/>
      <c r="CT131" s="256"/>
      <c r="CU131" s="163"/>
      <c r="CV131" s="250"/>
      <c r="CW131" s="162"/>
      <c r="CX131" s="163"/>
      <c r="CY131" s="164"/>
    </row>
    <row r="132" spans="1:103" ht="13.5" customHeight="1">
      <c r="A132" s="83" t="str">
        <f t="shared" si="30"/>
        <v/>
      </c>
      <c r="B132" s="168" t="str">
        <f t="shared" si="31"/>
        <v/>
      </c>
      <c r="C132" s="151" t="str">
        <f t="shared" si="32"/>
        <v/>
      </c>
      <c r="D132" s="82" t="str">
        <f t="shared" si="33"/>
        <v/>
      </c>
      <c r="E132" s="188" t="str">
        <f>IF(ISERROR(SUM((B132/2),(C132/2),(D132/2))),IF(ISERROR(SUM((B132/2),(C132/2))),IF(ISERROR(SUM((B132/2),(D132/2))),IF(ISERROR(SUM((C132/2),(D132/2))),IF(ISERROR(B132/2),IF(ISERROR(C132/2),A130,C132),B132),SUM((C132*'Student List'!$D$34),(D132*'Student List'!$E$34))/'Student List'!$D$40),SUM((B132*'Student List'!$C$34),(D132*'Student List'!$E$34))/'Student List'!$E$40),SUM((B132*'Student List'!$C$34),(C132*'Student List'!$D$34))/'Student List'!$C$40),SUM((B132*'Student List'!$C$34),(C132*'Student List'!$D$34),(D132*'Student List'!$E$34))/'Student List'!$C$35)</f>
        <v/>
      </c>
      <c r="F132" s="84" t="str">
        <f t="shared" si="34"/>
        <v/>
      </c>
      <c r="G132" s="208" t="str">
        <f>IF(ISTEXT('Student List'!$C$28),('Student List'!$C$28),"")</f>
        <v/>
      </c>
      <c r="H132" s="209"/>
      <c r="I132" s="210"/>
      <c r="J132" s="211"/>
      <c r="K132" s="210"/>
      <c r="L132" s="212"/>
      <c r="M132" s="213"/>
      <c r="N132" s="210"/>
      <c r="O132" s="211"/>
      <c r="P132" s="210"/>
      <c r="Q132" s="212"/>
      <c r="R132" s="213"/>
      <c r="S132" s="210"/>
      <c r="T132" s="211"/>
      <c r="U132" s="210"/>
      <c r="V132" s="212"/>
      <c r="W132" s="213"/>
      <c r="X132" s="210"/>
      <c r="Y132" s="211"/>
      <c r="Z132" s="210"/>
      <c r="AA132" s="214"/>
      <c r="AB132" s="215"/>
      <c r="AC132" s="209"/>
      <c r="AD132" s="210"/>
      <c r="AE132" s="213"/>
      <c r="AF132" s="210"/>
      <c r="AG132" s="212"/>
      <c r="AH132" s="213"/>
      <c r="AI132" s="210"/>
      <c r="AJ132" s="211"/>
      <c r="AK132" s="210"/>
      <c r="AL132" s="212"/>
      <c r="AM132" s="213"/>
      <c r="AN132" s="210"/>
      <c r="AO132" s="211"/>
      <c r="AP132" s="210"/>
      <c r="AQ132" s="212"/>
      <c r="AR132" s="213"/>
      <c r="AS132" s="210"/>
      <c r="AT132" s="211"/>
      <c r="AU132" s="210"/>
      <c r="AV132" s="212"/>
      <c r="AW132" s="213"/>
      <c r="AX132" s="210"/>
      <c r="AY132" s="211"/>
      <c r="AZ132" s="210"/>
      <c r="BA132" s="212"/>
      <c r="BB132" s="213"/>
      <c r="BC132" s="210"/>
      <c r="BD132" s="210"/>
      <c r="BE132" s="210"/>
      <c r="BF132" s="213"/>
      <c r="BG132" s="216" t="str">
        <f t="shared" si="35"/>
        <v/>
      </c>
      <c r="BH132" s="217"/>
      <c r="BI132" s="218" t="str">
        <f t="shared" si="36"/>
        <v/>
      </c>
      <c r="BJ132" s="219"/>
      <c r="BK132" s="220"/>
      <c r="BL132" s="221"/>
      <c r="BM132" s="221"/>
      <c r="BN132" s="221"/>
      <c r="BO132" s="221"/>
      <c r="BP132" s="221"/>
      <c r="BQ132" s="221"/>
      <c r="BR132" s="221"/>
      <c r="BS132" s="222"/>
      <c r="BT132" s="217"/>
      <c r="BU132" s="223" t="str">
        <f t="shared" si="37"/>
        <v/>
      </c>
      <c r="BV132" s="224"/>
      <c r="BW132" s="225"/>
      <c r="BX132" s="249"/>
      <c r="BY132" s="255"/>
      <c r="BZ132" s="226"/>
      <c r="CA132" s="249"/>
      <c r="CB132" s="255"/>
      <c r="CC132" s="226"/>
      <c r="CD132" s="249"/>
      <c r="CE132" s="255"/>
      <c r="CF132" s="226"/>
      <c r="CG132" s="249"/>
      <c r="CH132" s="255"/>
      <c r="CI132" s="226"/>
      <c r="CJ132" s="249"/>
      <c r="CK132" s="255"/>
      <c r="CL132" s="226"/>
      <c r="CM132" s="249"/>
      <c r="CN132" s="255"/>
      <c r="CO132" s="226"/>
      <c r="CP132" s="249"/>
      <c r="CQ132" s="255"/>
      <c r="CR132" s="226"/>
      <c r="CS132" s="249"/>
      <c r="CT132" s="255"/>
      <c r="CU132" s="226"/>
      <c r="CV132" s="249"/>
      <c r="CW132" s="225"/>
      <c r="CX132" s="226"/>
      <c r="CY132" s="227"/>
    </row>
    <row r="133" spans="1:103" ht="13.5" customHeight="1">
      <c r="B133" s="168" t="str">
        <f t="shared" si="31"/>
        <v/>
      </c>
      <c r="C133" s="151" t="str">
        <f t="shared" si="32"/>
        <v/>
      </c>
      <c r="D133" s="82" t="str">
        <f t="shared" si="33"/>
        <v/>
      </c>
      <c r="E133" s="188" t="str">
        <f>IF(ISERROR(SUM((B133/2),(C133/2),(D133/2))),IF(ISERROR(SUM((B133/2),(C133/2))),IF(ISERROR(SUM((B133/2),(D133/2))),IF(ISERROR(SUM((C133/2),(D133/2))),IF(ISERROR(B133/2),IF(ISERROR(C133/2),A131,C133),B133),SUM((C133*'Student List'!$D$34),(D133*'Student List'!$E$34))/'Student List'!$D$40),SUM((B133*'Student List'!$C$34),(D133*'Student List'!$E$34))/'Student List'!$E$40),SUM((B133*'Student List'!$C$34),(C133*'Student List'!$D$34))/'Student List'!$C$40),SUM((B133*'Student List'!$C$34),(C133*'Student List'!$D$34),(D133*'Student List'!$E$34))/'Student List'!$C$35)</f>
        <v/>
      </c>
      <c r="F133" s="84" t="str">
        <f t="shared" si="34"/>
        <v/>
      </c>
      <c r="G133" s="173" t="str">
        <f>IF(ISTEXT('Student List'!$C$29),('Student List'!$C$29),"")</f>
        <v/>
      </c>
      <c r="H133" s="85"/>
      <c r="I133" s="86"/>
      <c r="J133" s="87"/>
      <c r="K133" s="86"/>
      <c r="L133" s="88"/>
      <c r="M133" s="89"/>
      <c r="N133" s="86"/>
      <c r="O133" s="87"/>
      <c r="P133" s="86"/>
      <c r="Q133" s="88"/>
      <c r="R133" s="89"/>
      <c r="S133" s="86"/>
      <c r="T133" s="87"/>
      <c r="U133" s="86"/>
      <c r="V133" s="88"/>
      <c r="W133" s="89"/>
      <c r="X133" s="86"/>
      <c r="Y133" s="87"/>
      <c r="Z133" s="86"/>
      <c r="AA133" s="90"/>
      <c r="AB133" s="207"/>
      <c r="AC133" s="85"/>
      <c r="AD133" s="86"/>
      <c r="AE133" s="89"/>
      <c r="AF133" s="86"/>
      <c r="AG133" s="88"/>
      <c r="AH133" s="89"/>
      <c r="AI133" s="86"/>
      <c r="AJ133" s="87"/>
      <c r="AK133" s="86"/>
      <c r="AL133" s="88"/>
      <c r="AM133" s="89"/>
      <c r="AN133" s="86"/>
      <c r="AO133" s="87"/>
      <c r="AP133" s="86"/>
      <c r="AQ133" s="88"/>
      <c r="AR133" s="89"/>
      <c r="AS133" s="86"/>
      <c r="AT133" s="87"/>
      <c r="AU133" s="86"/>
      <c r="AV133" s="88"/>
      <c r="AW133" s="89"/>
      <c r="AX133" s="86"/>
      <c r="AY133" s="87"/>
      <c r="AZ133" s="86"/>
      <c r="BA133" s="88"/>
      <c r="BB133" s="89"/>
      <c r="BC133" s="86"/>
      <c r="BD133" s="86"/>
      <c r="BE133" s="86"/>
      <c r="BF133" s="89"/>
      <c r="BG133" s="91" t="str">
        <f t="shared" si="35"/>
        <v/>
      </c>
      <c r="BI133" s="96" t="str">
        <f t="shared" si="36"/>
        <v/>
      </c>
      <c r="BJ133" s="115"/>
      <c r="BK133" s="113"/>
      <c r="BL133" s="113"/>
      <c r="BM133" s="113"/>
      <c r="BN133" s="113"/>
      <c r="BO133" s="113"/>
      <c r="BP133" s="113"/>
      <c r="BQ133" s="113"/>
      <c r="BR133" s="113"/>
      <c r="BS133" s="116"/>
      <c r="BU133" s="171" t="str">
        <f t="shared" si="37"/>
        <v/>
      </c>
      <c r="BV133" s="165"/>
      <c r="BW133" s="163"/>
      <c r="BX133" s="250"/>
      <c r="BY133" s="256"/>
      <c r="BZ133" s="163"/>
      <c r="CA133" s="250"/>
      <c r="CB133" s="256"/>
      <c r="CC133" s="163"/>
      <c r="CD133" s="250"/>
      <c r="CE133" s="256"/>
      <c r="CF133" s="163"/>
      <c r="CG133" s="250"/>
      <c r="CH133" s="256"/>
      <c r="CI133" s="163"/>
      <c r="CJ133" s="250"/>
      <c r="CK133" s="256"/>
      <c r="CL133" s="163"/>
      <c r="CM133" s="250"/>
      <c r="CN133" s="256"/>
      <c r="CO133" s="163"/>
      <c r="CP133" s="250"/>
      <c r="CQ133" s="256"/>
      <c r="CR133" s="163"/>
      <c r="CS133" s="250"/>
      <c r="CT133" s="256"/>
      <c r="CU133" s="163"/>
      <c r="CV133" s="250"/>
      <c r="CW133" s="162"/>
      <c r="CX133" s="163"/>
      <c r="CY133" s="166"/>
    </row>
    <row r="134" spans="1:103" ht="13.5" customHeight="1" thickBot="1">
      <c r="B134" s="169" t="str">
        <f t="shared" si="31"/>
        <v/>
      </c>
      <c r="C134" s="152" t="str">
        <f t="shared" si="32"/>
        <v/>
      </c>
      <c r="D134" s="97" t="str">
        <f t="shared" si="33"/>
        <v/>
      </c>
      <c r="E134" s="274" t="str">
        <f>IF(ISERROR(SUM((B134/2),(C134/2),(D134/2))),IF(ISERROR(SUM((B134/2),(C134/2))),IF(ISERROR(SUM((B134/2),(D134/2))),IF(ISERROR(SUM((C134/2),(D134/2))),IF(ISERROR(B134/2),IF(ISERROR(C134/2),A132,C134),B134),SUM((C134*'Student List'!$D$34),(D134*'Student List'!$E$34))/'Student List'!$D$40),SUM((B134*'Student List'!$C$34),(D134*'Student List'!$E$34))/'Student List'!$E$40),SUM((B134*'Student List'!$C$34),(C134*'Student List'!$D$34))/'Student List'!$C$40),SUM((B134*'Student List'!$C$34),(C134*'Student List'!$D$34),(D134*'Student List'!$E$34))/'Student List'!$C$35)</f>
        <v/>
      </c>
      <c r="F134" s="98" t="str">
        <f t="shared" si="34"/>
        <v/>
      </c>
      <c r="G134" s="229" t="str">
        <f>IF(ISTEXT('Student List'!$C$30),('Student List'!$C$30),"")</f>
        <v/>
      </c>
      <c r="H134" s="230"/>
      <c r="I134" s="231"/>
      <c r="J134" s="232"/>
      <c r="K134" s="231"/>
      <c r="L134" s="233"/>
      <c r="M134" s="234"/>
      <c r="N134" s="231"/>
      <c r="O134" s="232"/>
      <c r="P134" s="231"/>
      <c r="Q134" s="233"/>
      <c r="R134" s="234"/>
      <c r="S134" s="231"/>
      <c r="T134" s="232"/>
      <c r="U134" s="231"/>
      <c r="V134" s="233"/>
      <c r="W134" s="234"/>
      <c r="X134" s="231"/>
      <c r="Y134" s="232"/>
      <c r="Z134" s="231"/>
      <c r="AA134" s="235"/>
      <c r="AB134" s="215"/>
      <c r="AC134" s="230"/>
      <c r="AD134" s="231"/>
      <c r="AE134" s="234"/>
      <c r="AF134" s="231"/>
      <c r="AG134" s="233"/>
      <c r="AH134" s="234"/>
      <c r="AI134" s="231"/>
      <c r="AJ134" s="232"/>
      <c r="AK134" s="231"/>
      <c r="AL134" s="233"/>
      <c r="AM134" s="234"/>
      <c r="AN134" s="231"/>
      <c r="AO134" s="232"/>
      <c r="AP134" s="231"/>
      <c r="AQ134" s="233"/>
      <c r="AR134" s="234"/>
      <c r="AS134" s="231"/>
      <c r="AT134" s="232"/>
      <c r="AU134" s="231"/>
      <c r="AV134" s="233"/>
      <c r="AW134" s="234"/>
      <c r="AX134" s="231"/>
      <c r="AY134" s="232"/>
      <c r="AZ134" s="231"/>
      <c r="BA134" s="233"/>
      <c r="BB134" s="234"/>
      <c r="BC134" s="231"/>
      <c r="BD134" s="231"/>
      <c r="BE134" s="231"/>
      <c r="BF134" s="234"/>
      <c r="BG134" s="236" t="str">
        <f t="shared" si="35"/>
        <v/>
      </c>
      <c r="BH134" s="217"/>
      <c r="BI134" s="237" t="str">
        <f t="shared" si="36"/>
        <v/>
      </c>
      <c r="BJ134" s="238"/>
      <c r="BK134" s="239"/>
      <c r="BL134" s="240"/>
      <c r="BM134" s="240"/>
      <c r="BN134" s="240"/>
      <c r="BO134" s="240"/>
      <c r="BP134" s="240"/>
      <c r="BQ134" s="240"/>
      <c r="BR134" s="240"/>
      <c r="BS134" s="241"/>
      <c r="BT134" s="217"/>
      <c r="BU134" s="242" t="str">
        <f t="shared" si="37"/>
        <v/>
      </c>
      <c r="BV134" s="243"/>
      <c r="BW134" s="244"/>
      <c r="BX134" s="251"/>
      <c r="BY134" s="257"/>
      <c r="BZ134" s="245"/>
      <c r="CA134" s="251"/>
      <c r="CB134" s="257"/>
      <c r="CC134" s="245"/>
      <c r="CD134" s="251"/>
      <c r="CE134" s="257"/>
      <c r="CF134" s="245"/>
      <c r="CG134" s="251"/>
      <c r="CH134" s="257"/>
      <c r="CI134" s="245"/>
      <c r="CJ134" s="251"/>
      <c r="CK134" s="257"/>
      <c r="CL134" s="245"/>
      <c r="CM134" s="251"/>
      <c r="CN134" s="257"/>
      <c r="CO134" s="245"/>
      <c r="CP134" s="251"/>
      <c r="CQ134" s="257"/>
      <c r="CR134" s="245"/>
      <c r="CS134" s="251"/>
      <c r="CT134" s="257"/>
      <c r="CU134" s="245"/>
      <c r="CV134" s="251"/>
      <c r="CW134" s="244"/>
      <c r="CX134" s="245"/>
      <c r="CY134" s="246"/>
    </row>
    <row r="135" spans="1:103" ht="13.5" customHeight="1" thickBot="1">
      <c r="BS135" s="100"/>
      <c r="CY135" s="100"/>
    </row>
    <row r="136" spans="1:103" ht="28.5" customHeight="1" thickTop="1" thickBot="1">
      <c r="B136" s="364" t="str">
        <f>IF(ISTEXT('Student List'!I13),'Student List'!I13,"")</f>
        <v>Science</v>
      </c>
      <c r="C136" s="365"/>
      <c r="D136" s="365"/>
      <c r="E136" s="366"/>
      <c r="F136" s="367" t="str">
        <f>$F$28</f>
        <v>School Name Here</v>
      </c>
      <c r="G136" s="368"/>
      <c r="H136" s="368"/>
      <c r="I136" s="368"/>
      <c r="J136" s="369"/>
      <c r="K136" s="17" t="s">
        <v>116</v>
      </c>
      <c r="L136" s="18"/>
      <c r="M136" s="19"/>
      <c r="N136" s="19"/>
      <c r="O136" s="19"/>
      <c r="P136" s="20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2"/>
      <c r="AC136" s="24"/>
      <c r="AD136" s="25"/>
      <c r="AE136" s="25"/>
      <c r="AF136" s="26" t="str">
        <f>B136</f>
        <v>Science</v>
      </c>
      <c r="AG136" s="25" t="s">
        <v>6</v>
      </c>
      <c r="AH136" s="27"/>
      <c r="AI136" s="27"/>
      <c r="AJ136" s="27"/>
      <c r="AK136" s="27"/>
      <c r="AL136" s="28"/>
      <c r="AM136" s="17" t="str">
        <f>K136</f>
        <v>3rd NINE WEEKS</v>
      </c>
      <c r="AN136" s="19"/>
      <c r="AO136" s="19"/>
      <c r="AP136" s="19"/>
      <c r="AQ136" s="19"/>
      <c r="AR136" s="20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9"/>
      <c r="BI136" s="30" t="str">
        <f>B136</f>
        <v>Science</v>
      </c>
      <c r="BJ136" s="31"/>
      <c r="BK136" s="32"/>
      <c r="BL136" s="33" t="str">
        <f>K136</f>
        <v>3rd NINE WEEKS</v>
      </c>
      <c r="BM136" s="34"/>
      <c r="BN136" s="34"/>
      <c r="BO136" s="34"/>
      <c r="BP136" s="34"/>
      <c r="BQ136" s="35"/>
      <c r="BR136" s="35"/>
      <c r="BS136" s="36"/>
      <c r="BU136" s="30" t="str">
        <f>B136</f>
        <v>Science</v>
      </c>
      <c r="BV136" s="31"/>
      <c r="BW136" s="32"/>
      <c r="BX136" s="33" t="str">
        <f>K136</f>
        <v>3rd NINE WEEKS</v>
      </c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5"/>
      <c r="CY136" s="36"/>
    </row>
    <row r="137" spans="1:103" ht="13.5" customHeight="1" thickTop="1" thickBot="1">
      <c r="B137" s="37"/>
      <c r="C137" s="37"/>
      <c r="D137" s="38"/>
      <c r="E137" s="38"/>
      <c r="F137" s="38"/>
      <c r="G137" s="38"/>
      <c r="H137" s="39" t="s">
        <v>7</v>
      </c>
      <c r="I137" s="40"/>
      <c r="J137" s="40"/>
      <c r="K137" s="40"/>
      <c r="L137" s="41"/>
      <c r="M137" s="40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3"/>
      <c r="AC137" s="39" t="s">
        <v>7</v>
      </c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4"/>
      <c r="BI137" s="45"/>
      <c r="BJ137" s="46" t="s">
        <v>8</v>
      </c>
      <c r="BK137" s="40"/>
      <c r="BL137" s="40"/>
      <c r="BM137" s="40"/>
      <c r="BN137" s="40"/>
      <c r="BO137" s="40"/>
      <c r="BP137" s="40"/>
      <c r="BQ137" s="40"/>
      <c r="BR137" s="40"/>
      <c r="BS137" s="47"/>
      <c r="BU137" s="45"/>
      <c r="BV137" s="155" t="s">
        <v>59</v>
      </c>
      <c r="BW137" s="156"/>
      <c r="BX137" s="156"/>
      <c r="BY137" s="156"/>
      <c r="BZ137" s="156"/>
      <c r="CA137" s="156"/>
      <c r="CB137" s="156"/>
      <c r="CC137" s="156"/>
      <c r="CD137" s="156"/>
      <c r="CE137" s="156"/>
      <c r="CF137" s="156"/>
      <c r="CG137" s="156"/>
      <c r="CH137" s="156"/>
      <c r="CI137" s="156"/>
      <c r="CJ137" s="156"/>
      <c r="CK137" s="156"/>
      <c r="CL137" s="156"/>
      <c r="CM137" s="156"/>
      <c r="CN137" s="156"/>
      <c r="CO137" s="156"/>
      <c r="CP137" s="156"/>
      <c r="CQ137" s="156"/>
      <c r="CR137" s="156"/>
      <c r="CS137" s="156"/>
      <c r="CT137" s="156"/>
      <c r="CU137" s="156"/>
      <c r="CV137" s="156"/>
      <c r="CW137" s="156"/>
      <c r="CX137" s="156"/>
      <c r="CY137" s="157"/>
    </row>
    <row r="138" spans="1:103" ht="13.5" customHeight="1">
      <c r="A138" s="83" t="str">
        <f t="shared" ref="A138:A159" si="38">IF(ISERROR(D140/2),"",D140)</f>
        <v/>
      </c>
      <c r="B138" s="153" t="s">
        <v>58</v>
      </c>
      <c r="C138" s="149" t="s">
        <v>9</v>
      </c>
      <c r="D138" s="48" t="s">
        <v>10</v>
      </c>
      <c r="E138" s="49" t="s">
        <v>60</v>
      </c>
      <c r="F138" s="50"/>
      <c r="G138" s="51"/>
      <c r="H138" s="362" t="s">
        <v>11</v>
      </c>
      <c r="I138" s="355"/>
      <c r="J138" s="355"/>
      <c r="K138" s="355"/>
      <c r="L138" s="360"/>
      <c r="M138" s="354" t="s">
        <v>12</v>
      </c>
      <c r="N138" s="355"/>
      <c r="O138" s="355"/>
      <c r="P138" s="355"/>
      <c r="Q138" s="360"/>
      <c r="R138" s="354" t="s">
        <v>13</v>
      </c>
      <c r="S138" s="355"/>
      <c r="T138" s="355"/>
      <c r="U138" s="355"/>
      <c r="V138" s="360"/>
      <c r="W138" s="354" t="s">
        <v>14</v>
      </c>
      <c r="X138" s="355"/>
      <c r="Y138" s="355"/>
      <c r="Z138" s="355"/>
      <c r="AA138" s="356"/>
      <c r="AC138" s="362" t="s">
        <v>15</v>
      </c>
      <c r="AD138" s="355"/>
      <c r="AE138" s="355"/>
      <c r="AF138" s="355"/>
      <c r="AG138" s="360"/>
      <c r="AH138" s="354" t="s">
        <v>16</v>
      </c>
      <c r="AI138" s="355"/>
      <c r="AJ138" s="355"/>
      <c r="AK138" s="355"/>
      <c r="AL138" s="360"/>
      <c r="AM138" s="354" t="s">
        <v>17</v>
      </c>
      <c r="AN138" s="355"/>
      <c r="AO138" s="355"/>
      <c r="AP138" s="355"/>
      <c r="AQ138" s="360"/>
      <c r="AR138" s="354" t="s">
        <v>18</v>
      </c>
      <c r="AS138" s="355"/>
      <c r="AT138" s="355"/>
      <c r="AU138" s="355"/>
      <c r="AV138" s="360"/>
      <c r="AW138" s="354" t="s">
        <v>19</v>
      </c>
      <c r="AX138" s="355"/>
      <c r="AY138" s="355"/>
      <c r="AZ138" s="355"/>
      <c r="BA138" s="356"/>
      <c r="BB138" s="354" t="s">
        <v>120</v>
      </c>
      <c r="BC138" s="355"/>
      <c r="BD138" s="355"/>
      <c r="BE138" s="355"/>
      <c r="BF138" s="356"/>
      <c r="BG138" s="52"/>
      <c r="BI138" s="53"/>
      <c r="BJ138" s="54"/>
      <c r="BK138" s="54"/>
      <c r="BL138" s="54"/>
      <c r="BM138" s="54"/>
      <c r="BN138" s="54"/>
      <c r="BO138" s="54"/>
      <c r="BP138" s="54"/>
      <c r="BQ138" s="54"/>
      <c r="BR138" s="54"/>
      <c r="BS138" s="55"/>
      <c r="BU138" s="53"/>
      <c r="BV138" s="344" t="s">
        <v>11</v>
      </c>
      <c r="BW138" s="345"/>
      <c r="BX138" s="346"/>
      <c r="BY138" s="344" t="s">
        <v>12</v>
      </c>
      <c r="BZ138" s="345"/>
      <c r="CA138" s="346"/>
      <c r="CB138" s="344" t="s">
        <v>13</v>
      </c>
      <c r="CC138" s="345"/>
      <c r="CD138" s="346"/>
      <c r="CE138" s="344" t="s">
        <v>14</v>
      </c>
      <c r="CF138" s="345"/>
      <c r="CG138" s="346"/>
      <c r="CH138" s="344" t="s">
        <v>15</v>
      </c>
      <c r="CI138" s="345"/>
      <c r="CJ138" s="346"/>
      <c r="CK138" s="344" t="s">
        <v>16</v>
      </c>
      <c r="CL138" s="345"/>
      <c r="CM138" s="346"/>
      <c r="CN138" s="344" t="s">
        <v>17</v>
      </c>
      <c r="CO138" s="345"/>
      <c r="CP138" s="346"/>
      <c r="CQ138" s="344" t="s">
        <v>18</v>
      </c>
      <c r="CR138" s="345"/>
      <c r="CS138" s="346"/>
      <c r="CT138" s="344" t="s">
        <v>19</v>
      </c>
      <c r="CU138" s="345"/>
      <c r="CV138" s="346"/>
      <c r="CW138" s="350" t="s">
        <v>120</v>
      </c>
      <c r="CX138" s="345"/>
      <c r="CY138" s="351"/>
    </row>
    <row r="139" spans="1:103" ht="13.5" customHeight="1" thickBot="1">
      <c r="A139" s="83" t="str">
        <f t="shared" si="38"/>
        <v/>
      </c>
      <c r="B139" s="154" t="s">
        <v>24</v>
      </c>
      <c r="C139" s="283" t="s">
        <v>24</v>
      </c>
      <c r="D139" s="59" t="s">
        <v>24</v>
      </c>
      <c r="E139" s="60" t="s">
        <v>24</v>
      </c>
      <c r="F139" s="61" t="s">
        <v>25</v>
      </c>
      <c r="G139" s="62" t="s">
        <v>26</v>
      </c>
      <c r="H139" s="363"/>
      <c r="I139" s="358"/>
      <c r="J139" s="358"/>
      <c r="K139" s="358"/>
      <c r="L139" s="361"/>
      <c r="M139" s="357"/>
      <c r="N139" s="358"/>
      <c r="O139" s="358"/>
      <c r="P139" s="358"/>
      <c r="Q139" s="361"/>
      <c r="R139" s="357"/>
      <c r="S139" s="358"/>
      <c r="T139" s="358"/>
      <c r="U139" s="358"/>
      <c r="V139" s="361"/>
      <c r="W139" s="357"/>
      <c r="X139" s="358"/>
      <c r="Y139" s="358"/>
      <c r="Z139" s="358"/>
      <c r="AA139" s="359"/>
      <c r="AC139" s="363"/>
      <c r="AD139" s="358"/>
      <c r="AE139" s="358"/>
      <c r="AF139" s="358"/>
      <c r="AG139" s="361"/>
      <c r="AH139" s="357"/>
      <c r="AI139" s="358"/>
      <c r="AJ139" s="358"/>
      <c r="AK139" s="358"/>
      <c r="AL139" s="361"/>
      <c r="AM139" s="357"/>
      <c r="AN139" s="358"/>
      <c r="AO139" s="358"/>
      <c r="AP139" s="358"/>
      <c r="AQ139" s="361"/>
      <c r="AR139" s="357"/>
      <c r="AS139" s="358"/>
      <c r="AT139" s="358"/>
      <c r="AU139" s="358"/>
      <c r="AV139" s="361"/>
      <c r="AW139" s="357"/>
      <c r="AX139" s="358"/>
      <c r="AY139" s="358"/>
      <c r="AZ139" s="358"/>
      <c r="BA139" s="359"/>
      <c r="BB139" s="357"/>
      <c r="BC139" s="358"/>
      <c r="BD139" s="358"/>
      <c r="BE139" s="358"/>
      <c r="BF139" s="359"/>
      <c r="BG139" s="63" t="s">
        <v>26</v>
      </c>
      <c r="BI139" s="64" t="s">
        <v>26</v>
      </c>
      <c r="BJ139" s="65">
        <v>1</v>
      </c>
      <c r="BK139" s="66">
        <v>2</v>
      </c>
      <c r="BL139" s="65">
        <v>3</v>
      </c>
      <c r="BM139" s="66">
        <v>4</v>
      </c>
      <c r="BN139" s="65">
        <v>5</v>
      </c>
      <c r="BO139" s="66">
        <v>6</v>
      </c>
      <c r="BP139" s="65">
        <v>7</v>
      </c>
      <c r="BQ139" s="66">
        <v>8</v>
      </c>
      <c r="BR139" s="66">
        <v>9</v>
      </c>
      <c r="BS139" s="67">
        <v>10</v>
      </c>
      <c r="BU139" s="64" t="s">
        <v>26</v>
      </c>
      <c r="BV139" s="347"/>
      <c r="BW139" s="348"/>
      <c r="BX139" s="349"/>
      <c r="BY139" s="347"/>
      <c r="BZ139" s="348"/>
      <c r="CA139" s="349"/>
      <c r="CB139" s="347"/>
      <c r="CC139" s="348"/>
      <c r="CD139" s="349"/>
      <c r="CE139" s="347"/>
      <c r="CF139" s="348"/>
      <c r="CG139" s="349"/>
      <c r="CH139" s="347"/>
      <c r="CI139" s="348"/>
      <c r="CJ139" s="349"/>
      <c r="CK139" s="347"/>
      <c r="CL139" s="348"/>
      <c r="CM139" s="349"/>
      <c r="CN139" s="347"/>
      <c r="CO139" s="348"/>
      <c r="CP139" s="349"/>
      <c r="CQ139" s="347"/>
      <c r="CR139" s="348"/>
      <c r="CS139" s="349"/>
      <c r="CT139" s="347"/>
      <c r="CU139" s="348"/>
      <c r="CV139" s="349"/>
      <c r="CW139" s="352"/>
      <c r="CX139" s="348"/>
      <c r="CY139" s="353"/>
    </row>
    <row r="140" spans="1:103" ht="13.5" customHeight="1">
      <c r="A140" s="83" t="str">
        <f t="shared" si="38"/>
        <v/>
      </c>
      <c r="B140" s="167" t="str">
        <f t="shared" ref="B140:B161" si="39">IF(SUM(BV140:CY140),AVERAGE(BV140:CY140),"")</f>
        <v/>
      </c>
      <c r="C140" s="150" t="str">
        <f t="shared" ref="C140:C161" si="40">IF(SUM(H140:BF140),AVERAGE(H140:BF140),"")</f>
        <v/>
      </c>
      <c r="D140" s="70" t="str">
        <f t="shared" ref="D140:D161" si="41">IF(SUM(BJ140:BS140),AVERAGE(BJ140:BS140),"")</f>
        <v/>
      </c>
      <c r="E140" s="187" t="str">
        <f>IF(ISERROR(SUM((B140/2),(C140/2),(D140/2))),IF(ISERROR(SUM((B140/2),(C140/2))),IF(ISERROR(SUM((B140/2),(D140/2))),IF(ISERROR(SUM((C140/2),(D140/2))),IF(ISERROR(B140/2),IF(ISERROR(C140/2),A138,C140),B140),SUM((C140*'Student List'!$D$34),(D140*'Student List'!$E$34))/'Student List'!$D$40),SUM((B140*'Student List'!$C$34),(D140*'Student List'!$E$34))/'Student List'!$E$40),SUM((B140*'Student List'!$C$34),(C140*'Student List'!$D$34))/'Student List'!$C$40),SUM((B140*'Student List'!$C$34),(C140*'Student List'!$D$34),(D140*'Student List'!$E$34))/'Student List'!$C$35)</f>
        <v/>
      </c>
      <c r="F140" s="84" t="str">
        <f t="shared" ref="F140:F161" si="42">IF(ISERROR(IF(E140,HLOOKUP(E140,$B$354:$N$355,2),"")),"",(IF(E140,HLOOKUP(E140,$B$354:$N$355,2),"")))</f>
        <v/>
      </c>
      <c r="G140" s="172" t="str">
        <f>IF(ISTEXT('Student List'!$C$9),('Student List'!$C$9),"")</f>
        <v/>
      </c>
      <c r="H140" s="71"/>
      <c r="I140" s="72"/>
      <c r="J140" s="73"/>
      <c r="K140" s="72"/>
      <c r="L140" s="74"/>
      <c r="M140" s="75"/>
      <c r="N140" s="72"/>
      <c r="O140" s="73"/>
      <c r="P140" s="72"/>
      <c r="Q140" s="74"/>
      <c r="R140" s="75"/>
      <c r="S140" s="72"/>
      <c r="T140" s="73"/>
      <c r="U140" s="72"/>
      <c r="V140" s="74"/>
      <c r="W140" s="75"/>
      <c r="X140" s="72"/>
      <c r="Y140" s="73"/>
      <c r="Z140" s="72"/>
      <c r="AA140" s="76"/>
      <c r="AB140" s="207"/>
      <c r="AC140" s="71"/>
      <c r="AD140" s="72"/>
      <c r="AE140" s="75"/>
      <c r="AF140" s="72"/>
      <c r="AG140" s="74"/>
      <c r="AH140" s="75"/>
      <c r="AI140" s="72"/>
      <c r="AJ140" s="73"/>
      <c r="AK140" s="72"/>
      <c r="AL140" s="74"/>
      <c r="AM140" s="75"/>
      <c r="AN140" s="72"/>
      <c r="AO140" s="73"/>
      <c r="AP140" s="72"/>
      <c r="AQ140" s="77"/>
      <c r="AR140" s="75"/>
      <c r="AS140" s="72"/>
      <c r="AT140" s="73"/>
      <c r="AU140" s="72"/>
      <c r="AV140" s="74"/>
      <c r="AW140" s="75"/>
      <c r="AX140" s="72"/>
      <c r="AY140" s="73"/>
      <c r="AZ140" s="72"/>
      <c r="BA140" s="74"/>
      <c r="BB140" s="75"/>
      <c r="BC140" s="72"/>
      <c r="BD140" s="72"/>
      <c r="BE140" s="72"/>
      <c r="BF140" s="75"/>
      <c r="BG140" s="78" t="str">
        <f t="shared" ref="BG140:BG161" si="43">G140</f>
        <v/>
      </c>
      <c r="BI140" s="79" t="str">
        <f t="shared" ref="BI140:BI161" si="44">G140</f>
        <v/>
      </c>
      <c r="BJ140" s="109"/>
      <c r="BK140" s="110"/>
      <c r="BL140" s="110"/>
      <c r="BM140" s="110"/>
      <c r="BN140" s="110"/>
      <c r="BO140" s="110"/>
      <c r="BP140" s="110"/>
      <c r="BQ140" s="110"/>
      <c r="BR140" s="110"/>
      <c r="BS140" s="111"/>
      <c r="BU140" s="170" t="str">
        <f t="shared" ref="BU140:BU161" si="45">G140</f>
        <v/>
      </c>
      <c r="BV140" s="158"/>
      <c r="BW140" s="159"/>
      <c r="BX140" s="248"/>
      <c r="BY140" s="252"/>
      <c r="BZ140" s="253"/>
      <c r="CA140" s="254"/>
      <c r="CB140" s="252"/>
      <c r="CC140" s="253"/>
      <c r="CD140" s="254"/>
      <c r="CE140" s="252"/>
      <c r="CF140" s="253"/>
      <c r="CG140" s="254"/>
      <c r="CH140" s="252"/>
      <c r="CI140" s="253"/>
      <c r="CJ140" s="254"/>
      <c r="CK140" s="252"/>
      <c r="CL140" s="253"/>
      <c r="CM140" s="254"/>
      <c r="CN140" s="252"/>
      <c r="CO140" s="253"/>
      <c r="CP140" s="254"/>
      <c r="CQ140" s="252"/>
      <c r="CR140" s="253"/>
      <c r="CS140" s="254"/>
      <c r="CT140" s="252"/>
      <c r="CU140" s="253"/>
      <c r="CV140" s="254"/>
      <c r="CW140" s="247"/>
      <c r="CX140" s="159"/>
      <c r="CY140" s="160"/>
    </row>
    <row r="141" spans="1:103" ht="13.5" customHeight="1">
      <c r="A141" s="83" t="str">
        <f t="shared" si="38"/>
        <v/>
      </c>
      <c r="B141" s="168" t="str">
        <f t="shared" si="39"/>
        <v/>
      </c>
      <c r="C141" s="151" t="str">
        <f t="shared" si="40"/>
        <v/>
      </c>
      <c r="D141" s="82" t="str">
        <f t="shared" si="41"/>
        <v/>
      </c>
      <c r="E141" s="188" t="str">
        <f>IF(ISERROR(SUM((B141/2),(C141/2),(D141/2))),IF(ISERROR(SUM((B141/2),(C141/2))),IF(ISERROR(SUM((B141/2),(D141/2))),IF(ISERROR(SUM((C141/2),(D141/2))),IF(ISERROR(B141/2),IF(ISERROR(C141/2),A139,C141),B141),SUM((C141*'Student List'!$D$34),(D141*'Student List'!$E$34))/'Student List'!$D$40),SUM((B141*'Student List'!$C$34),(D141*'Student List'!$E$34))/'Student List'!$E$40),SUM((B141*'Student List'!$C$34),(C141*'Student List'!$D$34))/'Student List'!$C$40),SUM((B141*'Student List'!$C$34),(C141*'Student List'!$D$34),(D141*'Student List'!$E$34))/'Student List'!$C$35)</f>
        <v/>
      </c>
      <c r="F141" s="84" t="str">
        <f t="shared" si="42"/>
        <v/>
      </c>
      <c r="G141" s="208" t="str">
        <f>IF(ISTEXT('Student List'!$C$10),('Student List'!$C$10),"")</f>
        <v/>
      </c>
      <c r="H141" s="209"/>
      <c r="I141" s="210"/>
      <c r="J141" s="211"/>
      <c r="K141" s="210"/>
      <c r="L141" s="212"/>
      <c r="M141" s="213"/>
      <c r="N141" s="210"/>
      <c r="O141" s="211"/>
      <c r="P141" s="210"/>
      <c r="Q141" s="212"/>
      <c r="R141" s="213"/>
      <c r="S141" s="210"/>
      <c r="T141" s="211"/>
      <c r="U141" s="210"/>
      <c r="V141" s="212"/>
      <c r="W141" s="213"/>
      <c r="X141" s="210"/>
      <c r="Y141" s="211"/>
      <c r="Z141" s="210"/>
      <c r="AA141" s="214"/>
      <c r="AB141" s="215"/>
      <c r="AC141" s="209"/>
      <c r="AD141" s="210"/>
      <c r="AE141" s="213"/>
      <c r="AF141" s="210"/>
      <c r="AG141" s="212"/>
      <c r="AH141" s="213"/>
      <c r="AI141" s="210"/>
      <c r="AJ141" s="211"/>
      <c r="AK141" s="210"/>
      <c r="AL141" s="212"/>
      <c r="AM141" s="213"/>
      <c r="AN141" s="210"/>
      <c r="AO141" s="211"/>
      <c r="AP141" s="210"/>
      <c r="AQ141" s="212"/>
      <c r="AR141" s="213"/>
      <c r="AS141" s="210"/>
      <c r="AT141" s="211"/>
      <c r="AU141" s="210"/>
      <c r="AV141" s="212"/>
      <c r="AW141" s="213"/>
      <c r="AX141" s="210"/>
      <c r="AY141" s="211"/>
      <c r="AZ141" s="210"/>
      <c r="BA141" s="212"/>
      <c r="BB141" s="213"/>
      <c r="BC141" s="210"/>
      <c r="BD141" s="210"/>
      <c r="BE141" s="210"/>
      <c r="BF141" s="213"/>
      <c r="BG141" s="216" t="str">
        <f t="shared" si="43"/>
        <v/>
      </c>
      <c r="BH141" s="217"/>
      <c r="BI141" s="218" t="str">
        <f t="shared" si="44"/>
        <v/>
      </c>
      <c r="BJ141" s="219"/>
      <c r="BK141" s="220"/>
      <c r="BL141" s="221"/>
      <c r="BM141" s="221"/>
      <c r="BN141" s="221"/>
      <c r="BO141" s="221"/>
      <c r="BP141" s="221"/>
      <c r="BQ141" s="221"/>
      <c r="BR141" s="221"/>
      <c r="BS141" s="222"/>
      <c r="BT141" s="217"/>
      <c r="BU141" s="223" t="str">
        <f t="shared" si="45"/>
        <v/>
      </c>
      <c r="BV141" s="224"/>
      <c r="BW141" s="225"/>
      <c r="BX141" s="249"/>
      <c r="BY141" s="255"/>
      <c r="BZ141" s="226"/>
      <c r="CA141" s="249"/>
      <c r="CB141" s="255"/>
      <c r="CC141" s="226"/>
      <c r="CD141" s="249"/>
      <c r="CE141" s="255"/>
      <c r="CF141" s="226"/>
      <c r="CG141" s="249"/>
      <c r="CH141" s="255"/>
      <c r="CI141" s="226"/>
      <c r="CJ141" s="249"/>
      <c r="CK141" s="255"/>
      <c r="CL141" s="226"/>
      <c r="CM141" s="249"/>
      <c r="CN141" s="255"/>
      <c r="CO141" s="226"/>
      <c r="CP141" s="249"/>
      <c r="CQ141" s="255"/>
      <c r="CR141" s="226"/>
      <c r="CS141" s="249"/>
      <c r="CT141" s="255"/>
      <c r="CU141" s="226"/>
      <c r="CV141" s="249"/>
      <c r="CW141" s="225"/>
      <c r="CX141" s="226"/>
      <c r="CY141" s="227"/>
    </row>
    <row r="142" spans="1:103" ht="13.5" customHeight="1">
      <c r="A142" s="83" t="str">
        <f t="shared" si="38"/>
        <v/>
      </c>
      <c r="B142" s="168" t="str">
        <f t="shared" si="39"/>
        <v/>
      </c>
      <c r="C142" s="151" t="str">
        <f t="shared" si="40"/>
        <v/>
      </c>
      <c r="D142" s="82" t="str">
        <f t="shared" si="41"/>
        <v/>
      </c>
      <c r="E142" s="188" t="str">
        <f>IF(ISERROR(SUM((B142/2),(C142/2),(D142/2))),IF(ISERROR(SUM((B142/2),(C142/2))),IF(ISERROR(SUM((B142/2),(D142/2))),IF(ISERROR(SUM((C142/2),(D142/2))),IF(ISERROR(B142/2),IF(ISERROR(C142/2),A140,C142),B142),SUM((C142*'Student List'!$D$34),(D142*'Student List'!$E$34))/'Student List'!$D$40),SUM((B142*'Student List'!$C$34),(D142*'Student List'!$E$34))/'Student List'!$E$40),SUM((B142*'Student List'!$C$34),(C142*'Student List'!$D$34))/'Student List'!$C$40),SUM((B142*'Student List'!$C$34),(C142*'Student List'!$D$34),(D142*'Student List'!$E$34))/'Student List'!$C$35)</f>
        <v/>
      </c>
      <c r="F142" s="84" t="str">
        <f t="shared" si="42"/>
        <v/>
      </c>
      <c r="G142" s="173" t="str">
        <f>IF(ISTEXT('Student List'!$C$11),('Student List'!$C$11),"")</f>
        <v/>
      </c>
      <c r="H142" s="85"/>
      <c r="I142" s="86"/>
      <c r="J142" s="87"/>
      <c r="K142" s="86"/>
      <c r="L142" s="88"/>
      <c r="M142" s="89"/>
      <c r="N142" s="86"/>
      <c r="O142" s="87"/>
      <c r="P142" s="86"/>
      <c r="Q142" s="88"/>
      <c r="R142" s="89"/>
      <c r="S142" s="86"/>
      <c r="T142" s="87"/>
      <c r="U142" s="86"/>
      <c r="V142" s="88"/>
      <c r="W142" s="89"/>
      <c r="X142" s="86"/>
      <c r="Y142" s="87"/>
      <c r="Z142" s="86"/>
      <c r="AA142" s="90"/>
      <c r="AB142" s="207"/>
      <c r="AC142" s="85"/>
      <c r="AD142" s="86"/>
      <c r="AE142" s="89"/>
      <c r="AF142" s="86"/>
      <c r="AG142" s="88"/>
      <c r="AH142" s="89"/>
      <c r="AI142" s="86"/>
      <c r="AJ142" s="87"/>
      <c r="AK142" s="86"/>
      <c r="AL142" s="88"/>
      <c r="AM142" s="89"/>
      <c r="AN142" s="86"/>
      <c r="AO142" s="87"/>
      <c r="AP142" s="86"/>
      <c r="AQ142" s="88"/>
      <c r="AR142" s="89"/>
      <c r="AS142" s="86"/>
      <c r="AT142" s="87"/>
      <c r="AU142" s="86"/>
      <c r="AV142" s="88"/>
      <c r="AW142" s="89"/>
      <c r="AX142" s="86"/>
      <c r="AY142" s="87"/>
      <c r="AZ142" s="86"/>
      <c r="BA142" s="88"/>
      <c r="BB142" s="89"/>
      <c r="BC142" s="86"/>
      <c r="BD142" s="86"/>
      <c r="BE142" s="86"/>
      <c r="BF142" s="89"/>
      <c r="BG142" s="91" t="str">
        <f t="shared" si="43"/>
        <v/>
      </c>
      <c r="BI142" s="92" t="str">
        <f t="shared" si="44"/>
        <v/>
      </c>
      <c r="BJ142" s="112"/>
      <c r="BK142" s="117"/>
      <c r="BL142" s="113"/>
      <c r="BM142" s="113"/>
      <c r="BN142" s="113"/>
      <c r="BO142" s="113"/>
      <c r="BP142" s="113"/>
      <c r="BQ142" s="113"/>
      <c r="BR142" s="113"/>
      <c r="BS142" s="114"/>
      <c r="BU142" s="171" t="str">
        <f t="shared" si="45"/>
        <v/>
      </c>
      <c r="BV142" s="161"/>
      <c r="BW142" s="162"/>
      <c r="BX142" s="250"/>
      <c r="BY142" s="256"/>
      <c r="BZ142" s="163"/>
      <c r="CA142" s="250"/>
      <c r="CB142" s="256"/>
      <c r="CC142" s="163"/>
      <c r="CD142" s="250"/>
      <c r="CE142" s="256"/>
      <c r="CF142" s="163"/>
      <c r="CG142" s="250"/>
      <c r="CH142" s="256"/>
      <c r="CI142" s="163"/>
      <c r="CJ142" s="250"/>
      <c r="CK142" s="256"/>
      <c r="CL142" s="163"/>
      <c r="CM142" s="250"/>
      <c r="CN142" s="256"/>
      <c r="CO142" s="163"/>
      <c r="CP142" s="250"/>
      <c r="CQ142" s="256"/>
      <c r="CR142" s="163"/>
      <c r="CS142" s="250"/>
      <c r="CT142" s="256"/>
      <c r="CU142" s="163"/>
      <c r="CV142" s="250"/>
      <c r="CW142" s="162"/>
      <c r="CX142" s="163"/>
      <c r="CY142" s="164"/>
    </row>
    <row r="143" spans="1:103" ht="13.5" customHeight="1">
      <c r="A143" s="83" t="str">
        <f t="shared" si="38"/>
        <v/>
      </c>
      <c r="B143" s="168" t="str">
        <f t="shared" si="39"/>
        <v/>
      </c>
      <c r="C143" s="151" t="str">
        <f t="shared" si="40"/>
        <v/>
      </c>
      <c r="D143" s="82" t="str">
        <f t="shared" si="41"/>
        <v/>
      </c>
      <c r="E143" s="188" t="str">
        <f>IF(ISERROR(SUM((B143/2),(C143/2),(D143/2))),IF(ISERROR(SUM((B143/2),(C143/2))),IF(ISERROR(SUM((B143/2),(D143/2))),IF(ISERROR(SUM((C143/2),(D143/2))),IF(ISERROR(B143/2),IF(ISERROR(C143/2),A141,C143),B143),SUM((C143*'Student List'!$D$34),(D143*'Student List'!$E$34))/'Student List'!$D$40),SUM((B143*'Student List'!$C$34),(D143*'Student List'!$E$34))/'Student List'!$E$40),SUM((B143*'Student List'!$C$34),(C143*'Student List'!$D$34))/'Student List'!$C$40),SUM((B143*'Student List'!$C$34),(C143*'Student List'!$D$34),(D143*'Student List'!$E$34))/'Student List'!$C$35)</f>
        <v/>
      </c>
      <c r="F143" s="84" t="str">
        <f t="shared" si="42"/>
        <v/>
      </c>
      <c r="G143" s="208" t="str">
        <f>IF(ISTEXT('Student List'!$C$12),('Student List'!$C$12),"")</f>
        <v/>
      </c>
      <c r="H143" s="209"/>
      <c r="I143" s="210"/>
      <c r="J143" s="211"/>
      <c r="K143" s="210"/>
      <c r="L143" s="212"/>
      <c r="M143" s="213"/>
      <c r="N143" s="210"/>
      <c r="O143" s="211"/>
      <c r="P143" s="210"/>
      <c r="Q143" s="212"/>
      <c r="R143" s="213"/>
      <c r="S143" s="210"/>
      <c r="T143" s="211"/>
      <c r="U143" s="210"/>
      <c r="V143" s="212"/>
      <c r="W143" s="213"/>
      <c r="X143" s="210"/>
      <c r="Y143" s="211"/>
      <c r="Z143" s="210"/>
      <c r="AA143" s="214"/>
      <c r="AB143" s="215"/>
      <c r="AC143" s="209"/>
      <c r="AD143" s="210"/>
      <c r="AE143" s="213"/>
      <c r="AF143" s="210"/>
      <c r="AG143" s="212"/>
      <c r="AH143" s="213"/>
      <c r="AI143" s="210"/>
      <c r="AJ143" s="211"/>
      <c r="AK143" s="210"/>
      <c r="AL143" s="212"/>
      <c r="AM143" s="213"/>
      <c r="AN143" s="210"/>
      <c r="AO143" s="211"/>
      <c r="AP143" s="210"/>
      <c r="AQ143" s="212"/>
      <c r="AR143" s="213"/>
      <c r="AS143" s="210"/>
      <c r="AT143" s="211"/>
      <c r="AU143" s="210"/>
      <c r="AV143" s="212"/>
      <c r="AW143" s="213"/>
      <c r="AX143" s="210"/>
      <c r="AY143" s="211"/>
      <c r="AZ143" s="210"/>
      <c r="BA143" s="212"/>
      <c r="BB143" s="213"/>
      <c r="BC143" s="210"/>
      <c r="BD143" s="210"/>
      <c r="BE143" s="210"/>
      <c r="BF143" s="213"/>
      <c r="BG143" s="216" t="str">
        <f t="shared" si="43"/>
        <v/>
      </c>
      <c r="BH143" s="217"/>
      <c r="BI143" s="218" t="str">
        <f t="shared" si="44"/>
        <v/>
      </c>
      <c r="BJ143" s="219"/>
      <c r="BK143" s="220"/>
      <c r="BL143" s="221"/>
      <c r="BM143" s="221"/>
      <c r="BN143" s="221"/>
      <c r="BO143" s="221"/>
      <c r="BP143" s="221"/>
      <c r="BQ143" s="221"/>
      <c r="BR143" s="221"/>
      <c r="BS143" s="222"/>
      <c r="BT143" s="217"/>
      <c r="BU143" s="223" t="str">
        <f t="shared" si="45"/>
        <v/>
      </c>
      <c r="BV143" s="224"/>
      <c r="BW143" s="225"/>
      <c r="BX143" s="249"/>
      <c r="BY143" s="255"/>
      <c r="BZ143" s="226"/>
      <c r="CA143" s="249"/>
      <c r="CB143" s="255"/>
      <c r="CC143" s="226"/>
      <c r="CD143" s="249"/>
      <c r="CE143" s="255"/>
      <c r="CF143" s="226"/>
      <c r="CG143" s="249"/>
      <c r="CH143" s="255"/>
      <c r="CI143" s="226"/>
      <c r="CJ143" s="249"/>
      <c r="CK143" s="255"/>
      <c r="CL143" s="226"/>
      <c r="CM143" s="249"/>
      <c r="CN143" s="255"/>
      <c r="CO143" s="226"/>
      <c r="CP143" s="249"/>
      <c r="CQ143" s="255"/>
      <c r="CR143" s="226"/>
      <c r="CS143" s="249"/>
      <c r="CT143" s="255"/>
      <c r="CU143" s="226"/>
      <c r="CV143" s="249"/>
      <c r="CW143" s="225"/>
      <c r="CX143" s="226"/>
      <c r="CY143" s="227"/>
    </row>
    <row r="144" spans="1:103" ht="13.5" customHeight="1">
      <c r="A144" s="83" t="str">
        <f t="shared" si="38"/>
        <v/>
      </c>
      <c r="B144" s="168" t="str">
        <f t="shared" si="39"/>
        <v/>
      </c>
      <c r="C144" s="151" t="str">
        <f t="shared" si="40"/>
        <v/>
      </c>
      <c r="D144" s="82" t="str">
        <f t="shared" si="41"/>
        <v/>
      </c>
      <c r="E144" s="188" t="str">
        <f>IF(ISERROR(SUM((B144/2),(C144/2),(D144/2))),IF(ISERROR(SUM((B144/2),(C144/2))),IF(ISERROR(SUM((B144/2),(D144/2))),IF(ISERROR(SUM((C144/2),(D144/2))),IF(ISERROR(B144/2),IF(ISERROR(C144/2),A142,C144),B144),SUM((C144*'Student List'!$D$34),(D144*'Student List'!$E$34))/'Student List'!$D$40),SUM((B144*'Student List'!$C$34),(D144*'Student List'!$E$34))/'Student List'!$E$40),SUM((B144*'Student List'!$C$34),(C144*'Student List'!$D$34))/'Student List'!$C$40),SUM((B144*'Student List'!$C$34),(C144*'Student List'!$D$34),(D144*'Student List'!$E$34))/'Student List'!$C$35)</f>
        <v/>
      </c>
      <c r="F144" s="84" t="str">
        <f t="shared" si="42"/>
        <v/>
      </c>
      <c r="G144" s="173" t="str">
        <f>IF(ISTEXT('Student List'!$C$13),('Student List'!$C$13),"")</f>
        <v/>
      </c>
      <c r="H144" s="85"/>
      <c r="I144" s="86"/>
      <c r="J144" s="87"/>
      <c r="K144" s="86"/>
      <c r="L144" s="88"/>
      <c r="M144" s="89"/>
      <c r="N144" s="86"/>
      <c r="O144" s="87"/>
      <c r="P144" s="86"/>
      <c r="Q144" s="88"/>
      <c r="R144" s="89"/>
      <c r="S144" s="86"/>
      <c r="T144" s="87"/>
      <c r="U144" s="86"/>
      <c r="V144" s="88"/>
      <c r="W144" s="89"/>
      <c r="X144" s="86"/>
      <c r="Y144" s="87"/>
      <c r="Z144" s="86"/>
      <c r="AA144" s="90"/>
      <c r="AB144" s="207"/>
      <c r="AC144" s="85"/>
      <c r="AD144" s="86"/>
      <c r="AE144" s="89"/>
      <c r="AF144" s="86"/>
      <c r="AG144" s="88"/>
      <c r="AH144" s="89"/>
      <c r="AI144" s="86"/>
      <c r="AJ144" s="87"/>
      <c r="AK144" s="86"/>
      <c r="AL144" s="88"/>
      <c r="AM144" s="89"/>
      <c r="AN144" s="86"/>
      <c r="AO144" s="87"/>
      <c r="AP144" s="86"/>
      <c r="AQ144" s="88"/>
      <c r="AR144" s="89"/>
      <c r="AS144" s="86"/>
      <c r="AT144" s="87"/>
      <c r="AU144" s="86"/>
      <c r="AV144" s="88"/>
      <c r="AW144" s="89"/>
      <c r="AX144" s="86"/>
      <c r="AY144" s="87"/>
      <c r="AZ144" s="86"/>
      <c r="BA144" s="88"/>
      <c r="BB144" s="89"/>
      <c r="BC144" s="86"/>
      <c r="BD144" s="86"/>
      <c r="BE144" s="86"/>
      <c r="BF144" s="89"/>
      <c r="BG144" s="91" t="str">
        <f t="shared" si="43"/>
        <v/>
      </c>
      <c r="BI144" s="92" t="str">
        <f t="shared" si="44"/>
        <v/>
      </c>
      <c r="BJ144" s="112"/>
      <c r="BK144" s="117"/>
      <c r="BL144" s="113"/>
      <c r="BM144" s="113"/>
      <c r="BN144" s="113"/>
      <c r="BO144" s="113"/>
      <c r="BP144" s="113"/>
      <c r="BQ144" s="113"/>
      <c r="BR144" s="113"/>
      <c r="BS144" s="114"/>
      <c r="BU144" s="171" t="str">
        <f t="shared" si="45"/>
        <v/>
      </c>
      <c r="BV144" s="161"/>
      <c r="BW144" s="162"/>
      <c r="BX144" s="250"/>
      <c r="BY144" s="256"/>
      <c r="BZ144" s="163"/>
      <c r="CA144" s="250"/>
      <c r="CB144" s="256"/>
      <c r="CC144" s="163"/>
      <c r="CD144" s="250"/>
      <c r="CE144" s="256"/>
      <c r="CF144" s="163"/>
      <c r="CG144" s="250"/>
      <c r="CH144" s="256"/>
      <c r="CI144" s="163"/>
      <c r="CJ144" s="250"/>
      <c r="CK144" s="256"/>
      <c r="CL144" s="163"/>
      <c r="CM144" s="250"/>
      <c r="CN144" s="256"/>
      <c r="CO144" s="163"/>
      <c r="CP144" s="250"/>
      <c r="CQ144" s="256"/>
      <c r="CR144" s="163"/>
      <c r="CS144" s="250"/>
      <c r="CT144" s="256"/>
      <c r="CU144" s="163"/>
      <c r="CV144" s="250"/>
      <c r="CW144" s="162"/>
      <c r="CX144" s="163"/>
      <c r="CY144" s="164"/>
    </row>
    <row r="145" spans="1:103" ht="13.5" customHeight="1">
      <c r="A145" s="83" t="str">
        <f t="shared" si="38"/>
        <v/>
      </c>
      <c r="B145" s="168" t="str">
        <f t="shared" si="39"/>
        <v/>
      </c>
      <c r="C145" s="151" t="str">
        <f t="shared" si="40"/>
        <v/>
      </c>
      <c r="D145" s="82" t="str">
        <f t="shared" si="41"/>
        <v/>
      </c>
      <c r="E145" s="188" t="str">
        <f>IF(ISERROR(SUM((B145/2),(C145/2),(D145/2))),IF(ISERROR(SUM((B145/2),(C145/2))),IF(ISERROR(SUM((B145/2),(D145/2))),IF(ISERROR(SUM((C145/2),(D145/2))),IF(ISERROR(B145/2),IF(ISERROR(C145/2),A143,C145),B145),SUM((C145*'Student List'!$D$34),(D145*'Student List'!$E$34))/'Student List'!$D$40),SUM((B145*'Student List'!$C$34),(D145*'Student List'!$E$34))/'Student List'!$E$40),SUM((B145*'Student List'!$C$34),(C145*'Student List'!$D$34))/'Student List'!$C$40),SUM((B145*'Student List'!$C$34),(C145*'Student List'!$D$34),(D145*'Student List'!$E$34))/'Student List'!$C$35)</f>
        <v/>
      </c>
      <c r="F145" s="84" t="str">
        <f t="shared" si="42"/>
        <v/>
      </c>
      <c r="G145" s="208" t="str">
        <f>IF(ISTEXT('Student List'!$C$14),('Student List'!$C$14),"")</f>
        <v/>
      </c>
      <c r="H145" s="209"/>
      <c r="I145" s="210"/>
      <c r="J145" s="211"/>
      <c r="K145" s="210"/>
      <c r="L145" s="212"/>
      <c r="M145" s="213"/>
      <c r="N145" s="210"/>
      <c r="O145" s="211"/>
      <c r="P145" s="210"/>
      <c r="Q145" s="212"/>
      <c r="R145" s="213"/>
      <c r="S145" s="210"/>
      <c r="T145" s="211"/>
      <c r="U145" s="210"/>
      <c r="V145" s="212"/>
      <c r="W145" s="213"/>
      <c r="X145" s="210"/>
      <c r="Y145" s="211"/>
      <c r="Z145" s="210"/>
      <c r="AA145" s="214"/>
      <c r="AB145" s="215"/>
      <c r="AC145" s="209"/>
      <c r="AD145" s="210"/>
      <c r="AE145" s="213"/>
      <c r="AF145" s="210"/>
      <c r="AG145" s="212"/>
      <c r="AH145" s="213"/>
      <c r="AI145" s="210"/>
      <c r="AJ145" s="211"/>
      <c r="AK145" s="210"/>
      <c r="AL145" s="212"/>
      <c r="AM145" s="213"/>
      <c r="AN145" s="210"/>
      <c r="AO145" s="211"/>
      <c r="AP145" s="210"/>
      <c r="AQ145" s="212"/>
      <c r="AR145" s="213"/>
      <c r="AS145" s="210"/>
      <c r="AT145" s="211"/>
      <c r="AU145" s="210"/>
      <c r="AV145" s="212"/>
      <c r="AW145" s="213"/>
      <c r="AX145" s="210"/>
      <c r="AY145" s="211"/>
      <c r="AZ145" s="210"/>
      <c r="BA145" s="212"/>
      <c r="BB145" s="213"/>
      <c r="BC145" s="210"/>
      <c r="BD145" s="210"/>
      <c r="BE145" s="210"/>
      <c r="BF145" s="213"/>
      <c r="BG145" s="216" t="str">
        <f t="shared" si="43"/>
        <v/>
      </c>
      <c r="BH145" s="217"/>
      <c r="BI145" s="218" t="str">
        <f t="shared" si="44"/>
        <v/>
      </c>
      <c r="BJ145" s="219"/>
      <c r="BK145" s="220"/>
      <c r="BL145" s="221"/>
      <c r="BM145" s="221"/>
      <c r="BN145" s="221"/>
      <c r="BO145" s="221"/>
      <c r="BP145" s="221"/>
      <c r="BQ145" s="221"/>
      <c r="BR145" s="221"/>
      <c r="BS145" s="222"/>
      <c r="BT145" s="217"/>
      <c r="BU145" s="223" t="str">
        <f t="shared" si="45"/>
        <v/>
      </c>
      <c r="BV145" s="224"/>
      <c r="BW145" s="225"/>
      <c r="BX145" s="249"/>
      <c r="BY145" s="255"/>
      <c r="BZ145" s="226"/>
      <c r="CA145" s="249"/>
      <c r="CB145" s="255"/>
      <c r="CC145" s="226"/>
      <c r="CD145" s="249"/>
      <c r="CE145" s="255"/>
      <c r="CF145" s="226"/>
      <c r="CG145" s="249"/>
      <c r="CH145" s="255"/>
      <c r="CI145" s="226"/>
      <c r="CJ145" s="249"/>
      <c r="CK145" s="255"/>
      <c r="CL145" s="226"/>
      <c r="CM145" s="249"/>
      <c r="CN145" s="255"/>
      <c r="CO145" s="226"/>
      <c r="CP145" s="249"/>
      <c r="CQ145" s="255"/>
      <c r="CR145" s="226"/>
      <c r="CS145" s="249"/>
      <c r="CT145" s="255"/>
      <c r="CU145" s="226"/>
      <c r="CV145" s="249"/>
      <c r="CW145" s="225"/>
      <c r="CX145" s="226"/>
      <c r="CY145" s="227"/>
    </row>
    <row r="146" spans="1:103" ht="13.5" customHeight="1">
      <c r="A146" s="83" t="str">
        <f t="shared" si="38"/>
        <v/>
      </c>
      <c r="B146" s="168" t="str">
        <f t="shared" si="39"/>
        <v/>
      </c>
      <c r="C146" s="151" t="str">
        <f t="shared" si="40"/>
        <v/>
      </c>
      <c r="D146" s="82" t="str">
        <f t="shared" si="41"/>
        <v/>
      </c>
      <c r="E146" s="188" t="str">
        <f>IF(ISERROR(SUM((B146/2),(C146/2),(D146/2))),IF(ISERROR(SUM((B146/2),(C146/2))),IF(ISERROR(SUM((B146/2),(D146/2))),IF(ISERROR(SUM((C146/2),(D146/2))),IF(ISERROR(B146/2),IF(ISERROR(C146/2),A144,C146),B146),SUM((C146*'Student List'!$D$34),(D146*'Student List'!$E$34))/'Student List'!$D$40),SUM((B146*'Student List'!$C$34),(D146*'Student List'!$E$34))/'Student List'!$E$40),SUM((B146*'Student List'!$C$34),(C146*'Student List'!$D$34))/'Student List'!$C$40),SUM((B146*'Student List'!$C$34),(C146*'Student List'!$D$34),(D146*'Student List'!$E$34))/'Student List'!$C$35)</f>
        <v/>
      </c>
      <c r="F146" s="84" t="str">
        <f t="shared" si="42"/>
        <v/>
      </c>
      <c r="G146" s="173" t="str">
        <f>IF(ISTEXT('Student List'!$C$15),('Student List'!$C$15),"")</f>
        <v/>
      </c>
      <c r="H146" s="85"/>
      <c r="I146" s="86"/>
      <c r="J146" s="87"/>
      <c r="K146" s="86"/>
      <c r="L146" s="88"/>
      <c r="M146" s="89"/>
      <c r="N146" s="86"/>
      <c r="O146" s="87"/>
      <c r="P146" s="86"/>
      <c r="Q146" s="88"/>
      <c r="R146" s="89"/>
      <c r="S146" s="86"/>
      <c r="T146" s="87"/>
      <c r="U146" s="86"/>
      <c r="V146" s="88"/>
      <c r="W146" s="89"/>
      <c r="X146" s="86"/>
      <c r="Y146" s="87"/>
      <c r="Z146" s="86"/>
      <c r="AA146" s="90"/>
      <c r="AB146" s="207"/>
      <c r="AC146" s="85"/>
      <c r="AD146" s="86"/>
      <c r="AE146" s="89"/>
      <c r="AF146" s="86"/>
      <c r="AG146" s="88"/>
      <c r="AH146" s="89"/>
      <c r="AI146" s="86"/>
      <c r="AJ146" s="87"/>
      <c r="AK146" s="86"/>
      <c r="AL146" s="88"/>
      <c r="AM146" s="89"/>
      <c r="AN146" s="86"/>
      <c r="AO146" s="87"/>
      <c r="AP146" s="86"/>
      <c r="AQ146" s="88"/>
      <c r="AR146" s="89"/>
      <c r="AS146" s="86"/>
      <c r="AT146" s="87"/>
      <c r="AU146" s="86"/>
      <c r="AV146" s="88"/>
      <c r="AW146" s="89"/>
      <c r="AX146" s="86"/>
      <c r="AY146" s="87"/>
      <c r="AZ146" s="86"/>
      <c r="BA146" s="88"/>
      <c r="BB146" s="89"/>
      <c r="BC146" s="86"/>
      <c r="BD146" s="86"/>
      <c r="BE146" s="86"/>
      <c r="BF146" s="89"/>
      <c r="BG146" s="91" t="str">
        <f t="shared" si="43"/>
        <v/>
      </c>
      <c r="BI146" s="92" t="str">
        <f t="shared" si="44"/>
        <v/>
      </c>
      <c r="BJ146" s="112"/>
      <c r="BK146" s="117"/>
      <c r="BL146" s="113"/>
      <c r="BM146" s="113"/>
      <c r="BN146" s="113"/>
      <c r="BO146" s="113"/>
      <c r="BP146" s="113"/>
      <c r="BQ146" s="113"/>
      <c r="BR146" s="113"/>
      <c r="BS146" s="114"/>
      <c r="BU146" s="171" t="str">
        <f t="shared" si="45"/>
        <v/>
      </c>
      <c r="BV146" s="161"/>
      <c r="BW146" s="162"/>
      <c r="BX146" s="250"/>
      <c r="BY146" s="256"/>
      <c r="BZ146" s="163"/>
      <c r="CA146" s="250"/>
      <c r="CB146" s="256"/>
      <c r="CC146" s="163"/>
      <c r="CD146" s="250"/>
      <c r="CE146" s="256"/>
      <c r="CF146" s="163"/>
      <c r="CG146" s="250"/>
      <c r="CH146" s="256"/>
      <c r="CI146" s="163"/>
      <c r="CJ146" s="250"/>
      <c r="CK146" s="256"/>
      <c r="CL146" s="163"/>
      <c r="CM146" s="250"/>
      <c r="CN146" s="256"/>
      <c r="CO146" s="163"/>
      <c r="CP146" s="250"/>
      <c r="CQ146" s="256"/>
      <c r="CR146" s="163"/>
      <c r="CS146" s="250"/>
      <c r="CT146" s="256"/>
      <c r="CU146" s="163"/>
      <c r="CV146" s="250"/>
      <c r="CW146" s="162"/>
      <c r="CX146" s="163"/>
      <c r="CY146" s="164"/>
    </row>
    <row r="147" spans="1:103" ht="13.5" customHeight="1">
      <c r="A147" s="83" t="str">
        <f t="shared" si="38"/>
        <v/>
      </c>
      <c r="B147" s="168" t="str">
        <f t="shared" si="39"/>
        <v/>
      </c>
      <c r="C147" s="151" t="str">
        <f t="shared" si="40"/>
        <v/>
      </c>
      <c r="D147" s="82" t="str">
        <f t="shared" si="41"/>
        <v/>
      </c>
      <c r="E147" s="188" t="str">
        <f>IF(ISERROR(SUM((B147/2),(C147/2),(D147/2))),IF(ISERROR(SUM((B147/2),(C147/2))),IF(ISERROR(SUM((B147/2),(D147/2))),IF(ISERROR(SUM((C147/2),(D147/2))),IF(ISERROR(B147/2),IF(ISERROR(C147/2),A145,C147),B147),SUM((C147*'Student List'!$D$34),(D147*'Student List'!$E$34))/'Student List'!$D$40),SUM((B147*'Student List'!$C$34),(D147*'Student List'!$E$34))/'Student List'!$E$40),SUM((B147*'Student List'!$C$34),(C147*'Student List'!$D$34))/'Student List'!$C$40),SUM((B147*'Student List'!$C$34),(C147*'Student List'!$D$34),(D147*'Student List'!$E$34))/'Student List'!$C$35)</f>
        <v/>
      </c>
      <c r="F147" s="84" t="str">
        <f t="shared" si="42"/>
        <v/>
      </c>
      <c r="G147" s="208" t="str">
        <f>IF(ISTEXT('Student List'!$C$16),('Student List'!$C$16),"")</f>
        <v/>
      </c>
      <c r="H147" s="209"/>
      <c r="I147" s="210"/>
      <c r="J147" s="211"/>
      <c r="K147" s="210"/>
      <c r="L147" s="212"/>
      <c r="M147" s="213"/>
      <c r="N147" s="210"/>
      <c r="O147" s="211"/>
      <c r="P147" s="210"/>
      <c r="Q147" s="212"/>
      <c r="R147" s="213"/>
      <c r="S147" s="210"/>
      <c r="T147" s="211"/>
      <c r="U147" s="210"/>
      <c r="V147" s="212"/>
      <c r="W147" s="213"/>
      <c r="X147" s="210"/>
      <c r="Y147" s="211"/>
      <c r="Z147" s="210"/>
      <c r="AA147" s="214"/>
      <c r="AB147" s="215"/>
      <c r="AC147" s="209"/>
      <c r="AD147" s="210"/>
      <c r="AE147" s="213"/>
      <c r="AF147" s="210"/>
      <c r="AG147" s="212"/>
      <c r="AH147" s="213"/>
      <c r="AI147" s="210"/>
      <c r="AJ147" s="211"/>
      <c r="AK147" s="210"/>
      <c r="AL147" s="212"/>
      <c r="AM147" s="213"/>
      <c r="AN147" s="210"/>
      <c r="AO147" s="211"/>
      <c r="AP147" s="210"/>
      <c r="AQ147" s="212"/>
      <c r="AR147" s="213"/>
      <c r="AS147" s="210"/>
      <c r="AT147" s="211"/>
      <c r="AU147" s="210"/>
      <c r="AV147" s="212"/>
      <c r="AW147" s="213"/>
      <c r="AX147" s="210"/>
      <c r="AY147" s="211"/>
      <c r="AZ147" s="210"/>
      <c r="BA147" s="212"/>
      <c r="BB147" s="213"/>
      <c r="BC147" s="210"/>
      <c r="BD147" s="210"/>
      <c r="BE147" s="210"/>
      <c r="BF147" s="213"/>
      <c r="BG147" s="216" t="str">
        <f t="shared" si="43"/>
        <v/>
      </c>
      <c r="BH147" s="217"/>
      <c r="BI147" s="218" t="str">
        <f t="shared" si="44"/>
        <v/>
      </c>
      <c r="BJ147" s="219"/>
      <c r="BK147" s="220"/>
      <c r="BL147" s="221"/>
      <c r="BM147" s="221"/>
      <c r="BN147" s="221"/>
      <c r="BO147" s="221"/>
      <c r="BP147" s="221"/>
      <c r="BQ147" s="221"/>
      <c r="BR147" s="221"/>
      <c r="BS147" s="222"/>
      <c r="BT147" s="217"/>
      <c r="BU147" s="223" t="str">
        <f t="shared" si="45"/>
        <v/>
      </c>
      <c r="BV147" s="224"/>
      <c r="BW147" s="225"/>
      <c r="BX147" s="249"/>
      <c r="BY147" s="255"/>
      <c r="BZ147" s="226"/>
      <c r="CA147" s="249"/>
      <c r="CB147" s="255"/>
      <c r="CC147" s="226"/>
      <c r="CD147" s="249"/>
      <c r="CE147" s="255"/>
      <c r="CF147" s="226"/>
      <c r="CG147" s="249"/>
      <c r="CH147" s="255"/>
      <c r="CI147" s="226"/>
      <c r="CJ147" s="249"/>
      <c r="CK147" s="255"/>
      <c r="CL147" s="226"/>
      <c r="CM147" s="249"/>
      <c r="CN147" s="255"/>
      <c r="CO147" s="226"/>
      <c r="CP147" s="249"/>
      <c r="CQ147" s="255"/>
      <c r="CR147" s="226"/>
      <c r="CS147" s="249"/>
      <c r="CT147" s="255"/>
      <c r="CU147" s="226"/>
      <c r="CV147" s="249"/>
      <c r="CW147" s="225"/>
      <c r="CX147" s="226"/>
      <c r="CY147" s="227"/>
    </row>
    <row r="148" spans="1:103" ht="13.5" customHeight="1">
      <c r="A148" s="83" t="str">
        <f t="shared" si="38"/>
        <v/>
      </c>
      <c r="B148" s="168" t="str">
        <f t="shared" si="39"/>
        <v/>
      </c>
      <c r="C148" s="151" t="str">
        <f t="shared" si="40"/>
        <v/>
      </c>
      <c r="D148" s="82" t="str">
        <f t="shared" si="41"/>
        <v/>
      </c>
      <c r="E148" s="188" t="str">
        <f>IF(ISERROR(SUM((B148/2),(C148/2),(D148/2))),IF(ISERROR(SUM((B148/2),(C148/2))),IF(ISERROR(SUM((B148/2),(D148/2))),IF(ISERROR(SUM((C148/2),(D148/2))),IF(ISERROR(B148/2),IF(ISERROR(C148/2),A146,C148),B148),SUM((C148*'Student List'!$D$34),(D148*'Student List'!$E$34))/'Student List'!$D$40),SUM((B148*'Student List'!$C$34),(D148*'Student List'!$E$34))/'Student List'!$E$40),SUM((B148*'Student List'!$C$34),(C148*'Student List'!$D$34))/'Student List'!$C$40),SUM((B148*'Student List'!$C$34),(C148*'Student List'!$D$34),(D148*'Student List'!$E$34))/'Student List'!$C$35)</f>
        <v/>
      </c>
      <c r="F148" s="84" t="str">
        <f t="shared" si="42"/>
        <v/>
      </c>
      <c r="G148" s="173" t="str">
        <f>IF(ISTEXT('Student List'!$C$17),('Student List'!$C$17),"")</f>
        <v/>
      </c>
      <c r="H148" s="85"/>
      <c r="I148" s="86"/>
      <c r="J148" s="87"/>
      <c r="K148" s="86"/>
      <c r="L148" s="88"/>
      <c r="M148" s="89"/>
      <c r="N148" s="86"/>
      <c r="O148" s="87"/>
      <c r="P148" s="86"/>
      <c r="Q148" s="88"/>
      <c r="R148" s="89"/>
      <c r="S148" s="86"/>
      <c r="T148" s="87"/>
      <c r="U148" s="86"/>
      <c r="V148" s="88"/>
      <c r="W148" s="89"/>
      <c r="X148" s="86"/>
      <c r="Y148" s="87"/>
      <c r="Z148" s="86"/>
      <c r="AA148" s="90"/>
      <c r="AB148" s="207"/>
      <c r="AC148" s="85"/>
      <c r="AD148" s="86"/>
      <c r="AE148" s="89"/>
      <c r="AF148" s="86"/>
      <c r="AG148" s="88"/>
      <c r="AH148" s="89"/>
      <c r="AI148" s="86"/>
      <c r="AJ148" s="87"/>
      <c r="AK148" s="86"/>
      <c r="AL148" s="88"/>
      <c r="AM148" s="89"/>
      <c r="AN148" s="86"/>
      <c r="AO148" s="87"/>
      <c r="AP148" s="86"/>
      <c r="AQ148" s="88"/>
      <c r="AR148" s="89"/>
      <c r="AS148" s="86"/>
      <c r="AT148" s="87"/>
      <c r="AU148" s="86"/>
      <c r="AV148" s="88"/>
      <c r="AW148" s="89"/>
      <c r="AX148" s="86"/>
      <c r="AY148" s="87"/>
      <c r="AZ148" s="86"/>
      <c r="BA148" s="88"/>
      <c r="BB148" s="89"/>
      <c r="BC148" s="86"/>
      <c r="BD148" s="86"/>
      <c r="BE148" s="86"/>
      <c r="BF148" s="89"/>
      <c r="BG148" s="91" t="str">
        <f t="shared" si="43"/>
        <v/>
      </c>
      <c r="BI148" s="92" t="str">
        <f t="shared" si="44"/>
        <v/>
      </c>
      <c r="BJ148" s="112"/>
      <c r="BK148" s="117"/>
      <c r="BL148" s="113"/>
      <c r="BM148" s="113"/>
      <c r="BN148" s="113"/>
      <c r="BO148" s="113"/>
      <c r="BP148" s="113"/>
      <c r="BQ148" s="113"/>
      <c r="BR148" s="113"/>
      <c r="BS148" s="114"/>
      <c r="BU148" s="171" t="str">
        <f t="shared" si="45"/>
        <v/>
      </c>
      <c r="BV148" s="161"/>
      <c r="BW148" s="162"/>
      <c r="BX148" s="250"/>
      <c r="BY148" s="256"/>
      <c r="BZ148" s="163"/>
      <c r="CA148" s="250"/>
      <c r="CB148" s="256"/>
      <c r="CC148" s="163"/>
      <c r="CD148" s="250"/>
      <c r="CE148" s="256"/>
      <c r="CF148" s="163"/>
      <c r="CG148" s="250"/>
      <c r="CH148" s="256"/>
      <c r="CI148" s="163"/>
      <c r="CJ148" s="250"/>
      <c r="CK148" s="256"/>
      <c r="CL148" s="163"/>
      <c r="CM148" s="250"/>
      <c r="CN148" s="256"/>
      <c r="CO148" s="163"/>
      <c r="CP148" s="250"/>
      <c r="CQ148" s="256"/>
      <c r="CR148" s="163"/>
      <c r="CS148" s="250"/>
      <c r="CT148" s="256"/>
      <c r="CU148" s="163"/>
      <c r="CV148" s="250"/>
      <c r="CW148" s="162"/>
      <c r="CX148" s="163"/>
      <c r="CY148" s="164"/>
    </row>
    <row r="149" spans="1:103" ht="13.5" customHeight="1">
      <c r="A149" s="83" t="str">
        <f t="shared" si="38"/>
        <v/>
      </c>
      <c r="B149" s="168" t="str">
        <f t="shared" si="39"/>
        <v/>
      </c>
      <c r="C149" s="151" t="str">
        <f t="shared" si="40"/>
        <v/>
      </c>
      <c r="D149" s="82" t="str">
        <f t="shared" si="41"/>
        <v/>
      </c>
      <c r="E149" s="188" t="str">
        <f>IF(ISERROR(SUM((B149/2),(C149/2),(D149/2))),IF(ISERROR(SUM((B149/2),(C149/2))),IF(ISERROR(SUM((B149/2),(D149/2))),IF(ISERROR(SUM((C149/2),(D149/2))),IF(ISERROR(B149/2),IF(ISERROR(C149/2),A147,C149),B149),SUM((C149*'Student List'!$D$34),(D149*'Student List'!$E$34))/'Student List'!$D$40),SUM((B149*'Student List'!$C$34),(D149*'Student List'!$E$34))/'Student List'!$E$40),SUM((B149*'Student List'!$C$34),(C149*'Student List'!$D$34))/'Student List'!$C$40),SUM((B149*'Student List'!$C$34),(C149*'Student List'!$D$34),(D149*'Student List'!$E$34))/'Student List'!$C$35)</f>
        <v/>
      </c>
      <c r="F149" s="84" t="str">
        <f t="shared" si="42"/>
        <v/>
      </c>
      <c r="G149" s="208" t="str">
        <f>IF(ISTEXT('Student List'!$C$18),('Student List'!$C$18),"")</f>
        <v/>
      </c>
      <c r="H149" s="209"/>
      <c r="I149" s="210"/>
      <c r="J149" s="211"/>
      <c r="K149" s="210"/>
      <c r="L149" s="212"/>
      <c r="M149" s="213"/>
      <c r="N149" s="210"/>
      <c r="O149" s="211"/>
      <c r="P149" s="210"/>
      <c r="Q149" s="212"/>
      <c r="R149" s="213"/>
      <c r="S149" s="210"/>
      <c r="T149" s="211"/>
      <c r="U149" s="210"/>
      <c r="V149" s="212"/>
      <c r="W149" s="213"/>
      <c r="X149" s="210"/>
      <c r="Y149" s="211"/>
      <c r="Z149" s="210"/>
      <c r="AA149" s="214"/>
      <c r="AB149" s="215"/>
      <c r="AC149" s="209"/>
      <c r="AD149" s="210"/>
      <c r="AE149" s="213"/>
      <c r="AF149" s="210"/>
      <c r="AG149" s="212"/>
      <c r="AH149" s="213"/>
      <c r="AI149" s="210"/>
      <c r="AJ149" s="211"/>
      <c r="AK149" s="210"/>
      <c r="AL149" s="212"/>
      <c r="AM149" s="213"/>
      <c r="AN149" s="210"/>
      <c r="AO149" s="211"/>
      <c r="AP149" s="210"/>
      <c r="AQ149" s="212"/>
      <c r="AR149" s="213"/>
      <c r="AS149" s="210"/>
      <c r="AT149" s="211"/>
      <c r="AU149" s="210"/>
      <c r="AV149" s="212"/>
      <c r="AW149" s="213"/>
      <c r="AX149" s="210"/>
      <c r="AY149" s="211"/>
      <c r="AZ149" s="210"/>
      <c r="BA149" s="212"/>
      <c r="BB149" s="213"/>
      <c r="BC149" s="210"/>
      <c r="BD149" s="210"/>
      <c r="BE149" s="210"/>
      <c r="BF149" s="213"/>
      <c r="BG149" s="216" t="str">
        <f t="shared" si="43"/>
        <v/>
      </c>
      <c r="BH149" s="217"/>
      <c r="BI149" s="218" t="str">
        <f t="shared" si="44"/>
        <v/>
      </c>
      <c r="BJ149" s="219"/>
      <c r="BK149" s="220"/>
      <c r="BL149" s="221"/>
      <c r="BM149" s="221"/>
      <c r="BN149" s="221"/>
      <c r="BO149" s="221"/>
      <c r="BP149" s="221"/>
      <c r="BQ149" s="221"/>
      <c r="BR149" s="221"/>
      <c r="BS149" s="222"/>
      <c r="BT149" s="217"/>
      <c r="BU149" s="223" t="str">
        <f t="shared" si="45"/>
        <v/>
      </c>
      <c r="BV149" s="224"/>
      <c r="BW149" s="225"/>
      <c r="BX149" s="249"/>
      <c r="BY149" s="255"/>
      <c r="BZ149" s="226"/>
      <c r="CA149" s="249"/>
      <c r="CB149" s="255"/>
      <c r="CC149" s="226"/>
      <c r="CD149" s="249"/>
      <c r="CE149" s="255"/>
      <c r="CF149" s="226"/>
      <c r="CG149" s="249"/>
      <c r="CH149" s="255"/>
      <c r="CI149" s="226"/>
      <c r="CJ149" s="249"/>
      <c r="CK149" s="255"/>
      <c r="CL149" s="226"/>
      <c r="CM149" s="249"/>
      <c r="CN149" s="255"/>
      <c r="CO149" s="226"/>
      <c r="CP149" s="249"/>
      <c r="CQ149" s="255"/>
      <c r="CR149" s="226"/>
      <c r="CS149" s="249"/>
      <c r="CT149" s="255"/>
      <c r="CU149" s="226"/>
      <c r="CV149" s="249"/>
      <c r="CW149" s="225"/>
      <c r="CX149" s="226"/>
      <c r="CY149" s="227"/>
    </row>
    <row r="150" spans="1:103" ht="13.5" customHeight="1">
      <c r="A150" s="83" t="str">
        <f t="shared" si="38"/>
        <v/>
      </c>
      <c r="B150" s="168" t="str">
        <f t="shared" si="39"/>
        <v/>
      </c>
      <c r="C150" s="151" t="str">
        <f t="shared" si="40"/>
        <v/>
      </c>
      <c r="D150" s="82" t="str">
        <f t="shared" si="41"/>
        <v/>
      </c>
      <c r="E150" s="188" t="str">
        <f>IF(ISERROR(SUM((B150/2),(C150/2),(D150/2))),IF(ISERROR(SUM((B150/2),(C150/2))),IF(ISERROR(SUM((B150/2),(D150/2))),IF(ISERROR(SUM((C150/2),(D150/2))),IF(ISERROR(B150/2),IF(ISERROR(C150/2),A148,C150),B150),SUM((C150*'Student List'!$D$34),(D150*'Student List'!$E$34))/'Student List'!$D$40),SUM((B150*'Student List'!$C$34),(D150*'Student List'!$E$34))/'Student List'!$E$40),SUM((B150*'Student List'!$C$34),(C150*'Student List'!$D$34))/'Student List'!$C$40),SUM((B150*'Student List'!$C$34),(C150*'Student List'!$D$34),(D150*'Student List'!$E$34))/'Student List'!$C$35)</f>
        <v/>
      </c>
      <c r="F150" s="84" t="str">
        <f t="shared" si="42"/>
        <v/>
      </c>
      <c r="G150" s="173" t="str">
        <f>IF(ISTEXT('Student List'!$C$19),('Student List'!$C$19),"")</f>
        <v/>
      </c>
      <c r="H150" s="85"/>
      <c r="I150" s="86"/>
      <c r="J150" s="87"/>
      <c r="K150" s="86"/>
      <c r="L150" s="88"/>
      <c r="M150" s="89"/>
      <c r="N150" s="86"/>
      <c r="O150" s="87"/>
      <c r="P150" s="86"/>
      <c r="Q150" s="88"/>
      <c r="R150" s="89"/>
      <c r="S150" s="86"/>
      <c r="T150" s="87"/>
      <c r="U150" s="86"/>
      <c r="V150" s="88"/>
      <c r="W150" s="89"/>
      <c r="X150" s="86"/>
      <c r="Y150" s="87"/>
      <c r="Z150" s="86"/>
      <c r="AA150" s="90"/>
      <c r="AB150" s="207"/>
      <c r="AC150" s="85"/>
      <c r="AD150" s="86"/>
      <c r="AE150" s="89"/>
      <c r="AF150" s="86"/>
      <c r="AG150" s="88"/>
      <c r="AH150" s="89"/>
      <c r="AI150" s="86"/>
      <c r="AJ150" s="87"/>
      <c r="AK150" s="86"/>
      <c r="AL150" s="88"/>
      <c r="AM150" s="89"/>
      <c r="AN150" s="86"/>
      <c r="AO150" s="87"/>
      <c r="AP150" s="86"/>
      <c r="AQ150" s="88"/>
      <c r="AR150" s="89"/>
      <c r="AS150" s="86"/>
      <c r="AT150" s="87"/>
      <c r="AU150" s="86"/>
      <c r="AV150" s="88"/>
      <c r="AW150" s="89"/>
      <c r="AX150" s="86"/>
      <c r="AY150" s="87"/>
      <c r="AZ150" s="86"/>
      <c r="BA150" s="88"/>
      <c r="BB150" s="89"/>
      <c r="BC150" s="86"/>
      <c r="BD150" s="86"/>
      <c r="BE150" s="86"/>
      <c r="BF150" s="89"/>
      <c r="BG150" s="91" t="str">
        <f t="shared" si="43"/>
        <v/>
      </c>
      <c r="BI150" s="92" t="str">
        <f t="shared" si="44"/>
        <v/>
      </c>
      <c r="BJ150" s="112"/>
      <c r="BK150" s="117"/>
      <c r="BL150" s="113"/>
      <c r="BM150" s="113"/>
      <c r="BN150" s="113"/>
      <c r="BO150" s="113"/>
      <c r="BP150" s="113"/>
      <c r="BQ150" s="113"/>
      <c r="BR150" s="113"/>
      <c r="BS150" s="114"/>
      <c r="BU150" s="171" t="str">
        <f t="shared" si="45"/>
        <v/>
      </c>
      <c r="BV150" s="161"/>
      <c r="BW150" s="162"/>
      <c r="BX150" s="250"/>
      <c r="BY150" s="256"/>
      <c r="BZ150" s="163"/>
      <c r="CA150" s="250"/>
      <c r="CB150" s="256"/>
      <c r="CC150" s="163"/>
      <c r="CD150" s="250"/>
      <c r="CE150" s="256"/>
      <c r="CF150" s="163"/>
      <c r="CG150" s="250"/>
      <c r="CH150" s="256"/>
      <c r="CI150" s="163"/>
      <c r="CJ150" s="250"/>
      <c r="CK150" s="256"/>
      <c r="CL150" s="163"/>
      <c r="CM150" s="250"/>
      <c r="CN150" s="256"/>
      <c r="CO150" s="163"/>
      <c r="CP150" s="250"/>
      <c r="CQ150" s="256"/>
      <c r="CR150" s="163"/>
      <c r="CS150" s="250"/>
      <c r="CT150" s="256"/>
      <c r="CU150" s="163"/>
      <c r="CV150" s="250"/>
      <c r="CW150" s="162"/>
      <c r="CX150" s="163"/>
      <c r="CY150" s="164"/>
    </row>
    <row r="151" spans="1:103" ht="13.5" customHeight="1">
      <c r="A151" s="83" t="str">
        <f t="shared" si="38"/>
        <v/>
      </c>
      <c r="B151" s="168" t="str">
        <f t="shared" si="39"/>
        <v/>
      </c>
      <c r="C151" s="151" t="str">
        <f t="shared" si="40"/>
        <v/>
      </c>
      <c r="D151" s="82" t="str">
        <f t="shared" si="41"/>
        <v/>
      </c>
      <c r="E151" s="188" t="str">
        <f>IF(ISERROR(SUM((B151/2),(C151/2),(D151/2))),IF(ISERROR(SUM((B151/2),(C151/2))),IF(ISERROR(SUM((B151/2),(D151/2))),IF(ISERROR(SUM((C151/2),(D151/2))),IF(ISERROR(B151/2),IF(ISERROR(C151/2),A149,C151),B151),SUM((C151*'Student List'!$D$34),(D151*'Student List'!$E$34))/'Student List'!$D$40),SUM((B151*'Student List'!$C$34),(D151*'Student List'!$E$34))/'Student List'!$E$40),SUM((B151*'Student List'!$C$34),(C151*'Student List'!$D$34))/'Student List'!$C$40),SUM((B151*'Student List'!$C$34),(C151*'Student List'!$D$34),(D151*'Student List'!$E$34))/'Student List'!$C$35)</f>
        <v/>
      </c>
      <c r="F151" s="84" t="str">
        <f t="shared" si="42"/>
        <v/>
      </c>
      <c r="G151" s="208" t="str">
        <f>IF(ISTEXT('Student List'!$C$20),('Student List'!$C$20),"")</f>
        <v/>
      </c>
      <c r="H151" s="209"/>
      <c r="I151" s="210"/>
      <c r="J151" s="211"/>
      <c r="K151" s="210"/>
      <c r="L151" s="212"/>
      <c r="M151" s="213"/>
      <c r="N151" s="210"/>
      <c r="O151" s="211"/>
      <c r="P151" s="210"/>
      <c r="Q151" s="212"/>
      <c r="R151" s="213"/>
      <c r="S151" s="210"/>
      <c r="T151" s="211"/>
      <c r="U151" s="210"/>
      <c r="V151" s="212"/>
      <c r="W151" s="213"/>
      <c r="X151" s="210"/>
      <c r="Y151" s="211"/>
      <c r="Z151" s="210"/>
      <c r="AA151" s="214"/>
      <c r="AB151" s="215"/>
      <c r="AC151" s="209"/>
      <c r="AD151" s="210"/>
      <c r="AE151" s="213"/>
      <c r="AF151" s="210"/>
      <c r="AG151" s="212"/>
      <c r="AH151" s="213"/>
      <c r="AI151" s="210"/>
      <c r="AJ151" s="211"/>
      <c r="AK151" s="210"/>
      <c r="AL151" s="212"/>
      <c r="AM151" s="213"/>
      <c r="AN151" s="210"/>
      <c r="AO151" s="211"/>
      <c r="AP151" s="210"/>
      <c r="AQ151" s="212"/>
      <c r="AR151" s="213"/>
      <c r="AS151" s="210"/>
      <c r="AT151" s="211"/>
      <c r="AU151" s="210"/>
      <c r="AV151" s="212"/>
      <c r="AW151" s="213"/>
      <c r="AX151" s="210"/>
      <c r="AY151" s="211"/>
      <c r="AZ151" s="210"/>
      <c r="BA151" s="212"/>
      <c r="BB151" s="213"/>
      <c r="BC151" s="210"/>
      <c r="BD151" s="210"/>
      <c r="BE151" s="210"/>
      <c r="BF151" s="213"/>
      <c r="BG151" s="216" t="str">
        <f t="shared" si="43"/>
        <v/>
      </c>
      <c r="BH151" s="217"/>
      <c r="BI151" s="218" t="str">
        <f t="shared" si="44"/>
        <v/>
      </c>
      <c r="BJ151" s="219"/>
      <c r="BK151" s="220"/>
      <c r="BL151" s="221"/>
      <c r="BM151" s="221"/>
      <c r="BN151" s="221"/>
      <c r="BO151" s="221"/>
      <c r="BP151" s="221"/>
      <c r="BQ151" s="221"/>
      <c r="BR151" s="221"/>
      <c r="BS151" s="222"/>
      <c r="BT151" s="217"/>
      <c r="BU151" s="223" t="str">
        <f t="shared" si="45"/>
        <v/>
      </c>
      <c r="BV151" s="224"/>
      <c r="BW151" s="225"/>
      <c r="BX151" s="249"/>
      <c r="BY151" s="255"/>
      <c r="BZ151" s="226"/>
      <c r="CA151" s="249"/>
      <c r="CB151" s="255"/>
      <c r="CC151" s="226"/>
      <c r="CD151" s="249"/>
      <c r="CE151" s="255"/>
      <c r="CF151" s="226"/>
      <c r="CG151" s="249"/>
      <c r="CH151" s="255"/>
      <c r="CI151" s="226"/>
      <c r="CJ151" s="249"/>
      <c r="CK151" s="255"/>
      <c r="CL151" s="226"/>
      <c r="CM151" s="249"/>
      <c r="CN151" s="255"/>
      <c r="CO151" s="226"/>
      <c r="CP151" s="249"/>
      <c r="CQ151" s="255"/>
      <c r="CR151" s="226"/>
      <c r="CS151" s="249"/>
      <c r="CT151" s="255"/>
      <c r="CU151" s="226"/>
      <c r="CV151" s="249"/>
      <c r="CW151" s="225"/>
      <c r="CX151" s="226"/>
      <c r="CY151" s="227"/>
    </row>
    <row r="152" spans="1:103" ht="13.5" customHeight="1">
      <c r="A152" s="83" t="str">
        <f t="shared" si="38"/>
        <v/>
      </c>
      <c r="B152" s="168" t="str">
        <f t="shared" si="39"/>
        <v/>
      </c>
      <c r="C152" s="151" t="str">
        <f t="shared" si="40"/>
        <v/>
      </c>
      <c r="D152" s="82" t="str">
        <f t="shared" si="41"/>
        <v/>
      </c>
      <c r="E152" s="188" t="str">
        <f>IF(ISERROR(SUM((B152/2),(C152/2),(D152/2))),IF(ISERROR(SUM((B152/2),(C152/2))),IF(ISERROR(SUM((B152/2),(D152/2))),IF(ISERROR(SUM((C152/2),(D152/2))),IF(ISERROR(B152/2),IF(ISERROR(C152/2),A150,C152),B152),SUM((C152*'Student List'!$D$34),(D152*'Student List'!$E$34))/'Student List'!$D$40),SUM((B152*'Student List'!$C$34),(D152*'Student List'!$E$34))/'Student List'!$E$40),SUM((B152*'Student List'!$C$34),(C152*'Student List'!$D$34))/'Student List'!$C$40),SUM((B152*'Student List'!$C$34),(C152*'Student List'!$D$34),(D152*'Student List'!$E$34))/'Student List'!$C$35)</f>
        <v/>
      </c>
      <c r="F152" s="84" t="str">
        <f t="shared" si="42"/>
        <v/>
      </c>
      <c r="G152" s="173" t="str">
        <f>IF(ISTEXT('Student List'!$C$21),('Student List'!$C$21),"")</f>
        <v/>
      </c>
      <c r="H152" s="85"/>
      <c r="I152" s="86"/>
      <c r="J152" s="87"/>
      <c r="K152" s="86"/>
      <c r="L152" s="88"/>
      <c r="M152" s="89"/>
      <c r="N152" s="86"/>
      <c r="O152" s="86"/>
      <c r="P152" s="228"/>
      <c r="Q152" s="148"/>
      <c r="R152" s="89"/>
      <c r="S152" s="86"/>
      <c r="T152" s="87"/>
      <c r="U152" s="86"/>
      <c r="V152" s="88"/>
      <c r="W152" s="89"/>
      <c r="X152" s="86"/>
      <c r="Y152" s="87"/>
      <c r="Z152" s="86"/>
      <c r="AA152" s="90"/>
      <c r="AB152" s="207"/>
      <c r="AC152" s="85"/>
      <c r="AD152" s="86"/>
      <c r="AE152" s="89"/>
      <c r="AF152" s="86"/>
      <c r="AG152" s="88"/>
      <c r="AH152" s="89"/>
      <c r="AI152" s="86"/>
      <c r="AJ152" s="87"/>
      <c r="AK152" s="86"/>
      <c r="AL152" s="88"/>
      <c r="AM152" s="89"/>
      <c r="AN152" s="86"/>
      <c r="AO152" s="87"/>
      <c r="AP152" s="86"/>
      <c r="AQ152" s="88"/>
      <c r="AR152" s="89"/>
      <c r="AS152" s="86"/>
      <c r="AT152" s="87"/>
      <c r="AU152" s="86"/>
      <c r="AV152" s="88"/>
      <c r="AW152" s="89"/>
      <c r="AX152" s="86"/>
      <c r="AY152" s="87"/>
      <c r="AZ152" s="86"/>
      <c r="BA152" s="88"/>
      <c r="BB152" s="89"/>
      <c r="BC152" s="86"/>
      <c r="BD152" s="86"/>
      <c r="BE152" s="86"/>
      <c r="BF152" s="89"/>
      <c r="BG152" s="91" t="str">
        <f t="shared" si="43"/>
        <v/>
      </c>
      <c r="BI152" s="92" t="str">
        <f t="shared" si="44"/>
        <v/>
      </c>
      <c r="BJ152" s="112"/>
      <c r="BK152" s="117"/>
      <c r="BL152" s="113"/>
      <c r="BM152" s="113"/>
      <c r="BN152" s="113"/>
      <c r="BO152" s="113"/>
      <c r="BP152" s="113"/>
      <c r="BQ152" s="113"/>
      <c r="BR152" s="113"/>
      <c r="BS152" s="114"/>
      <c r="BU152" s="171" t="str">
        <f t="shared" si="45"/>
        <v/>
      </c>
      <c r="BV152" s="161"/>
      <c r="BW152" s="162"/>
      <c r="BX152" s="250"/>
      <c r="BY152" s="256"/>
      <c r="BZ152" s="163"/>
      <c r="CA152" s="250"/>
      <c r="CB152" s="256"/>
      <c r="CC152" s="163"/>
      <c r="CD152" s="250"/>
      <c r="CE152" s="256"/>
      <c r="CF152" s="163"/>
      <c r="CG152" s="250"/>
      <c r="CH152" s="256"/>
      <c r="CI152" s="163"/>
      <c r="CJ152" s="250"/>
      <c r="CK152" s="256"/>
      <c r="CL152" s="163"/>
      <c r="CM152" s="250"/>
      <c r="CN152" s="256"/>
      <c r="CO152" s="163"/>
      <c r="CP152" s="250"/>
      <c r="CQ152" s="256"/>
      <c r="CR152" s="163"/>
      <c r="CS152" s="250"/>
      <c r="CT152" s="256"/>
      <c r="CU152" s="163"/>
      <c r="CV152" s="250"/>
      <c r="CW152" s="162"/>
      <c r="CX152" s="163"/>
      <c r="CY152" s="164"/>
    </row>
    <row r="153" spans="1:103" ht="13.5" customHeight="1">
      <c r="A153" s="83" t="str">
        <f t="shared" si="38"/>
        <v/>
      </c>
      <c r="B153" s="168" t="str">
        <f t="shared" si="39"/>
        <v/>
      </c>
      <c r="C153" s="151" t="str">
        <f t="shared" si="40"/>
        <v/>
      </c>
      <c r="D153" s="82" t="str">
        <f t="shared" si="41"/>
        <v/>
      </c>
      <c r="E153" s="188" t="str">
        <f>IF(ISERROR(SUM((B153/2),(C153/2),(D153/2))),IF(ISERROR(SUM((B153/2),(C153/2))),IF(ISERROR(SUM((B153/2),(D153/2))),IF(ISERROR(SUM((C153/2),(D153/2))),IF(ISERROR(B153/2),IF(ISERROR(C153/2),A151,C153),B153),SUM((C153*'Student List'!$D$34),(D153*'Student List'!$E$34))/'Student List'!$D$40),SUM((B153*'Student List'!$C$34),(D153*'Student List'!$E$34))/'Student List'!$E$40),SUM((B153*'Student List'!$C$34),(C153*'Student List'!$D$34))/'Student List'!$C$40),SUM((B153*'Student List'!$C$34),(C153*'Student List'!$D$34),(D153*'Student List'!$E$34))/'Student List'!$C$35)</f>
        <v/>
      </c>
      <c r="F153" s="84" t="str">
        <f t="shared" si="42"/>
        <v/>
      </c>
      <c r="G153" s="208" t="str">
        <f>IF(ISTEXT('Student List'!$C$22),('Student List'!$C$22),"")</f>
        <v/>
      </c>
      <c r="H153" s="209"/>
      <c r="I153" s="210"/>
      <c r="J153" s="211"/>
      <c r="K153" s="210"/>
      <c r="L153" s="212"/>
      <c r="M153" s="213"/>
      <c r="N153" s="210"/>
      <c r="O153" s="211"/>
      <c r="P153" s="210"/>
      <c r="Q153" s="212"/>
      <c r="R153" s="213"/>
      <c r="S153" s="210"/>
      <c r="T153" s="211"/>
      <c r="U153" s="210"/>
      <c r="V153" s="212"/>
      <c r="W153" s="213"/>
      <c r="X153" s="210"/>
      <c r="Y153" s="211"/>
      <c r="Z153" s="210"/>
      <c r="AA153" s="214"/>
      <c r="AB153" s="215"/>
      <c r="AC153" s="209"/>
      <c r="AD153" s="210"/>
      <c r="AE153" s="213"/>
      <c r="AF153" s="210"/>
      <c r="AG153" s="212"/>
      <c r="AH153" s="213"/>
      <c r="AI153" s="210"/>
      <c r="AJ153" s="211"/>
      <c r="AK153" s="210"/>
      <c r="AL153" s="212"/>
      <c r="AM153" s="213"/>
      <c r="AN153" s="210"/>
      <c r="AO153" s="211"/>
      <c r="AP153" s="210"/>
      <c r="AQ153" s="212"/>
      <c r="AR153" s="213"/>
      <c r="AS153" s="210"/>
      <c r="AT153" s="211"/>
      <c r="AU153" s="210"/>
      <c r="AV153" s="212"/>
      <c r="AW153" s="213"/>
      <c r="AX153" s="210"/>
      <c r="AY153" s="211"/>
      <c r="AZ153" s="210"/>
      <c r="BA153" s="212"/>
      <c r="BB153" s="213"/>
      <c r="BC153" s="210"/>
      <c r="BD153" s="210"/>
      <c r="BE153" s="210"/>
      <c r="BF153" s="213"/>
      <c r="BG153" s="216" t="str">
        <f t="shared" si="43"/>
        <v/>
      </c>
      <c r="BH153" s="217"/>
      <c r="BI153" s="218" t="str">
        <f t="shared" si="44"/>
        <v/>
      </c>
      <c r="BJ153" s="219"/>
      <c r="BK153" s="220"/>
      <c r="BL153" s="221"/>
      <c r="BM153" s="221"/>
      <c r="BN153" s="221"/>
      <c r="BO153" s="221"/>
      <c r="BP153" s="221"/>
      <c r="BQ153" s="221"/>
      <c r="BR153" s="221"/>
      <c r="BS153" s="222"/>
      <c r="BT153" s="217"/>
      <c r="BU153" s="223" t="str">
        <f t="shared" si="45"/>
        <v/>
      </c>
      <c r="BV153" s="224"/>
      <c r="BW153" s="225"/>
      <c r="BX153" s="249"/>
      <c r="BY153" s="255"/>
      <c r="BZ153" s="226"/>
      <c r="CA153" s="249"/>
      <c r="CB153" s="255"/>
      <c r="CC153" s="226"/>
      <c r="CD153" s="249"/>
      <c r="CE153" s="255"/>
      <c r="CF153" s="226"/>
      <c r="CG153" s="249"/>
      <c r="CH153" s="255"/>
      <c r="CI153" s="226"/>
      <c r="CJ153" s="249"/>
      <c r="CK153" s="255"/>
      <c r="CL153" s="226"/>
      <c r="CM153" s="249"/>
      <c r="CN153" s="255"/>
      <c r="CO153" s="226"/>
      <c r="CP153" s="249"/>
      <c r="CQ153" s="255"/>
      <c r="CR153" s="226"/>
      <c r="CS153" s="249"/>
      <c r="CT153" s="255"/>
      <c r="CU153" s="226"/>
      <c r="CV153" s="249"/>
      <c r="CW153" s="225"/>
      <c r="CX153" s="226"/>
      <c r="CY153" s="227"/>
    </row>
    <row r="154" spans="1:103" ht="13.5" customHeight="1">
      <c r="A154" s="83" t="str">
        <f t="shared" si="38"/>
        <v/>
      </c>
      <c r="B154" s="168" t="str">
        <f t="shared" si="39"/>
        <v/>
      </c>
      <c r="C154" s="151" t="str">
        <f t="shared" si="40"/>
        <v/>
      </c>
      <c r="D154" s="82" t="str">
        <f t="shared" si="41"/>
        <v/>
      </c>
      <c r="E154" s="188" t="str">
        <f>IF(ISERROR(SUM((B154/2),(C154/2),(D154/2))),IF(ISERROR(SUM((B154/2),(C154/2))),IF(ISERROR(SUM((B154/2),(D154/2))),IF(ISERROR(SUM((C154/2),(D154/2))),IF(ISERROR(B154/2),IF(ISERROR(C154/2),A152,C154),B154),SUM((C154*'Student List'!$D$34),(D154*'Student List'!$E$34))/'Student List'!$D$40),SUM((B154*'Student List'!$C$34),(D154*'Student List'!$E$34))/'Student List'!$E$40),SUM((B154*'Student List'!$C$34),(C154*'Student List'!$D$34))/'Student List'!$C$40),SUM((B154*'Student List'!$C$34),(C154*'Student List'!$D$34),(D154*'Student List'!$E$34))/'Student List'!$C$35)</f>
        <v/>
      </c>
      <c r="F154" s="84" t="str">
        <f t="shared" si="42"/>
        <v/>
      </c>
      <c r="G154" s="173" t="str">
        <f>IF(ISTEXT('Student List'!$C$23),('Student List'!$C$23),"")</f>
        <v/>
      </c>
      <c r="H154" s="85"/>
      <c r="I154" s="86"/>
      <c r="J154" s="87"/>
      <c r="K154" s="86"/>
      <c r="L154" s="88"/>
      <c r="M154" s="89"/>
      <c r="N154" s="86"/>
      <c r="O154" s="87"/>
      <c r="P154" s="86"/>
      <c r="Q154" s="88"/>
      <c r="R154" s="89"/>
      <c r="S154" s="86"/>
      <c r="T154" s="87"/>
      <c r="U154" s="86"/>
      <c r="V154" s="88"/>
      <c r="W154" s="89"/>
      <c r="X154" s="86"/>
      <c r="Y154" s="87"/>
      <c r="Z154" s="86"/>
      <c r="AA154" s="90"/>
      <c r="AB154" s="207"/>
      <c r="AC154" s="85"/>
      <c r="AD154" s="86"/>
      <c r="AE154" s="89"/>
      <c r="AF154" s="86"/>
      <c r="AG154" s="88"/>
      <c r="AH154" s="89"/>
      <c r="AI154" s="86"/>
      <c r="AJ154" s="87"/>
      <c r="AK154" s="86"/>
      <c r="AL154" s="88"/>
      <c r="AM154" s="89"/>
      <c r="AN154" s="86"/>
      <c r="AO154" s="87"/>
      <c r="AP154" s="86"/>
      <c r="AQ154" s="88"/>
      <c r="AR154" s="89"/>
      <c r="AS154" s="86"/>
      <c r="AT154" s="87"/>
      <c r="AU154" s="86"/>
      <c r="AV154" s="88"/>
      <c r="AW154" s="89"/>
      <c r="AX154" s="86"/>
      <c r="AY154" s="87"/>
      <c r="AZ154" s="86"/>
      <c r="BA154" s="88"/>
      <c r="BB154" s="89"/>
      <c r="BC154" s="86"/>
      <c r="BD154" s="86"/>
      <c r="BE154" s="86"/>
      <c r="BF154" s="89"/>
      <c r="BG154" s="91" t="str">
        <f t="shared" si="43"/>
        <v/>
      </c>
      <c r="BI154" s="92" t="str">
        <f t="shared" si="44"/>
        <v/>
      </c>
      <c r="BJ154" s="112"/>
      <c r="BK154" s="117"/>
      <c r="BL154" s="113"/>
      <c r="BM154" s="113"/>
      <c r="BN154" s="113"/>
      <c r="BO154" s="113"/>
      <c r="BP154" s="113"/>
      <c r="BQ154" s="113"/>
      <c r="BR154" s="113"/>
      <c r="BS154" s="114"/>
      <c r="BU154" s="171" t="str">
        <f t="shared" si="45"/>
        <v/>
      </c>
      <c r="BV154" s="161"/>
      <c r="BW154" s="162"/>
      <c r="BX154" s="250"/>
      <c r="BY154" s="256"/>
      <c r="BZ154" s="163"/>
      <c r="CA154" s="250"/>
      <c r="CB154" s="256"/>
      <c r="CC154" s="163"/>
      <c r="CD154" s="250"/>
      <c r="CE154" s="256"/>
      <c r="CF154" s="163"/>
      <c r="CG154" s="250"/>
      <c r="CH154" s="256"/>
      <c r="CI154" s="163"/>
      <c r="CJ154" s="250"/>
      <c r="CK154" s="256"/>
      <c r="CL154" s="163"/>
      <c r="CM154" s="250"/>
      <c r="CN154" s="256"/>
      <c r="CO154" s="163"/>
      <c r="CP154" s="250"/>
      <c r="CQ154" s="256"/>
      <c r="CR154" s="163"/>
      <c r="CS154" s="250"/>
      <c r="CT154" s="256"/>
      <c r="CU154" s="163"/>
      <c r="CV154" s="250"/>
      <c r="CW154" s="162"/>
      <c r="CX154" s="163"/>
      <c r="CY154" s="164"/>
    </row>
    <row r="155" spans="1:103" ht="13.5" customHeight="1">
      <c r="A155" s="83" t="str">
        <f t="shared" si="38"/>
        <v/>
      </c>
      <c r="B155" s="168" t="str">
        <f t="shared" si="39"/>
        <v/>
      </c>
      <c r="C155" s="151" t="str">
        <f t="shared" si="40"/>
        <v/>
      </c>
      <c r="D155" s="82" t="str">
        <f t="shared" si="41"/>
        <v/>
      </c>
      <c r="E155" s="188" t="str">
        <f>IF(ISERROR(SUM((B155/2),(C155/2),(D155/2))),IF(ISERROR(SUM((B155/2),(C155/2))),IF(ISERROR(SUM((B155/2),(D155/2))),IF(ISERROR(SUM((C155/2),(D155/2))),IF(ISERROR(B155/2),IF(ISERROR(C155/2),A153,C155),B155),SUM((C155*'Student List'!$D$34),(D155*'Student List'!$E$34))/'Student List'!$D$40),SUM((B155*'Student List'!$C$34),(D155*'Student List'!$E$34))/'Student List'!$E$40),SUM((B155*'Student List'!$C$34),(C155*'Student List'!$D$34))/'Student List'!$C$40),SUM((B155*'Student List'!$C$34),(C155*'Student List'!$D$34),(D155*'Student List'!$E$34))/'Student List'!$C$35)</f>
        <v/>
      </c>
      <c r="F155" s="84" t="str">
        <f t="shared" si="42"/>
        <v/>
      </c>
      <c r="G155" s="208" t="str">
        <f>IF(ISTEXT('Student List'!$C$24),('Student List'!$C$24),"")</f>
        <v/>
      </c>
      <c r="H155" s="209"/>
      <c r="I155" s="210"/>
      <c r="J155" s="211"/>
      <c r="K155" s="210"/>
      <c r="L155" s="212"/>
      <c r="M155" s="213"/>
      <c r="N155" s="210"/>
      <c r="O155" s="211"/>
      <c r="P155" s="210"/>
      <c r="Q155" s="212"/>
      <c r="R155" s="213"/>
      <c r="S155" s="210"/>
      <c r="T155" s="211"/>
      <c r="U155" s="210"/>
      <c r="V155" s="212"/>
      <c r="W155" s="213"/>
      <c r="X155" s="210"/>
      <c r="Y155" s="211"/>
      <c r="Z155" s="210"/>
      <c r="AA155" s="214"/>
      <c r="AB155" s="215"/>
      <c r="AC155" s="209"/>
      <c r="AD155" s="210"/>
      <c r="AE155" s="213"/>
      <c r="AF155" s="210"/>
      <c r="AG155" s="212"/>
      <c r="AH155" s="213"/>
      <c r="AI155" s="210"/>
      <c r="AJ155" s="211"/>
      <c r="AK155" s="210"/>
      <c r="AL155" s="212"/>
      <c r="AM155" s="213"/>
      <c r="AN155" s="210"/>
      <c r="AO155" s="211"/>
      <c r="AP155" s="210"/>
      <c r="AQ155" s="212"/>
      <c r="AR155" s="213"/>
      <c r="AS155" s="210"/>
      <c r="AT155" s="211"/>
      <c r="AU155" s="210"/>
      <c r="AV155" s="212"/>
      <c r="AW155" s="213"/>
      <c r="AX155" s="210"/>
      <c r="AY155" s="211"/>
      <c r="AZ155" s="210"/>
      <c r="BA155" s="212"/>
      <c r="BB155" s="213"/>
      <c r="BC155" s="210"/>
      <c r="BD155" s="210"/>
      <c r="BE155" s="210"/>
      <c r="BF155" s="213"/>
      <c r="BG155" s="216" t="str">
        <f t="shared" si="43"/>
        <v/>
      </c>
      <c r="BH155" s="217"/>
      <c r="BI155" s="218" t="str">
        <f t="shared" si="44"/>
        <v/>
      </c>
      <c r="BJ155" s="219"/>
      <c r="BK155" s="220"/>
      <c r="BL155" s="221"/>
      <c r="BM155" s="221"/>
      <c r="BN155" s="221"/>
      <c r="BO155" s="221"/>
      <c r="BP155" s="221"/>
      <c r="BQ155" s="221"/>
      <c r="BR155" s="221"/>
      <c r="BS155" s="222"/>
      <c r="BT155" s="217"/>
      <c r="BU155" s="223" t="str">
        <f t="shared" si="45"/>
        <v/>
      </c>
      <c r="BV155" s="224"/>
      <c r="BW155" s="225"/>
      <c r="BX155" s="249"/>
      <c r="BY155" s="255"/>
      <c r="BZ155" s="226"/>
      <c r="CA155" s="249"/>
      <c r="CB155" s="255"/>
      <c r="CC155" s="226"/>
      <c r="CD155" s="249"/>
      <c r="CE155" s="255"/>
      <c r="CF155" s="226"/>
      <c r="CG155" s="249"/>
      <c r="CH155" s="255"/>
      <c r="CI155" s="226"/>
      <c r="CJ155" s="249"/>
      <c r="CK155" s="255"/>
      <c r="CL155" s="226"/>
      <c r="CM155" s="249"/>
      <c r="CN155" s="255"/>
      <c r="CO155" s="226"/>
      <c r="CP155" s="249"/>
      <c r="CQ155" s="255"/>
      <c r="CR155" s="226"/>
      <c r="CS155" s="249"/>
      <c r="CT155" s="255"/>
      <c r="CU155" s="226"/>
      <c r="CV155" s="249"/>
      <c r="CW155" s="225"/>
      <c r="CX155" s="226"/>
      <c r="CY155" s="227"/>
    </row>
    <row r="156" spans="1:103" ht="13.5" customHeight="1">
      <c r="A156" s="83" t="str">
        <f t="shared" si="38"/>
        <v/>
      </c>
      <c r="B156" s="168" t="str">
        <f t="shared" si="39"/>
        <v/>
      </c>
      <c r="C156" s="151" t="str">
        <f t="shared" si="40"/>
        <v/>
      </c>
      <c r="D156" s="82" t="str">
        <f t="shared" si="41"/>
        <v/>
      </c>
      <c r="E156" s="188" t="str">
        <f>IF(ISERROR(SUM((B156/2),(C156/2),(D156/2))),IF(ISERROR(SUM((B156/2),(C156/2))),IF(ISERROR(SUM((B156/2),(D156/2))),IF(ISERROR(SUM((C156/2),(D156/2))),IF(ISERROR(B156/2),IF(ISERROR(C156/2),A154,C156),B156),SUM((C156*'Student List'!$D$34),(D156*'Student List'!$E$34))/'Student List'!$D$40),SUM((B156*'Student List'!$C$34),(D156*'Student List'!$E$34))/'Student List'!$E$40),SUM((B156*'Student List'!$C$34),(C156*'Student List'!$D$34))/'Student List'!$C$40),SUM((B156*'Student List'!$C$34),(C156*'Student List'!$D$34),(D156*'Student List'!$E$34))/'Student List'!$C$35)</f>
        <v/>
      </c>
      <c r="F156" s="84" t="str">
        <f t="shared" si="42"/>
        <v/>
      </c>
      <c r="G156" s="173" t="str">
        <f>IF(ISTEXT('Student List'!$C$25),('Student List'!$C$25),"")</f>
        <v/>
      </c>
      <c r="H156" s="85"/>
      <c r="I156" s="86"/>
      <c r="J156" s="87"/>
      <c r="K156" s="86"/>
      <c r="L156" s="88"/>
      <c r="M156" s="89"/>
      <c r="N156" s="86"/>
      <c r="O156" s="87"/>
      <c r="P156" s="86"/>
      <c r="Q156" s="88"/>
      <c r="R156" s="89"/>
      <c r="S156" s="86"/>
      <c r="T156" s="87"/>
      <c r="U156" s="86"/>
      <c r="V156" s="88"/>
      <c r="W156" s="89"/>
      <c r="X156" s="86"/>
      <c r="Y156" s="87"/>
      <c r="Z156" s="86"/>
      <c r="AA156" s="90"/>
      <c r="AB156" s="207"/>
      <c r="AC156" s="85"/>
      <c r="AD156" s="86"/>
      <c r="AE156" s="89"/>
      <c r="AF156" s="86"/>
      <c r="AG156" s="88"/>
      <c r="AH156" s="89"/>
      <c r="AI156" s="86"/>
      <c r="AJ156" s="87"/>
      <c r="AK156" s="86"/>
      <c r="AL156" s="88"/>
      <c r="AM156" s="89"/>
      <c r="AN156" s="86"/>
      <c r="AO156" s="87"/>
      <c r="AP156" s="86"/>
      <c r="AQ156" s="88"/>
      <c r="AR156" s="89"/>
      <c r="AS156" s="86"/>
      <c r="AT156" s="87"/>
      <c r="AU156" s="86"/>
      <c r="AV156" s="88"/>
      <c r="AW156" s="89"/>
      <c r="AX156" s="86"/>
      <c r="AY156" s="87"/>
      <c r="AZ156" s="86"/>
      <c r="BA156" s="88"/>
      <c r="BB156" s="89"/>
      <c r="BC156" s="86"/>
      <c r="BD156" s="86"/>
      <c r="BE156" s="86"/>
      <c r="BF156" s="89"/>
      <c r="BG156" s="91" t="str">
        <f t="shared" si="43"/>
        <v/>
      </c>
      <c r="BI156" s="92" t="str">
        <f t="shared" si="44"/>
        <v/>
      </c>
      <c r="BJ156" s="112"/>
      <c r="BK156" s="117"/>
      <c r="BL156" s="113"/>
      <c r="BM156" s="113"/>
      <c r="BN156" s="113"/>
      <c r="BO156" s="113"/>
      <c r="BP156" s="113"/>
      <c r="BQ156" s="113"/>
      <c r="BR156" s="113"/>
      <c r="BS156" s="114"/>
      <c r="BU156" s="171" t="str">
        <f t="shared" si="45"/>
        <v/>
      </c>
      <c r="BV156" s="161"/>
      <c r="BW156" s="162"/>
      <c r="BX156" s="250"/>
      <c r="BY156" s="256"/>
      <c r="BZ156" s="163"/>
      <c r="CA156" s="250"/>
      <c r="CB156" s="256"/>
      <c r="CC156" s="163"/>
      <c r="CD156" s="250"/>
      <c r="CE156" s="256"/>
      <c r="CF156" s="163"/>
      <c r="CG156" s="250"/>
      <c r="CH156" s="256"/>
      <c r="CI156" s="163"/>
      <c r="CJ156" s="250"/>
      <c r="CK156" s="256"/>
      <c r="CL156" s="163"/>
      <c r="CM156" s="250"/>
      <c r="CN156" s="256"/>
      <c r="CO156" s="163"/>
      <c r="CP156" s="250"/>
      <c r="CQ156" s="256"/>
      <c r="CR156" s="163"/>
      <c r="CS156" s="250"/>
      <c r="CT156" s="256"/>
      <c r="CU156" s="163"/>
      <c r="CV156" s="250"/>
      <c r="CW156" s="162"/>
      <c r="CX156" s="163"/>
      <c r="CY156" s="164"/>
    </row>
    <row r="157" spans="1:103" ht="13.5" customHeight="1">
      <c r="A157" s="83" t="str">
        <f t="shared" si="38"/>
        <v/>
      </c>
      <c r="B157" s="168" t="str">
        <f t="shared" si="39"/>
        <v/>
      </c>
      <c r="C157" s="151" t="str">
        <f t="shared" si="40"/>
        <v/>
      </c>
      <c r="D157" s="82" t="str">
        <f t="shared" si="41"/>
        <v/>
      </c>
      <c r="E157" s="188" t="str">
        <f>IF(ISERROR(SUM((B157/2),(C157/2),(D157/2))),IF(ISERROR(SUM((B157/2),(C157/2))),IF(ISERROR(SUM((B157/2),(D157/2))),IF(ISERROR(SUM((C157/2),(D157/2))),IF(ISERROR(B157/2),IF(ISERROR(C157/2),A155,C157),B157),SUM((C157*'Student List'!$D$34),(D157*'Student List'!$E$34))/'Student List'!$D$40),SUM((B157*'Student List'!$C$34),(D157*'Student List'!$E$34))/'Student List'!$E$40),SUM((B157*'Student List'!$C$34),(C157*'Student List'!$D$34))/'Student List'!$C$40),SUM((B157*'Student List'!$C$34),(C157*'Student List'!$D$34),(D157*'Student List'!$E$34))/'Student List'!$C$35)</f>
        <v/>
      </c>
      <c r="F157" s="84" t="str">
        <f t="shared" si="42"/>
        <v/>
      </c>
      <c r="G157" s="208" t="str">
        <f>IF(ISTEXT('Student List'!$C$26),('Student List'!$C$26),"")</f>
        <v/>
      </c>
      <c r="H157" s="209"/>
      <c r="I157" s="210"/>
      <c r="J157" s="211"/>
      <c r="K157" s="210"/>
      <c r="L157" s="212"/>
      <c r="M157" s="213"/>
      <c r="N157" s="210"/>
      <c r="O157" s="211"/>
      <c r="P157" s="210"/>
      <c r="Q157" s="212"/>
      <c r="R157" s="213"/>
      <c r="S157" s="210"/>
      <c r="T157" s="211"/>
      <c r="U157" s="210"/>
      <c r="V157" s="212"/>
      <c r="W157" s="213"/>
      <c r="X157" s="210"/>
      <c r="Y157" s="211"/>
      <c r="Z157" s="210"/>
      <c r="AA157" s="214"/>
      <c r="AB157" s="215"/>
      <c r="AC157" s="209"/>
      <c r="AD157" s="210"/>
      <c r="AE157" s="213"/>
      <c r="AF157" s="210"/>
      <c r="AG157" s="212"/>
      <c r="AH157" s="213"/>
      <c r="AI157" s="210"/>
      <c r="AJ157" s="211"/>
      <c r="AK157" s="210"/>
      <c r="AL157" s="212"/>
      <c r="AM157" s="213"/>
      <c r="AN157" s="210"/>
      <c r="AO157" s="211"/>
      <c r="AP157" s="210"/>
      <c r="AQ157" s="212"/>
      <c r="AR157" s="213"/>
      <c r="AS157" s="210"/>
      <c r="AT157" s="211"/>
      <c r="AU157" s="210"/>
      <c r="AV157" s="212"/>
      <c r="AW157" s="213"/>
      <c r="AX157" s="210"/>
      <c r="AY157" s="211"/>
      <c r="AZ157" s="210"/>
      <c r="BA157" s="212"/>
      <c r="BB157" s="213"/>
      <c r="BC157" s="210"/>
      <c r="BD157" s="210"/>
      <c r="BE157" s="210"/>
      <c r="BF157" s="213"/>
      <c r="BG157" s="216" t="str">
        <f t="shared" si="43"/>
        <v/>
      </c>
      <c r="BH157" s="217"/>
      <c r="BI157" s="218" t="str">
        <f t="shared" si="44"/>
        <v/>
      </c>
      <c r="BJ157" s="219"/>
      <c r="BK157" s="220"/>
      <c r="BL157" s="221"/>
      <c r="BM157" s="221"/>
      <c r="BN157" s="221"/>
      <c r="BO157" s="221"/>
      <c r="BP157" s="221"/>
      <c r="BQ157" s="221"/>
      <c r="BR157" s="221"/>
      <c r="BS157" s="222"/>
      <c r="BT157" s="217"/>
      <c r="BU157" s="223" t="str">
        <f t="shared" si="45"/>
        <v/>
      </c>
      <c r="BV157" s="224"/>
      <c r="BW157" s="225"/>
      <c r="BX157" s="249"/>
      <c r="BY157" s="255"/>
      <c r="BZ157" s="226"/>
      <c r="CA157" s="249"/>
      <c r="CB157" s="255"/>
      <c r="CC157" s="226"/>
      <c r="CD157" s="249"/>
      <c r="CE157" s="255"/>
      <c r="CF157" s="226"/>
      <c r="CG157" s="249"/>
      <c r="CH157" s="255"/>
      <c r="CI157" s="226"/>
      <c r="CJ157" s="249"/>
      <c r="CK157" s="255"/>
      <c r="CL157" s="226"/>
      <c r="CM157" s="249"/>
      <c r="CN157" s="255"/>
      <c r="CO157" s="226"/>
      <c r="CP157" s="249"/>
      <c r="CQ157" s="255"/>
      <c r="CR157" s="226"/>
      <c r="CS157" s="249"/>
      <c r="CT157" s="255"/>
      <c r="CU157" s="226"/>
      <c r="CV157" s="249"/>
      <c r="CW157" s="225"/>
      <c r="CX157" s="226"/>
      <c r="CY157" s="227"/>
    </row>
    <row r="158" spans="1:103" ht="13.5" customHeight="1">
      <c r="A158" s="83" t="str">
        <f t="shared" si="38"/>
        <v/>
      </c>
      <c r="B158" s="168" t="str">
        <f t="shared" si="39"/>
        <v/>
      </c>
      <c r="C158" s="151" t="str">
        <f t="shared" si="40"/>
        <v/>
      </c>
      <c r="D158" s="82" t="str">
        <f t="shared" si="41"/>
        <v/>
      </c>
      <c r="E158" s="188" t="str">
        <f>IF(ISERROR(SUM((B158/2),(C158/2),(D158/2))),IF(ISERROR(SUM((B158/2),(C158/2))),IF(ISERROR(SUM((B158/2),(D158/2))),IF(ISERROR(SUM((C158/2),(D158/2))),IF(ISERROR(B158/2),IF(ISERROR(C158/2),A156,C158),B158),SUM((C158*'Student List'!$D$34),(D158*'Student List'!$E$34))/'Student List'!$D$40),SUM((B158*'Student List'!$C$34),(D158*'Student List'!$E$34))/'Student List'!$E$40),SUM((B158*'Student List'!$C$34),(C158*'Student List'!$D$34))/'Student List'!$C$40),SUM((B158*'Student List'!$C$34),(C158*'Student List'!$D$34),(D158*'Student List'!$E$34))/'Student List'!$C$35)</f>
        <v/>
      </c>
      <c r="F158" s="84" t="str">
        <f t="shared" si="42"/>
        <v/>
      </c>
      <c r="G158" s="173" t="str">
        <f>IF(ISTEXT('Student List'!$C$27),('Student List'!$C$27),"")</f>
        <v/>
      </c>
      <c r="H158" s="85"/>
      <c r="I158" s="86"/>
      <c r="J158" s="87"/>
      <c r="K158" s="86"/>
      <c r="L158" s="88"/>
      <c r="M158" s="89"/>
      <c r="N158" s="86"/>
      <c r="O158" s="87"/>
      <c r="P158" s="86"/>
      <c r="Q158" s="88"/>
      <c r="R158" s="89"/>
      <c r="S158" s="86"/>
      <c r="T158" s="87"/>
      <c r="U158" s="86"/>
      <c r="V158" s="88"/>
      <c r="W158" s="89"/>
      <c r="X158" s="86"/>
      <c r="Y158" s="87"/>
      <c r="Z158" s="86"/>
      <c r="AA158" s="90"/>
      <c r="AB158" s="207"/>
      <c r="AC158" s="85"/>
      <c r="AD158" s="86"/>
      <c r="AE158" s="89"/>
      <c r="AF158" s="86"/>
      <c r="AG158" s="88"/>
      <c r="AH158" s="89"/>
      <c r="AI158" s="86"/>
      <c r="AJ158" s="87"/>
      <c r="AK158" s="86"/>
      <c r="AL158" s="88"/>
      <c r="AM158" s="89"/>
      <c r="AN158" s="86"/>
      <c r="AO158" s="87"/>
      <c r="AP158" s="86"/>
      <c r="AQ158" s="88"/>
      <c r="AR158" s="89"/>
      <c r="AS158" s="86"/>
      <c r="AT158" s="87"/>
      <c r="AU158" s="86"/>
      <c r="AV158" s="88"/>
      <c r="AW158" s="89"/>
      <c r="AX158" s="86"/>
      <c r="AY158" s="87"/>
      <c r="AZ158" s="86"/>
      <c r="BA158" s="88"/>
      <c r="BB158" s="89"/>
      <c r="BC158" s="86"/>
      <c r="BD158" s="86"/>
      <c r="BE158" s="86"/>
      <c r="BF158" s="89"/>
      <c r="BG158" s="91" t="str">
        <f t="shared" si="43"/>
        <v/>
      </c>
      <c r="BI158" s="95" t="str">
        <f t="shared" si="44"/>
        <v/>
      </c>
      <c r="BJ158" s="117"/>
      <c r="BK158" s="117"/>
      <c r="BL158" s="113"/>
      <c r="BM158" s="113"/>
      <c r="BN158" s="113"/>
      <c r="BO158" s="113"/>
      <c r="BP158" s="113"/>
      <c r="BQ158" s="113"/>
      <c r="BR158" s="113"/>
      <c r="BS158" s="114"/>
      <c r="BU158" s="171" t="str">
        <f t="shared" si="45"/>
        <v/>
      </c>
      <c r="BV158" s="161"/>
      <c r="BW158" s="162"/>
      <c r="BX158" s="250"/>
      <c r="BY158" s="256"/>
      <c r="BZ158" s="163"/>
      <c r="CA158" s="250"/>
      <c r="CB158" s="256"/>
      <c r="CC158" s="163"/>
      <c r="CD158" s="250"/>
      <c r="CE158" s="256"/>
      <c r="CF158" s="163"/>
      <c r="CG158" s="250"/>
      <c r="CH158" s="256"/>
      <c r="CI158" s="163"/>
      <c r="CJ158" s="250"/>
      <c r="CK158" s="256"/>
      <c r="CL158" s="163"/>
      <c r="CM158" s="250"/>
      <c r="CN158" s="256"/>
      <c r="CO158" s="163"/>
      <c r="CP158" s="250"/>
      <c r="CQ158" s="256"/>
      <c r="CR158" s="163"/>
      <c r="CS158" s="250"/>
      <c r="CT158" s="256"/>
      <c r="CU158" s="163"/>
      <c r="CV158" s="250"/>
      <c r="CW158" s="162"/>
      <c r="CX158" s="163"/>
      <c r="CY158" s="164"/>
    </row>
    <row r="159" spans="1:103" ht="13.5" customHeight="1">
      <c r="A159" s="83" t="str">
        <f t="shared" si="38"/>
        <v/>
      </c>
      <c r="B159" s="168" t="str">
        <f t="shared" si="39"/>
        <v/>
      </c>
      <c r="C159" s="151" t="str">
        <f t="shared" si="40"/>
        <v/>
      </c>
      <c r="D159" s="82" t="str">
        <f t="shared" si="41"/>
        <v/>
      </c>
      <c r="E159" s="188" t="str">
        <f>IF(ISERROR(SUM((B159/2),(C159/2),(D159/2))),IF(ISERROR(SUM((B159/2),(C159/2))),IF(ISERROR(SUM((B159/2),(D159/2))),IF(ISERROR(SUM((C159/2),(D159/2))),IF(ISERROR(B159/2),IF(ISERROR(C159/2),A157,C159),B159),SUM((C159*'Student List'!$D$34),(D159*'Student List'!$E$34))/'Student List'!$D$40),SUM((B159*'Student List'!$C$34),(D159*'Student List'!$E$34))/'Student List'!$E$40),SUM((B159*'Student List'!$C$34),(C159*'Student List'!$D$34))/'Student List'!$C$40),SUM((B159*'Student List'!$C$34),(C159*'Student List'!$D$34),(D159*'Student List'!$E$34))/'Student List'!$C$35)</f>
        <v/>
      </c>
      <c r="F159" s="84" t="str">
        <f t="shared" si="42"/>
        <v/>
      </c>
      <c r="G159" s="208" t="str">
        <f>IF(ISTEXT('Student List'!$C$28),('Student List'!$C$28),"")</f>
        <v/>
      </c>
      <c r="H159" s="209"/>
      <c r="I159" s="210"/>
      <c r="J159" s="211"/>
      <c r="K159" s="210"/>
      <c r="L159" s="212"/>
      <c r="M159" s="213"/>
      <c r="N159" s="210"/>
      <c r="O159" s="211"/>
      <c r="P159" s="210"/>
      <c r="Q159" s="212"/>
      <c r="R159" s="213"/>
      <c r="S159" s="210"/>
      <c r="T159" s="211"/>
      <c r="U159" s="210"/>
      <c r="V159" s="212"/>
      <c r="W159" s="213"/>
      <c r="X159" s="210"/>
      <c r="Y159" s="211"/>
      <c r="Z159" s="210"/>
      <c r="AA159" s="214"/>
      <c r="AB159" s="215"/>
      <c r="AC159" s="209"/>
      <c r="AD159" s="210"/>
      <c r="AE159" s="213"/>
      <c r="AF159" s="210"/>
      <c r="AG159" s="212"/>
      <c r="AH159" s="213"/>
      <c r="AI159" s="210"/>
      <c r="AJ159" s="211"/>
      <c r="AK159" s="210"/>
      <c r="AL159" s="212"/>
      <c r="AM159" s="213"/>
      <c r="AN159" s="210"/>
      <c r="AO159" s="211"/>
      <c r="AP159" s="210"/>
      <c r="AQ159" s="212"/>
      <c r="AR159" s="213"/>
      <c r="AS159" s="210"/>
      <c r="AT159" s="211"/>
      <c r="AU159" s="210"/>
      <c r="AV159" s="212"/>
      <c r="AW159" s="213"/>
      <c r="AX159" s="210"/>
      <c r="AY159" s="211"/>
      <c r="AZ159" s="210"/>
      <c r="BA159" s="212"/>
      <c r="BB159" s="213"/>
      <c r="BC159" s="210"/>
      <c r="BD159" s="210"/>
      <c r="BE159" s="210"/>
      <c r="BF159" s="213"/>
      <c r="BG159" s="216" t="str">
        <f t="shared" si="43"/>
        <v/>
      </c>
      <c r="BH159" s="217"/>
      <c r="BI159" s="218" t="str">
        <f t="shared" si="44"/>
        <v/>
      </c>
      <c r="BJ159" s="219"/>
      <c r="BK159" s="220"/>
      <c r="BL159" s="221"/>
      <c r="BM159" s="221"/>
      <c r="BN159" s="221"/>
      <c r="BO159" s="221"/>
      <c r="BP159" s="221"/>
      <c r="BQ159" s="221"/>
      <c r="BR159" s="221"/>
      <c r="BS159" s="222"/>
      <c r="BT159" s="217"/>
      <c r="BU159" s="223" t="str">
        <f t="shared" si="45"/>
        <v/>
      </c>
      <c r="BV159" s="224"/>
      <c r="BW159" s="225"/>
      <c r="BX159" s="249"/>
      <c r="BY159" s="255"/>
      <c r="BZ159" s="226"/>
      <c r="CA159" s="249"/>
      <c r="CB159" s="255"/>
      <c r="CC159" s="226"/>
      <c r="CD159" s="249"/>
      <c r="CE159" s="255"/>
      <c r="CF159" s="226"/>
      <c r="CG159" s="249"/>
      <c r="CH159" s="255"/>
      <c r="CI159" s="226"/>
      <c r="CJ159" s="249"/>
      <c r="CK159" s="255"/>
      <c r="CL159" s="226"/>
      <c r="CM159" s="249"/>
      <c r="CN159" s="255"/>
      <c r="CO159" s="226"/>
      <c r="CP159" s="249"/>
      <c r="CQ159" s="255"/>
      <c r="CR159" s="226"/>
      <c r="CS159" s="249"/>
      <c r="CT159" s="255"/>
      <c r="CU159" s="226"/>
      <c r="CV159" s="249"/>
      <c r="CW159" s="225"/>
      <c r="CX159" s="226"/>
      <c r="CY159" s="227"/>
    </row>
    <row r="160" spans="1:103" ht="13.5" customHeight="1">
      <c r="B160" s="168" t="str">
        <f t="shared" si="39"/>
        <v/>
      </c>
      <c r="C160" s="151" t="str">
        <f t="shared" si="40"/>
        <v/>
      </c>
      <c r="D160" s="82" t="str">
        <f t="shared" si="41"/>
        <v/>
      </c>
      <c r="E160" s="188" t="str">
        <f>IF(ISERROR(SUM((B160/2),(C160/2),(D160/2))),IF(ISERROR(SUM((B160/2),(C160/2))),IF(ISERROR(SUM((B160/2),(D160/2))),IF(ISERROR(SUM((C160/2),(D160/2))),IF(ISERROR(B160/2),IF(ISERROR(C160/2),A158,C160),B160),SUM((C160*'Student List'!$D$34),(D160*'Student List'!$E$34))/'Student List'!$D$40),SUM((B160*'Student List'!$C$34),(D160*'Student List'!$E$34))/'Student List'!$E$40),SUM((B160*'Student List'!$C$34),(C160*'Student List'!$D$34))/'Student List'!$C$40),SUM((B160*'Student List'!$C$34),(C160*'Student List'!$D$34),(D160*'Student List'!$E$34))/'Student List'!$C$35)</f>
        <v/>
      </c>
      <c r="F160" s="84" t="str">
        <f t="shared" si="42"/>
        <v/>
      </c>
      <c r="G160" s="173" t="str">
        <f>IF(ISTEXT('Student List'!$C$29),('Student List'!$C$29),"")</f>
        <v/>
      </c>
      <c r="H160" s="85"/>
      <c r="I160" s="86"/>
      <c r="J160" s="87"/>
      <c r="K160" s="86"/>
      <c r="L160" s="88"/>
      <c r="M160" s="89"/>
      <c r="N160" s="86"/>
      <c r="O160" s="87"/>
      <c r="P160" s="86"/>
      <c r="Q160" s="88"/>
      <c r="R160" s="89"/>
      <c r="S160" s="86"/>
      <c r="T160" s="87"/>
      <c r="U160" s="86"/>
      <c r="V160" s="88"/>
      <c r="W160" s="89"/>
      <c r="X160" s="86"/>
      <c r="Y160" s="87"/>
      <c r="Z160" s="86"/>
      <c r="AA160" s="90"/>
      <c r="AB160" s="207"/>
      <c r="AC160" s="85"/>
      <c r="AD160" s="86"/>
      <c r="AE160" s="89"/>
      <c r="AF160" s="86"/>
      <c r="AG160" s="88"/>
      <c r="AH160" s="89"/>
      <c r="AI160" s="86"/>
      <c r="AJ160" s="87"/>
      <c r="AK160" s="86"/>
      <c r="AL160" s="88"/>
      <c r="AM160" s="89"/>
      <c r="AN160" s="86"/>
      <c r="AO160" s="87"/>
      <c r="AP160" s="86"/>
      <c r="AQ160" s="88"/>
      <c r="AR160" s="89"/>
      <c r="AS160" s="86"/>
      <c r="AT160" s="87"/>
      <c r="AU160" s="86"/>
      <c r="AV160" s="88"/>
      <c r="AW160" s="89"/>
      <c r="AX160" s="86"/>
      <c r="AY160" s="87"/>
      <c r="AZ160" s="86"/>
      <c r="BA160" s="88"/>
      <c r="BB160" s="89"/>
      <c r="BC160" s="86"/>
      <c r="BD160" s="86"/>
      <c r="BE160" s="86"/>
      <c r="BF160" s="89"/>
      <c r="BG160" s="91" t="str">
        <f t="shared" si="43"/>
        <v/>
      </c>
      <c r="BI160" s="96" t="str">
        <f t="shared" si="44"/>
        <v/>
      </c>
      <c r="BJ160" s="115"/>
      <c r="BK160" s="113"/>
      <c r="BL160" s="113"/>
      <c r="BM160" s="113"/>
      <c r="BN160" s="113"/>
      <c r="BO160" s="113"/>
      <c r="BP160" s="113"/>
      <c r="BQ160" s="113"/>
      <c r="BR160" s="113"/>
      <c r="BS160" s="116"/>
      <c r="BU160" s="171" t="str">
        <f t="shared" si="45"/>
        <v/>
      </c>
      <c r="BV160" s="165"/>
      <c r="BW160" s="163"/>
      <c r="BX160" s="250"/>
      <c r="BY160" s="256"/>
      <c r="BZ160" s="163"/>
      <c r="CA160" s="250"/>
      <c r="CB160" s="256"/>
      <c r="CC160" s="163"/>
      <c r="CD160" s="250"/>
      <c r="CE160" s="256"/>
      <c r="CF160" s="163"/>
      <c r="CG160" s="250"/>
      <c r="CH160" s="256"/>
      <c r="CI160" s="163"/>
      <c r="CJ160" s="250"/>
      <c r="CK160" s="256"/>
      <c r="CL160" s="163"/>
      <c r="CM160" s="250"/>
      <c r="CN160" s="256"/>
      <c r="CO160" s="163"/>
      <c r="CP160" s="250"/>
      <c r="CQ160" s="256"/>
      <c r="CR160" s="163"/>
      <c r="CS160" s="250"/>
      <c r="CT160" s="256"/>
      <c r="CU160" s="163"/>
      <c r="CV160" s="250"/>
      <c r="CW160" s="162"/>
      <c r="CX160" s="163"/>
      <c r="CY160" s="166"/>
    </row>
    <row r="161" spans="1:103" ht="13.5" customHeight="1" thickBot="1">
      <c r="B161" s="169" t="str">
        <f t="shared" si="39"/>
        <v/>
      </c>
      <c r="C161" s="152" t="str">
        <f t="shared" si="40"/>
        <v/>
      </c>
      <c r="D161" s="97" t="str">
        <f t="shared" si="41"/>
        <v/>
      </c>
      <c r="E161" s="274" t="str">
        <f>IF(ISERROR(SUM((B161/2),(C161/2),(D161/2))),IF(ISERROR(SUM((B161/2),(C161/2))),IF(ISERROR(SUM((B161/2),(D161/2))),IF(ISERROR(SUM((C161/2),(D161/2))),IF(ISERROR(B161/2),IF(ISERROR(C161/2),A159,C161),B161),SUM((C161*'Student List'!$D$34),(D161*'Student List'!$E$34))/'Student List'!$D$40),SUM((B161*'Student List'!$C$34),(D161*'Student List'!$E$34))/'Student List'!$E$40),SUM((B161*'Student List'!$C$34),(C161*'Student List'!$D$34))/'Student List'!$C$40),SUM((B161*'Student List'!$C$34),(C161*'Student List'!$D$34),(D161*'Student List'!$E$34))/'Student List'!$C$35)</f>
        <v/>
      </c>
      <c r="F161" s="98" t="str">
        <f t="shared" si="42"/>
        <v/>
      </c>
      <c r="G161" s="229" t="str">
        <f>IF(ISTEXT('Student List'!$C$30),('Student List'!$C$30),"")</f>
        <v/>
      </c>
      <c r="H161" s="230"/>
      <c r="I161" s="231"/>
      <c r="J161" s="232"/>
      <c r="K161" s="231"/>
      <c r="L161" s="233"/>
      <c r="M161" s="234"/>
      <c r="N161" s="231"/>
      <c r="O161" s="232"/>
      <c r="P161" s="231"/>
      <c r="Q161" s="233"/>
      <c r="R161" s="234"/>
      <c r="S161" s="231"/>
      <c r="T161" s="232"/>
      <c r="U161" s="231"/>
      <c r="V161" s="233"/>
      <c r="W161" s="234"/>
      <c r="X161" s="231"/>
      <c r="Y161" s="232"/>
      <c r="Z161" s="231"/>
      <c r="AA161" s="235"/>
      <c r="AB161" s="215"/>
      <c r="AC161" s="230"/>
      <c r="AD161" s="231"/>
      <c r="AE161" s="234"/>
      <c r="AF161" s="231"/>
      <c r="AG161" s="233"/>
      <c r="AH161" s="234"/>
      <c r="AI161" s="231"/>
      <c r="AJ161" s="232"/>
      <c r="AK161" s="231"/>
      <c r="AL161" s="233"/>
      <c r="AM161" s="234"/>
      <c r="AN161" s="231"/>
      <c r="AO161" s="232"/>
      <c r="AP161" s="231"/>
      <c r="AQ161" s="233"/>
      <c r="AR161" s="234"/>
      <c r="AS161" s="231"/>
      <c r="AT161" s="232"/>
      <c r="AU161" s="231"/>
      <c r="AV161" s="233"/>
      <c r="AW161" s="234"/>
      <c r="AX161" s="231"/>
      <c r="AY161" s="232"/>
      <c r="AZ161" s="231"/>
      <c r="BA161" s="233"/>
      <c r="BB161" s="234"/>
      <c r="BC161" s="231"/>
      <c r="BD161" s="231"/>
      <c r="BE161" s="231"/>
      <c r="BF161" s="234"/>
      <c r="BG161" s="236" t="str">
        <f t="shared" si="43"/>
        <v/>
      </c>
      <c r="BH161" s="217"/>
      <c r="BI161" s="237" t="str">
        <f t="shared" si="44"/>
        <v/>
      </c>
      <c r="BJ161" s="238"/>
      <c r="BK161" s="239"/>
      <c r="BL161" s="240"/>
      <c r="BM161" s="240"/>
      <c r="BN161" s="240"/>
      <c r="BO161" s="240"/>
      <c r="BP161" s="240"/>
      <c r="BQ161" s="240"/>
      <c r="BR161" s="240"/>
      <c r="BS161" s="241"/>
      <c r="BT161" s="217"/>
      <c r="BU161" s="242" t="str">
        <f t="shared" si="45"/>
        <v/>
      </c>
      <c r="BV161" s="243"/>
      <c r="BW161" s="244"/>
      <c r="BX161" s="251"/>
      <c r="BY161" s="257"/>
      <c r="BZ161" s="245"/>
      <c r="CA161" s="251"/>
      <c r="CB161" s="257"/>
      <c r="CC161" s="245"/>
      <c r="CD161" s="251"/>
      <c r="CE161" s="257"/>
      <c r="CF161" s="245"/>
      <c r="CG161" s="251"/>
      <c r="CH161" s="257"/>
      <c r="CI161" s="245"/>
      <c r="CJ161" s="251"/>
      <c r="CK161" s="257"/>
      <c r="CL161" s="245"/>
      <c r="CM161" s="251"/>
      <c r="CN161" s="257"/>
      <c r="CO161" s="245"/>
      <c r="CP161" s="251"/>
      <c r="CQ161" s="257"/>
      <c r="CR161" s="245"/>
      <c r="CS161" s="251"/>
      <c r="CT161" s="257"/>
      <c r="CU161" s="245"/>
      <c r="CV161" s="251"/>
      <c r="CW161" s="244"/>
      <c r="CX161" s="245"/>
      <c r="CY161" s="246"/>
    </row>
    <row r="162" spans="1:103" ht="13.5" customHeight="1" thickBot="1">
      <c r="BS162" s="100"/>
      <c r="CY162" s="100"/>
    </row>
    <row r="163" spans="1:103" ht="28.5" customHeight="1" thickTop="1" thickBot="1">
      <c r="B163" s="364" t="str">
        <f>IF(ISTEXT('Student List'!I14),'Student List'!I14,"")</f>
        <v>Penmanship</v>
      </c>
      <c r="C163" s="365"/>
      <c r="D163" s="365"/>
      <c r="E163" s="366"/>
      <c r="F163" s="367" t="str">
        <f>$F$28</f>
        <v>School Name Here</v>
      </c>
      <c r="G163" s="368"/>
      <c r="H163" s="368"/>
      <c r="I163" s="368"/>
      <c r="J163" s="369"/>
      <c r="K163" s="17" t="s">
        <v>116</v>
      </c>
      <c r="L163" s="18"/>
      <c r="M163" s="19"/>
      <c r="N163" s="19"/>
      <c r="O163" s="19"/>
      <c r="P163" s="20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2"/>
      <c r="AC163" s="24"/>
      <c r="AD163" s="25"/>
      <c r="AE163" s="25"/>
      <c r="AF163" s="26" t="str">
        <f>B163</f>
        <v>Penmanship</v>
      </c>
      <c r="AG163" s="25" t="s">
        <v>6</v>
      </c>
      <c r="AH163" s="27"/>
      <c r="AI163" s="27"/>
      <c r="AJ163" s="27"/>
      <c r="AK163" s="27"/>
      <c r="AL163" s="28"/>
      <c r="AM163" s="17" t="str">
        <f>K163</f>
        <v>3rd NINE WEEKS</v>
      </c>
      <c r="AN163" s="19"/>
      <c r="AO163" s="19"/>
      <c r="AP163" s="19"/>
      <c r="AQ163" s="19"/>
      <c r="AR163" s="20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9"/>
      <c r="BI163" s="30" t="str">
        <f>B163</f>
        <v>Penmanship</v>
      </c>
      <c r="BJ163" s="31"/>
      <c r="BK163" s="32"/>
      <c r="BL163" s="33" t="str">
        <f>K163</f>
        <v>3rd NINE WEEKS</v>
      </c>
      <c r="BM163" s="34"/>
      <c r="BN163" s="34"/>
      <c r="BO163" s="34"/>
      <c r="BP163" s="34"/>
      <c r="BQ163" s="35"/>
      <c r="BR163" s="35"/>
      <c r="BS163" s="36"/>
      <c r="BU163" s="30" t="str">
        <f>B163</f>
        <v>Penmanship</v>
      </c>
      <c r="BV163" s="31"/>
      <c r="BW163" s="32"/>
      <c r="BX163" s="33" t="str">
        <f>K163</f>
        <v>3rd NINE WEEKS</v>
      </c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5"/>
      <c r="CY163" s="36"/>
    </row>
    <row r="164" spans="1:103" ht="13.5" customHeight="1" thickTop="1" thickBot="1">
      <c r="B164" s="37"/>
      <c r="C164" s="37"/>
      <c r="D164" s="38"/>
      <c r="E164" s="38"/>
      <c r="F164" s="38"/>
      <c r="G164" s="38"/>
      <c r="H164" s="39" t="s">
        <v>7</v>
      </c>
      <c r="I164" s="40"/>
      <c r="J164" s="40"/>
      <c r="K164" s="40"/>
      <c r="L164" s="41"/>
      <c r="M164" s="40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3"/>
      <c r="AC164" s="39" t="s">
        <v>7</v>
      </c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4"/>
      <c r="BI164" s="45"/>
      <c r="BJ164" s="46" t="s">
        <v>8</v>
      </c>
      <c r="BK164" s="40"/>
      <c r="BL164" s="40"/>
      <c r="BM164" s="40"/>
      <c r="BN164" s="40"/>
      <c r="BO164" s="40"/>
      <c r="BP164" s="40"/>
      <c r="BQ164" s="40"/>
      <c r="BR164" s="40"/>
      <c r="BS164" s="47"/>
      <c r="BU164" s="45"/>
      <c r="BV164" s="155" t="s">
        <v>59</v>
      </c>
      <c r="BW164" s="156"/>
      <c r="BX164" s="156"/>
      <c r="BY164" s="156"/>
      <c r="BZ164" s="156"/>
      <c r="CA164" s="156"/>
      <c r="CB164" s="156"/>
      <c r="CC164" s="156"/>
      <c r="CD164" s="156"/>
      <c r="CE164" s="156"/>
      <c r="CF164" s="156"/>
      <c r="CG164" s="156"/>
      <c r="CH164" s="156"/>
      <c r="CI164" s="156"/>
      <c r="CJ164" s="156"/>
      <c r="CK164" s="156"/>
      <c r="CL164" s="156"/>
      <c r="CM164" s="156"/>
      <c r="CN164" s="156"/>
      <c r="CO164" s="156"/>
      <c r="CP164" s="156"/>
      <c r="CQ164" s="156"/>
      <c r="CR164" s="156"/>
      <c r="CS164" s="156"/>
      <c r="CT164" s="156"/>
      <c r="CU164" s="156"/>
      <c r="CV164" s="156"/>
      <c r="CW164" s="156"/>
      <c r="CX164" s="156"/>
      <c r="CY164" s="157"/>
    </row>
    <row r="165" spans="1:103" ht="13.5" customHeight="1">
      <c r="A165" s="83" t="str">
        <f t="shared" ref="A165:A186" si="46">IF(ISERROR(D167/2),"",D167)</f>
        <v/>
      </c>
      <c r="B165" s="153" t="s">
        <v>58</v>
      </c>
      <c r="C165" s="149" t="s">
        <v>9</v>
      </c>
      <c r="D165" s="48" t="s">
        <v>10</v>
      </c>
      <c r="E165" s="49" t="s">
        <v>60</v>
      </c>
      <c r="F165" s="50"/>
      <c r="G165" s="51"/>
      <c r="H165" s="362" t="s">
        <v>11</v>
      </c>
      <c r="I165" s="355"/>
      <c r="J165" s="355"/>
      <c r="K165" s="355"/>
      <c r="L165" s="360"/>
      <c r="M165" s="354" t="s">
        <v>12</v>
      </c>
      <c r="N165" s="355"/>
      <c r="O165" s="355"/>
      <c r="P165" s="355"/>
      <c r="Q165" s="360"/>
      <c r="R165" s="354" t="s">
        <v>13</v>
      </c>
      <c r="S165" s="355"/>
      <c r="T165" s="355"/>
      <c r="U165" s="355"/>
      <c r="V165" s="360"/>
      <c r="W165" s="354" t="s">
        <v>14</v>
      </c>
      <c r="X165" s="355"/>
      <c r="Y165" s="355"/>
      <c r="Z165" s="355"/>
      <c r="AA165" s="356"/>
      <c r="AC165" s="362" t="s">
        <v>15</v>
      </c>
      <c r="AD165" s="355"/>
      <c r="AE165" s="355"/>
      <c r="AF165" s="355"/>
      <c r="AG165" s="360"/>
      <c r="AH165" s="354" t="s">
        <v>16</v>
      </c>
      <c r="AI165" s="355"/>
      <c r="AJ165" s="355"/>
      <c r="AK165" s="355"/>
      <c r="AL165" s="360"/>
      <c r="AM165" s="354" t="s">
        <v>17</v>
      </c>
      <c r="AN165" s="355"/>
      <c r="AO165" s="355"/>
      <c r="AP165" s="355"/>
      <c r="AQ165" s="360"/>
      <c r="AR165" s="354" t="s">
        <v>18</v>
      </c>
      <c r="AS165" s="355"/>
      <c r="AT165" s="355"/>
      <c r="AU165" s="355"/>
      <c r="AV165" s="360"/>
      <c r="AW165" s="354" t="s">
        <v>19</v>
      </c>
      <c r="AX165" s="355"/>
      <c r="AY165" s="355"/>
      <c r="AZ165" s="355"/>
      <c r="BA165" s="356"/>
      <c r="BB165" s="354" t="s">
        <v>120</v>
      </c>
      <c r="BC165" s="355"/>
      <c r="BD165" s="355"/>
      <c r="BE165" s="355"/>
      <c r="BF165" s="356"/>
      <c r="BG165" s="52"/>
      <c r="BI165" s="53"/>
      <c r="BJ165" s="54"/>
      <c r="BK165" s="54"/>
      <c r="BL165" s="54"/>
      <c r="BM165" s="54"/>
      <c r="BN165" s="54"/>
      <c r="BO165" s="54"/>
      <c r="BP165" s="54"/>
      <c r="BQ165" s="54"/>
      <c r="BR165" s="54"/>
      <c r="BS165" s="55"/>
      <c r="BU165" s="53"/>
      <c r="BV165" s="344" t="s">
        <v>11</v>
      </c>
      <c r="BW165" s="345"/>
      <c r="BX165" s="346"/>
      <c r="BY165" s="344" t="s">
        <v>12</v>
      </c>
      <c r="BZ165" s="345"/>
      <c r="CA165" s="346"/>
      <c r="CB165" s="344" t="s">
        <v>13</v>
      </c>
      <c r="CC165" s="345"/>
      <c r="CD165" s="346"/>
      <c r="CE165" s="344" t="s">
        <v>14</v>
      </c>
      <c r="CF165" s="345"/>
      <c r="CG165" s="346"/>
      <c r="CH165" s="344" t="s">
        <v>15</v>
      </c>
      <c r="CI165" s="345"/>
      <c r="CJ165" s="346"/>
      <c r="CK165" s="344" t="s">
        <v>16</v>
      </c>
      <c r="CL165" s="345"/>
      <c r="CM165" s="346"/>
      <c r="CN165" s="344" t="s">
        <v>17</v>
      </c>
      <c r="CO165" s="345"/>
      <c r="CP165" s="346"/>
      <c r="CQ165" s="344" t="s">
        <v>18</v>
      </c>
      <c r="CR165" s="345"/>
      <c r="CS165" s="346"/>
      <c r="CT165" s="344" t="s">
        <v>19</v>
      </c>
      <c r="CU165" s="345"/>
      <c r="CV165" s="346"/>
      <c r="CW165" s="350" t="s">
        <v>120</v>
      </c>
      <c r="CX165" s="345"/>
      <c r="CY165" s="351"/>
    </row>
    <row r="166" spans="1:103" ht="13.5" customHeight="1" thickBot="1">
      <c r="A166" s="83" t="str">
        <f t="shared" si="46"/>
        <v/>
      </c>
      <c r="B166" s="154" t="s">
        <v>24</v>
      </c>
      <c r="C166" s="283" t="s">
        <v>24</v>
      </c>
      <c r="D166" s="59" t="s">
        <v>24</v>
      </c>
      <c r="E166" s="60" t="s">
        <v>24</v>
      </c>
      <c r="F166" s="61" t="s">
        <v>25</v>
      </c>
      <c r="G166" s="62" t="s">
        <v>26</v>
      </c>
      <c r="H166" s="363"/>
      <c r="I166" s="358"/>
      <c r="J166" s="358"/>
      <c r="K166" s="358"/>
      <c r="L166" s="361"/>
      <c r="M166" s="357"/>
      <c r="N166" s="358"/>
      <c r="O166" s="358"/>
      <c r="P166" s="358"/>
      <c r="Q166" s="361"/>
      <c r="R166" s="357"/>
      <c r="S166" s="358"/>
      <c r="T166" s="358"/>
      <c r="U166" s="358"/>
      <c r="V166" s="361"/>
      <c r="W166" s="357"/>
      <c r="X166" s="358"/>
      <c r="Y166" s="358"/>
      <c r="Z166" s="358"/>
      <c r="AA166" s="359"/>
      <c r="AC166" s="363"/>
      <c r="AD166" s="358"/>
      <c r="AE166" s="358"/>
      <c r="AF166" s="358"/>
      <c r="AG166" s="361"/>
      <c r="AH166" s="357"/>
      <c r="AI166" s="358"/>
      <c r="AJ166" s="358"/>
      <c r="AK166" s="358"/>
      <c r="AL166" s="361"/>
      <c r="AM166" s="357"/>
      <c r="AN166" s="358"/>
      <c r="AO166" s="358"/>
      <c r="AP166" s="358"/>
      <c r="AQ166" s="361"/>
      <c r="AR166" s="357"/>
      <c r="AS166" s="358"/>
      <c r="AT166" s="358"/>
      <c r="AU166" s="358"/>
      <c r="AV166" s="361"/>
      <c r="AW166" s="357"/>
      <c r="AX166" s="358"/>
      <c r="AY166" s="358"/>
      <c r="AZ166" s="358"/>
      <c r="BA166" s="359"/>
      <c r="BB166" s="357"/>
      <c r="BC166" s="358"/>
      <c r="BD166" s="358"/>
      <c r="BE166" s="358"/>
      <c r="BF166" s="359"/>
      <c r="BG166" s="63" t="s">
        <v>26</v>
      </c>
      <c r="BI166" s="64" t="s">
        <v>26</v>
      </c>
      <c r="BJ166" s="65">
        <v>1</v>
      </c>
      <c r="BK166" s="66">
        <v>2</v>
      </c>
      <c r="BL166" s="65">
        <v>3</v>
      </c>
      <c r="BM166" s="66">
        <v>4</v>
      </c>
      <c r="BN166" s="65">
        <v>5</v>
      </c>
      <c r="BO166" s="66">
        <v>6</v>
      </c>
      <c r="BP166" s="65">
        <v>7</v>
      </c>
      <c r="BQ166" s="66">
        <v>8</v>
      </c>
      <c r="BR166" s="66">
        <v>9</v>
      </c>
      <c r="BS166" s="67">
        <v>10</v>
      </c>
      <c r="BU166" s="64" t="s">
        <v>26</v>
      </c>
      <c r="BV166" s="347"/>
      <c r="BW166" s="348"/>
      <c r="BX166" s="349"/>
      <c r="BY166" s="347"/>
      <c r="BZ166" s="348"/>
      <c r="CA166" s="349"/>
      <c r="CB166" s="347"/>
      <c r="CC166" s="348"/>
      <c r="CD166" s="349"/>
      <c r="CE166" s="347"/>
      <c r="CF166" s="348"/>
      <c r="CG166" s="349"/>
      <c r="CH166" s="347"/>
      <c r="CI166" s="348"/>
      <c r="CJ166" s="349"/>
      <c r="CK166" s="347"/>
      <c r="CL166" s="348"/>
      <c r="CM166" s="349"/>
      <c r="CN166" s="347"/>
      <c r="CO166" s="348"/>
      <c r="CP166" s="349"/>
      <c r="CQ166" s="347"/>
      <c r="CR166" s="348"/>
      <c r="CS166" s="349"/>
      <c r="CT166" s="347"/>
      <c r="CU166" s="348"/>
      <c r="CV166" s="349"/>
      <c r="CW166" s="352"/>
      <c r="CX166" s="348"/>
      <c r="CY166" s="353"/>
    </row>
    <row r="167" spans="1:103" ht="13.5" customHeight="1">
      <c r="A167" s="83" t="str">
        <f t="shared" si="46"/>
        <v/>
      </c>
      <c r="B167" s="167" t="str">
        <f t="shared" ref="B167:B188" si="47">IF(SUM(BV167:CY167),AVERAGE(BV167:CY167),"")</f>
        <v/>
      </c>
      <c r="C167" s="150" t="str">
        <f t="shared" ref="C167:C188" si="48">IF(SUM(H167:BF167),AVERAGE(H167:BF167),"")</f>
        <v/>
      </c>
      <c r="D167" s="70" t="str">
        <f t="shared" ref="D167:D188" si="49">IF(SUM(BJ167:BS167),AVERAGE(BJ167:BS167),"")</f>
        <v/>
      </c>
      <c r="E167" s="187" t="str">
        <f>IF(ISERROR(SUM((B167/2),(C167/2),(D167/2))),IF(ISERROR(SUM((B167/2),(C167/2))),IF(ISERROR(SUM((B167/2),(D167/2))),IF(ISERROR(SUM((C167/2),(D167/2))),IF(ISERROR(B167/2),IF(ISERROR(C167/2),A165,C167),B167),SUM((C167*'Student List'!$D$34),(D167*'Student List'!$E$34))/'Student List'!$D$40),SUM((B167*'Student List'!$C$34),(D167*'Student List'!$E$34))/'Student List'!$E$40),SUM((B167*'Student List'!$C$34),(C167*'Student List'!$D$34))/'Student List'!$C$40),SUM((B167*'Student List'!$C$34),(C167*'Student List'!$D$34),(D167*'Student List'!$E$34))/'Student List'!$C$35)</f>
        <v/>
      </c>
      <c r="F167" s="84" t="str">
        <f t="shared" ref="F167:F188" si="50">IF(ISERROR(IF(E167,HLOOKUP(E167,$B$354:$N$355,2),"")),"",(IF(E167,HLOOKUP(E167,$B$354:$N$355,2),"")))</f>
        <v/>
      </c>
      <c r="G167" s="172" t="str">
        <f>IF(ISTEXT('Student List'!$C$9),('Student List'!$C$9),"")</f>
        <v/>
      </c>
      <c r="H167" s="71"/>
      <c r="I167" s="72"/>
      <c r="J167" s="73"/>
      <c r="K167" s="72"/>
      <c r="L167" s="74"/>
      <c r="M167" s="75"/>
      <c r="N167" s="72"/>
      <c r="O167" s="73"/>
      <c r="P167" s="72"/>
      <c r="Q167" s="74"/>
      <c r="R167" s="75"/>
      <c r="S167" s="72"/>
      <c r="T167" s="73"/>
      <c r="U167" s="72"/>
      <c r="V167" s="74"/>
      <c r="W167" s="75"/>
      <c r="X167" s="72"/>
      <c r="Y167" s="73"/>
      <c r="Z167" s="72"/>
      <c r="AA167" s="76"/>
      <c r="AB167" s="207"/>
      <c r="AC167" s="71"/>
      <c r="AD167" s="72"/>
      <c r="AE167" s="75"/>
      <c r="AF167" s="72"/>
      <c r="AG167" s="74"/>
      <c r="AH167" s="75"/>
      <c r="AI167" s="72"/>
      <c r="AJ167" s="73"/>
      <c r="AK167" s="72"/>
      <c r="AL167" s="74"/>
      <c r="AM167" s="75"/>
      <c r="AN167" s="72"/>
      <c r="AO167" s="73"/>
      <c r="AP167" s="72"/>
      <c r="AQ167" s="77"/>
      <c r="AR167" s="75"/>
      <c r="AS167" s="72"/>
      <c r="AT167" s="73"/>
      <c r="AU167" s="72"/>
      <c r="AV167" s="74"/>
      <c r="AW167" s="75"/>
      <c r="AX167" s="72"/>
      <c r="AY167" s="73"/>
      <c r="AZ167" s="72"/>
      <c r="BA167" s="74"/>
      <c r="BB167" s="75"/>
      <c r="BC167" s="72"/>
      <c r="BD167" s="72"/>
      <c r="BE167" s="72"/>
      <c r="BF167" s="75"/>
      <c r="BG167" s="78" t="str">
        <f t="shared" ref="BG167:BG188" si="51">G167</f>
        <v/>
      </c>
      <c r="BI167" s="79" t="str">
        <f t="shared" ref="BI167:BI188" si="52">G167</f>
        <v/>
      </c>
      <c r="BJ167" s="109"/>
      <c r="BK167" s="110"/>
      <c r="BL167" s="110"/>
      <c r="BM167" s="110"/>
      <c r="BN167" s="110"/>
      <c r="BO167" s="110"/>
      <c r="BP167" s="110"/>
      <c r="BQ167" s="110"/>
      <c r="BR167" s="110"/>
      <c r="BS167" s="111"/>
      <c r="BU167" s="170" t="str">
        <f t="shared" ref="BU167:BU188" si="53">G167</f>
        <v/>
      </c>
      <c r="BV167" s="158"/>
      <c r="BW167" s="159"/>
      <c r="BX167" s="248"/>
      <c r="BY167" s="252"/>
      <c r="BZ167" s="253"/>
      <c r="CA167" s="254"/>
      <c r="CB167" s="252"/>
      <c r="CC167" s="253"/>
      <c r="CD167" s="254"/>
      <c r="CE167" s="252"/>
      <c r="CF167" s="253"/>
      <c r="CG167" s="254"/>
      <c r="CH167" s="252"/>
      <c r="CI167" s="253"/>
      <c r="CJ167" s="254"/>
      <c r="CK167" s="252"/>
      <c r="CL167" s="253"/>
      <c r="CM167" s="254"/>
      <c r="CN167" s="252"/>
      <c r="CO167" s="253"/>
      <c r="CP167" s="254"/>
      <c r="CQ167" s="252"/>
      <c r="CR167" s="253"/>
      <c r="CS167" s="254"/>
      <c r="CT167" s="252"/>
      <c r="CU167" s="253"/>
      <c r="CV167" s="254"/>
      <c r="CW167" s="247"/>
      <c r="CX167" s="159"/>
      <c r="CY167" s="160"/>
    </row>
    <row r="168" spans="1:103" ht="13.5" customHeight="1">
      <c r="A168" s="83" t="str">
        <f t="shared" si="46"/>
        <v/>
      </c>
      <c r="B168" s="168" t="str">
        <f t="shared" si="47"/>
        <v/>
      </c>
      <c r="C168" s="151" t="str">
        <f t="shared" si="48"/>
        <v/>
      </c>
      <c r="D168" s="82" t="str">
        <f t="shared" si="49"/>
        <v/>
      </c>
      <c r="E168" s="188" t="str">
        <f>IF(ISERROR(SUM((B168/2),(C168/2),(D168/2))),IF(ISERROR(SUM((B168/2),(C168/2))),IF(ISERROR(SUM((B168/2),(D168/2))),IF(ISERROR(SUM((C168/2),(D168/2))),IF(ISERROR(B168/2),IF(ISERROR(C168/2),A166,C168),B168),SUM((C168*'Student List'!$D$34),(D168*'Student List'!$E$34))/'Student List'!$D$40),SUM((B168*'Student List'!$C$34),(D168*'Student List'!$E$34))/'Student List'!$E$40),SUM((B168*'Student List'!$C$34),(C168*'Student List'!$D$34))/'Student List'!$C$40),SUM((B168*'Student List'!$C$34),(C168*'Student List'!$D$34),(D168*'Student List'!$E$34))/'Student List'!$C$35)</f>
        <v/>
      </c>
      <c r="F168" s="84" t="str">
        <f t="shared" si="50"/>
        <v/>
      </c>
      <c r="G168" s="208" t="str">
        <f>IF(ISTEXT('Student List'!$C$10),('Student List'!$C$10),"")</f>
        <v/>
      </c>
      <c r="H168" s="209"/>
      <c r="I168" s="210"/>
      <c r="J168" s="211"/>
      <c r="K168" s="210"/>
      <c r="L168" s="212"/>
      <c r="M168" s="213"/>
      <c r="N168" s="210"/>
      <c r="O168" s="211"/>
      <c r="P168" s="210"/>
      <c r="Q168" s="212"/>
      <c r="R168" s="213"/>
      <c r="S168" s="210"/>
      <c r="T168" s="211"/>
      <c r="U168" s="210"/>
      <c r="V168" s="212"/>
      <c r="W168" s="213"/>
      <c r="X168" s="210"/>
      <c r="Y168" s="211"/>
      <c r="Z168" s="210"/>
      <c r="AA168" s="214"/>
      <c r="AB168" s="215"/>
      <c r="AC168" s="209"/>
      <c r="AD168" s="210"/>
      <c r="AE168" s="213"/>
      <c r="AF168" s="210"/>
      <c r="AG168" s="212"/>
      <c r="AH168" s="213"/>
      <c r="AI168" s="210"/>
      <c r="AJ168" s="211"/>
      <c r="AK168" s="210"/>
      <c r="AL168" s="212"/>
      <c r="AM168" s="213"/>
      <c r="AN168" s="210"/>
      <c r="AO168" s="211"/>
      <c r="AP168" s="210"/>
      <c r="AQ168" s="212"/>
      <c r="AR168" s="213"/>
      <c r="AS168" s="210"/>
      <c r="AT168" s="211"/>
      <c r="AU168" s="210"/>
      <c r="AV168" s="212"/>
      <c r="AW168" s="213"/>
      <c r="AX168" s="210"/>
      <c r="AY168" s="211"/>
      <c r="AZ168" s="210"/>
      <c r="BA168" s="212"/>
      <c r="BB168" s="213"/>
      <c r="BC168" s="210"/>
      <c r="BD168" s="210"/>
      <c r="BE168" s="210"/>
      <c r="BF168" s="213"/>
      <c r="BG168" s="216" t="str">
        <f t="shared" si="51"/>
        <v/>
      </c>
      <c r="BH168" s="217"/>
      <c r="BI168" s="218" t="str">
        <f t="shared" si="52"/>
        <v/>
      </c>
      <c r="BJ168" s="219"/>
      <c r="BK168" s="220"/>
      <c r="BL168" s="221"/>
      <c r="BM168" s="221"/>
      <c r="BN168" s="221"/>
      <c r="BO168" s="221"/>
      <c r="BP168" s="221"/>
      <c r="BQ168" s="221"/>
      <c r="BR168" s="221"/>
      <c r="BS168" s="222"/>
      <c r="BT168" s="217"/>
      <c r="BU168" s="223" t="str">
        <f t="shared" si="53"/>
        <v/>
      </c>
      <c r="BV168" s="224"/>
      <c r="BW168" s="225"/>
      <c r="BX168" s="249"/>
      <c r="BY168" s="255"/>
      <c r="BZ168" s="226"/>
      <c r="CA168" s="249"/>
      <c r="CB168" s="255"/>
      <c r="CC168" s="226"/>
      <c r="CD168" s="249"/>
      <c r="CE168" s="255"/>
      <c r="CF168" s="226"/>
      <c r="CG168" s="249"/>
      <c r="CH168" s="255"/>
      <c r="CI168" s="226"/>
      <c r="CJ168" s="249"/>
      <c r="CK168" s="255"/>
      <c r="CL168" s="226"/>
      <c r="CM168" s="249"/>
      <c r="CN168" s="255"/>
      <c r="CO168" s="226"/>
      <c r="CP168" s="249"/>
      <c r="CQ168" s="255"/>
      <c r="CR168" s="226"/>
      <c r="CS168" s="249"/>
      <c r="CT168" s="255"/>
      <c r="CU168" s="226"/>
      <c r="CV168" s="249"/>
      <c r="CW168" s="225"/>
      <c r="CX168" s="226"/>
      <c r="CY168" s="227"/>
    </row>
    <row r="169" spans="1:103" ht="13.5" customHeight="1">
      <c r="A169" s="83" t="str">
        <f t="shared" si="46"/>
        <v/>
      </c>
      <c r="B169" s="168" t="str">
        <f t="shared" si="47"/>
        <v/>
      </c>
      <c r="C169" s="151" t="str">
        <f t="shared" si="48"/>
        <v/>
      </c>
      <c r="D169" s="82" t="str">
        <f t="shared" si="49"/>
        <v/>
      </c>
      <c r="E169" s="188" t="str">
        <f>IF(ISERROR(SUM((B169/2),(C169/2),(D169/2))),IF(ISERROR(SUM((B169/2),(C169/2))),IF(ISERROR(SUM((B169/2),(D169/2))),IF(ISERROR(SUM((C169/2),(D169/2))),IF(ISERROR(B169/2),IF(ISERROR(C169/2),A167,C169),B169),SUM((C169*'Student List'!$D$34),(D169*'Student List'!$E$34))/'Student List'!$D$40),SUM((B169*'Student List'!$C$34),(D169*'Student List'!$E$34))/'Student List'!$E$40),SUM((B169*'Student List'!$C$34),(C169*'Student List'!$D$34))/'Student List'!$C$40),SUM((B169*'Student List'!$C$34),(C169*'Student List'!$D$34),(D169*'Student List'!$E$34))/'Student List'!$C$35)</f>
        <v/>
      </c>
      <c r="F169" s="84" t="str">
        <f t="shared" si="50"/>
        <v/>
      </c>
      <c r="G169" s="173" t="str">
        <f>IF(ISTEXT('Student List'!$C$11),('Student List'!$C$11),"")</f>
        <v/>
      </c>
      <c r="H169" s="85"/>
      <c r="I169" s="86"/>
      <c r="J169" s="87"/>
      <c r="K169" s="86"/>
      <c r="L169" s="88"/>
      <c r="M169" s="89"/>
      <c r="N169" s="86"/>
      <c r="O169" s="87"/>
      <c r="P169" s="86"/>
      <c r="Q169" s="88"/>
      <c r="R169" s="89"/>
      <c r="S169" s="86"/>
      <c r="T169" s="87"/>
      <c r="U169" s="86"/>
      <c r="V169" s="88"/>
      <c r="W169" s="89"/>
      <c r="X169" s="86"/>
      <c r="Y169" s="87"/>
      <c r="Z169" s="86"/>
      <c r="AA169" s="90"/>
      <c r="AB169" s="207"/>
      <c r="AC169" s="85"/>
      <c r="AD169" s="86"/>
      <c r="AE169" s="89"/>
      <c r="AF169" s="86"/>
      <c r="AG169" s="88"/>
      <c r="AH169" s="89"/>
      <c r="AI169" s="86"/>
      <c r="AJ169" s="87"/>
      <c r="AK169" s="86"/>
      <c r="AL169" s="88"/>
      <c r="AM169" s="89"/>
      <c r="AN169" s="86"/>
      <c r="AO169" s="87"/>
      <c r="AP169" s="86"/>
      <c r="AQ169" s="88"/>
      <c r="AR169" s="89"/>
      <c r="AS169" s="86"/>
      <c r="AT169" s="87"/>
      <c r="AU169" s="86"/>
      <c r="AV169" s="88"/>
      <c r="AW169" s="89"/>
      <c r="AX169" s="86"/>
      <c r="AY169" s="87"/>
      <c r="AZ169" s="86"/>
      <c r="BA169" s="88"/>
      <c r="BB169" s="89"/>
      <c r="BC169" s="86"/>
      <c r="BD169" s="86"/>
      <c r="BE169" s="86"/>
      <c r="BF169" s="89"/>
      <c r="BG169" s="91" t="str">
        <f t="shared" si="51"/>
        <v/>
      </c>
      <c r="BI169" s="92" t="str">
        <f t="shared" si="52"/>
        <v/>
      </c>
      <c r="BJ169" s="112"/>
      <c r="BK169" s="117"/>
      <c r="BL169" s="113"/>
      <c r="BM169" s="113"/>
      <c r="BN169" s="113"/>
      <c r="BO169" s="113"/>
      <c r="BP169" s="113"/>
      <c r="BQ169" s="113"/>
      <c r="BR169" s="113"/>
      <c r="BS169" s="114"/>
      <c r="BU169" s="171" t="str">
        <f t="shared" si="53"/>
        <v/>
      </c>
      <c r="BV169" s="161"/>
      <c r="BW169" s="162"/>
      <c r="BX169" s="250"/>
      <c r="BY169" s="256"/>
      <c r="BZ169" s="163"/>
      <c r="CA169" s="250"/>
      <c r="CB169" s="256"/>
      <c r="CC169" s="163"/>
      <c r="CD169" s="250"/>
      <c r="CE169" s="256"/>
      <c r="CF169" s="163"/>
      <c r="CG169" s="250"/>
      <c r="CH169" s="256"/>
      <c r="CI169" s="163"/>
      <c r="CJ169" s="250"/>
      <c r="CK169" s="256"/>
      <c r="CL169" s="163"/>
      <c r="CM169" s="250"/>
      <c r="CN169" s="256"/>
      <c r="CO169" s="163"/>
      <c r="CP169" s="250"/>
      <c r="CQ169" s="256"/>
      <c r="CR169" s="163"/>
      <c r="CS169" s="250"/>
      <c r="CT169" s="256"/>
      <c r="CU169" s="163"/>
      <c r="CV169" s="250"/>
      <c r="CW169" s="162"/>
      <c r="CX169" s="163"/>
      <c r="CY169" s="164"/>
    </row>
    <row r="170" spans="1:103" ht="13.5" customHeight="1">
      <c r="A170" s="83" t="str">
        <f t="shared" si="46"/>
        <v/>
      </c>
      <c r="B170" s="168" t="str">
        <f t="shared" si="47"/>
        <v/>
      </c>
      <c r="C170" s="151" t="str">
        <f t="shared" si="48"/>
        <v/>
      </c>
      <c r="D170" s="82" t="str">
        <f t="shared" si="49"/>
        <v/>
      </c>
      <c r="E170" s="188" t="str">
        <f>IF(ISERROR(SUM((B170/2),(C170/2),(D170/2))),IF(ISERROR(SUM((B170/2),(C170/2))),IF(ISERROR(SUM((B170/2),(D170/2))),IF(ISERROR(SUM((C170/2),(D170/2))),IF(ISERROR(B170/2),IF(ISERROR(C170/2),A168,C170),B170),SUM((C170*'Student List'!$D$34),(D170*'Student List'!$E$34))/'Student List'!$D$40),SUM((B170*'Student List'!$C$34),(D170*'Student List'!$E$34))/'Student List'!$E$40),SUM((B170*'Student List'!$C$34),(C170*'Student List'!$D$34))/'Student List'!$C$40),SUM((B170*'Student List'!$C$34),(C170*'Student List'!$D$34),(D170*'Student List'!$E$34))/'Student List'!$C$35)</f>
        <v/>
      </c>
      <c r="F170" s="84" t="str">
        <f t="shared" si="50"/>
        <v/>
      </c>
      <c r="G170" s="208" t="str">
        <f>IF(ISTEXT('Student List'!$C$12),('Student List'!$C$12),"")</f>
        <v/>
      </c>
      <c r="H170" s="209"/>
      <c r="I170" s="210"/>
      <c r="J170" s="211"/>
      <c r="K170" s="210"/>
      <c r="L170" s="212"/>
      <c r="M170" s="213"/>
      <c r="N170" s="210"/>
      <c r="O170" s="211"/>
      <c r="P170" s="210"/>
      <c r="Q170" s="212"/>
      <c r="R170" s="213"/>
      <c r="S170" s="210"/>
      <c r="T170" s="211"/>
      <c r="U170" s="210"/>
      <c r="V170" s="212"/>
      <c r="W170" s="213"/>
      <c r="X170" s="210"/>
      <c r="Y170" s="211"/>
      <c r="Z170" s="210"/>
      <c r="AA170" s="214"/>
      <c r="AB170" s="215"/>
      <c r="AC170" s="209"/>
      <c r="AD170" s="210"/>
      <c r="AE170" s="213"/>
      <c r="AF170" s="210"/>
      <c r="AG170" s="212"/>
      <c r="AH170" s="213"/>
      <c r="AI170" s="210"/>
      <c r="AJ170" s="211"/>
      <c r="AK170" s="210"/>
      <c r="AL170" s="212"/>
      <c r="AM170" s="213"/>
      <c r="AN170" s="210"/>
      <c r="AO170" s="211"/>
      <c r="AP170" s="210"/>
      <c r="AQ170" s="212"/>
      <c r="AR170" s="213"/>
      <c r="AS170" s="210"/>
      <c r="AT170" s="211"/>
      <c r="AU170" s="210"/>
      <c r="AV170" s="212"/>
      <c r="AW170" s="213"/>
      <c r="AX170" s="210"/>
      <c r="AY170" s="211"/>
      <c r="AZ170" s="210"/>
      <c r="BA170" s="212"/>
      <c r="BB170" s="213"/>
      <c r="BC170" s="210"/>
      <c r="BD170" s="210"/>
      <c r="BE170" s="210"/>
      <c r="BF170" s="213"/>
      <c r="BG170" s="216" t="str">
        <f t="shared" si="51"/>
        <v/>
      </c>
      <c r="BH170" s="217"/>
      <c r="BI170" s="218" t="str">
        <f t="shared" si="52"/>
        <v/>
      </c>
      <c r="BJ170" s="219"/>
      <c r="BK170" s="220"/>
      <c r="BL170" s="221"/>
      <c r="BM170" s="221"/>
      <c r="BN170" s="221"/>
      <c r="BO170" s="221"/>
      <c r="BP170" s="221"/>
      <c r="BQ170" s="221"/>
      <c r="BR170" s="221"/>
      <c r="BS170" s="222"/>
      <c r="BT170" s="217"/>
      <c r="BU170" s="223" t="str">
        <f t="shared" si="53"/>
        <v/>
      </c>
      <c r="BV170" s="224"/>
      <c r="BW170" s="225"/>
      <c r="BX170" s="249"/>
      <c r="BY170" s="255"/>
      <c r="BZ170" s="226"/>
      <c r="CA170" s="249"/>
      <c r="CB170" s="255"/>
      <c r="CC170" s="226"/>
      <c r="CD170" s="249"/>
      <c r="CE170" s="255"/>
      <c r="CF170" s="226"/>
      <c r="CG170" s="249"/>
      <c r="CH170" s="255"/>
      <c r="CI170" s="226"/>
      <c r="CJ170" s="249"/>
      <c r="CK170" s="255"/>
      <c r="CL170" s="226"/>
      <c r="CM170" s="249"/>
      <c r="CN170" s="255"/>
      <c r="CO170" s="226"/>
      <c r="CP170" s="249"/>
      <c r="CQ170" s="255"/>
      <c r="CR170" s="226"/>
      <c r="CS170" s="249"/>
      <c r="CT170" s="255"/>
      <c r="CU170" s="226"/>
      <c r="CV170" s="249"/>
      <c r="CW170" s="225"/>
      <c r="CX170" s="226"/>
      <c r="CY170" s="227"/>
    </row>
    <row r="171" spans="1:103" ht="13.5" customHeight="1">
      <c r="A171" s="83" t="str">
        <f t="shared" si="46"/>
        <v/>
      </c>
      <c r="B171" s="168" t="str">
        <f t="shared" si="47"/>
        <v/>
      </c>
      <c r="C171" s="151" t="str">
        <f t="shared" si="48"/>
        <v/>
      </c>
      <c r="D171" s="82" t="str">
        <f t="shared" si="49"/>
        <v/>
      </c>
      <c r="E171" s="188" t="str">
        <f>IF(ISERROR(SUM((B171/2),(C171/2),(D171/2))),IF(ISERROR(SUM((B171/2),(C171/2))),IF(ISERROR(SUM((B171/2),(D171/2))),IF(ISERROR(SUM((C171/2),(D171/2))),IF(ISERROR(B171/2),IF(ISERROR(C171/2),A169,C171),B171),SUM((C171*'Student List'!$D$34),(D171*'Student List'!$E$34))/'Student List'!$D$40),SUM((B171*'Student List'!$C$34),(D171*'Student List'!$E$34))/'Student List'!$E$40),SUM((B171*'Student List'!$C$34),(C171*'Student List'!$D$34))/'Student List'!$C$40),SUM((B171*'Student List'!$C$34),(C171*'Student List'!$D$34),(D171*'Student List'!$E$34))/'Student List'!$C$35)</f>
        <v/>
      </c>
      <c r="F171" s="84" t="str">
        <f t="shared" si="50"/>
        <v/>
      </c>
      <c r="G171" s="173" t="str">
        <f>IF(ISTEXT('Student List'!$C$13),('Student List'!$C$13),"")</f>
        <v/>
      </c>
      <c r="H171" s="85"/>
      <c r="I171" s="86"/>
      <c r="J171" s="87"/>
      <c r="K171" s="86"/>
      <c r="L171" s="88"/>
      <c r="M171" s="89"/>
      <c r="N171" s="86"/>
      <c r="O171" s="87"/>
      <c r="P171" s="86"/>
      <c r="Q171" s="88"/>
      <c r="R171" s="89"/>
      <c r="S171" s="86"/>
      <c r="T171" s="87"/>
      <c r="U171" s="86"/>
      <c r="V171" s="88"/>
      <c r="W171" s="89"/>
      <c r="X171" s="86"/>
      <c r="Y171" s="87"/>
      <c r="Z171" s="86"/>
      <c r="AA171" s="90"/>
      <c r="AB171" s="207"/>
      <c r="AC171" s="85"/>
      <c r="AD171" s="86"/>
      <c r="AE171" s="89"/>
      <c r="AF171" s="86"/>
      <c r="AG171" s="88"/>
      <c r="AH171" s="89"/>
      <c r="AI171" s="86"/>
      <c r="AJ171" s="87"/>
      <c r="AK171" s="86"/>
      <c r="AL171" s="88"/>
      <c r="AM171" s="89"/>
      <c r="AN171" s="86"/>
      <c r="AO171" s="87"/>
      <c r="AP171" s="86"/>
      <c r="AQ171" s="88"/>
      <c r="AR171" s="89"/>
      <c r="AS171" s="86"/>
      <c r="AT171" s="87"/>
      <c r="AU171" s="86"/>
      <c r="AV171" s="88"/>
      <c r="AW171" s="89"/>
      <c r="AX171" s="86"/>
      <c r="AY171" s="87"/>
      <c r="AZ171" s="86"/>
      <c r="BA171" s="88"/>
      <c r="BB171" s="89"/>
      <c r="BC171" s="86"/>
      <c r="BD171" s="86"/>
      <c r="BE171" s="86"/>
      <c r="BF171" s="89"/>
      <c r="BG171" s="91" t="str">
        <f t="shared" si="51"/>
        <v/>
      </c>
      <c r="BI171" s="92" t="str">
        <f t="shared" si="52"/>
        <v/>
      </c>
      <c r="BJ171" s="112"/>
      <c r="BK171" s="117"/>
      <c r="BL171" s="113"/>
      <c r="BM171" s="113"/>
      <c r="BN171" s="113"/>
      <c r="BO171" s="113"/>
      <c r="BP171" s="113"/>
      <c r="BQ171" s="113"/>
      <c r="BR171" s="113"/>
      <c r="BS171" s="114"/>
      <c r="BU171" s="171" t="str">
        <f t="shared" si="53"/>
        <v/>
      </c>
      <c r="BV171" s="161"/>
      <c r="BW171" s="162"/>
      <c r="BX171" s="250"/>
      <c r="BY171" s="256"/>
      <c r="BZ171" s="163"/>
      <c r="CA171" s="250"/>
      <c r="CB171" s="256"/>
      <c r="CC171" s="163"/>
      <c r="CD171" s="250"/>
      <c r="CE171" s="256"/>
      <c r="CF171" s="163"/>
      <c r="CG171" s="250"/>
      <c r="CH171" s="256"/>
      <c r="CI171" s="163"/>
      <c r="CJ171" s="250"/>
      <c r="CK171" s="256"/>
      <c r="CL171" s="163"/>
      <c r="CM171" s="250"/>
      <c r="CN171" s="256"/>
      <c r="CO171" s="163"/>
      <c r="CP171" s="250"/>
      <c r="CQ171" s="256"/>
      <c r="CR171" s="163"/>
      <c r="CS171" s="250"/>
      <c r="CT171" s="256"/>
      <c r="CU171" s="163"/>
      <c r="CV171" s="250"/>
      <c r="CW171" s="162"/>
      <c r="CX171" s="163"/>
      <c r="CY171" s="164"/>
    </row>
    <row r="172" spans="1:103" ht="13.5" customHeight="1">
      <c r="A172" s="83" t="str">
        <f t="shared" si="46"/>
        <v/>
      </c>
      <c r="B172" s="168" t="str">
        <f t="shared" si="47"/>
        <v/>
      </c>
      <c r="C172" s="151" t="str">
        <f t="shared" si="48"/>
        <v/>
      </c>
      <c r="D172" s="82" t="str">
        <f t="shared" si="49"/>
        <v/>
      </c>
      <c r="E172" s="188" t="str">
        <f>IF(ISERROR(SUM((B172/2),(C172/2),(D172/2))),IF(ISERROR(SUM((B172/2),(C172/2))),IF(ISERROR(SUM((B172/2),(D172/2))),IF(ISERROR(SUM((C172/2),(D172/2))),IF(ISERROR(B172/2),IF(ISERROR(C172/2),A170,C172),B172),SUM((C172*'Student List'!$D$34),(D172*'Student List'!$E$34))/'Student List'!$D$40),SUM((B172*'Student List'!$C$34),(D172*'Student List'!$E$34))/'Student List'!$E$40),SUM((B172*'Student List'!$C$34),(C172*'Student List'!$D$34))/'Student List'!$C$40),SUM((B172*'Student List'!$C$34),(C172*'Student List'!$D$34),(D172*'Student List'!$E$34))/'Student List'!$C$35)</f>
        <v/>
      </c>
      <c r="F172" s="84" t="str">
        <f t="shared" si="50"/>
        <v/>
      </c>
      <c r="G172" s="208" t="str">
        <f>IF(ISTEXT('Student List'!$C$14),('Student List'!$C$14),"")</f>
        <v/>
      </c>
      <c r="H172" s="209"/>
      <c r="I172" s="210"/>
      <c r="J172" s="211"/>
      <c r="K172" s="210"/>
      <c r="L172" s="212"/>
      <c r="M172" s="213"/>
      <c r="N172" s="210"/>
      <c r="O172" s="211"/>
      <c r="P172" s="210"/>
      <c r="Q172" s="212"/>
      <c r="R172" s="213"/>
      <c r="S172" s="210"/>
      <c r="T172" s="211"/>
      <c r="U172" s="210"/>
      <c r="V172" s="212"/>
      <c r="W172" s="213"/>
      <c r="X172" s="210"/>
      <c r="Y172" s="211"/>
      <c r="Z172" s="210"/>
      <c r="AA172" s="214"/>
      <c r="AB172" s="215"/>
      <c r="AC172" s="209"/>
      <c r="AD172" s="210"/>
      <c r="AE172" s="213"/>
      <c r="AF172" s="210"/>
      <c r="AG172" s="212"/>
      <c r="AH172" s="213"/>
      <c r="AI172" s="210"/>
      <c r="AJ172" s="211"/>
      <c r="AK172" s="210"/>
      <c r="AL172" s="212"/>
      <c r="AM172" s="213"/>
      <c r="AN172" s="210"/>
      <c r="AO172" s="211"/>
      <c r="AP172" s="210"/>
      <c r="AQ172" s="212"/>
      <c r="AR172" s="213"/>
      <c r="AS172" s="210"/>
      <c r="AT172" s="211"/>
      <c r="AU172" s="210"/>
      <c r="AV172" s="212"/>
      <c r="AW172" s="213"/>
      <c r="AX172" s="210"/>
      <c r="AY172" s="211"/>
      <c r="AZ172" s="210"/>
      <c r="BA172" s="212"/>
      <c r="BB172" s="213"/>
      <c r="BC172" s="210"/>
      <c r="BD172" s="210"/>
      <c r="BE172" s="210"/>
      <c r="BF172" s="213"/>
      <c r="BG172" s="216" t="str">
        <f t="shared" si="51"/>
        <v/>
      </c>
      <c r="BH172" s="217"/>
      <c r="BI172" s="218" t="str">
        <f t="shared" si="52"/>
        <v/>
      </c>
      <c r="BJ172" s="219"/>
      <c r="BK172" s="220"/>
      <c r="BL172" s="221"/>
      <c r="BM172" s="221"/>
      <c r="BN172" s="221"/>
      <c r="BO172" s="221"/>
      <c r="BP172" s="221"/>
      <c r="BQ172" s="221"/>
      <c r="BR172" s="221"/>
      <c r="BS172" s="222"/>
      <c r="BT172" s="217"/>
      <c r="BU172" s="223" t="str">
        <f t="shared" si="53"/>
        <v/>
      </c>
      <c r="BV172" s="224"/>
      <c r="BW172" s="225"/>
      <c r="BX172" s="249"/>
      <c r="BY172" s="255"/>
      <c r="BZ172" s="226"/>
      <c r="CA172" s="249"/>
      <c r="CB172" s="255"/>
      <c r="CC172" s="226"/>
      <c r="CD172" s="249"/>
      <c r="CE172" s="255"/>
      <c r="CF172" s="226"/>
      <c r="CG172" s="249"/>
      <c r="CH172" s="255"/>
      <c r="CI172" s="226"/>
      <c r="CJ172" s="249"/>
      <c r="CK172" s="255"/>
      <c r="CL172" s="226"/>
      <c r="CM172" s="249"/>
      <c r="CN172" s="255"/>
      <c r="CO172" s="226"/>
      <c r="CP172" s="249"/>
      <c r="CQ172" s="255"/>
      <c r="CR172" s="226"/>
      <c r="CS172" s="249"/>
      <c r="CT172" s="255"/>
      <c r="CU172" s="226"/>
      <c r="CV172" s="249"/>
      <c r="CW172" s="225"/>
      <c r="CX172" s="226"/>
      <c r="CY172" s="227"/>
    </row>
    <row r="173" spans="1:103" ht="13.5" customHeight="1">
      <c r="A173" s="83" t="str">
        <f t="shared" si="46"/>
        <v/>
      </c>
      <c r="B173" s="168" t="str">
        <f t="shared" si="47"/>
        <v/>
      </c>
      <c r="C173" s="151" t="str">
        <f t="shared" si="48"/>
        <v/>
      </c>
      <c r="D173" s="82" t="str">
        <f t="shared" si="49"/>
        <v/>
      </c>
      <c r="E173" s="188" t="str">
        <f>IF(ISERROR(SUM((B173/2),(C173/2),(D173/2))),IF(ISERROR(SUM((B173/2),(C173/2))),IF(ISERROR(SUM((B173/2),(D173/2))),IF(ISERROR(SUM((C173/2),(D173/2))),IF(ISERROR(B173/2),IF(ISERROR(C173/2),A171,C173),B173),SUM((C173*'Student List'!$D$34),(D173*'Student List'!$E$34))/'Student List'!$D$40),SUM((B173*'Student List'!$C$34),(D173*'Student List'!$E$34))/'Student List'!$E$40),SUM((B173*'Student List'!$C$34),(C173*'Student List'!$D$34))/'Student List'!$C$40),SUM((B173*'Student List'!$C$34),(C173*'Student List'!$D$34),(D173*'Student List'!$E$34))/'Student List'!$C$35)</f>
        <v/>
      </c>
      <c r="F173" s="84" t="str">
        <f t="shared" si="50"/>
        <v/>
      </c>
      <c r="G173" s="173" t="str">
        <f>IF(ISTEXT('Student List'!$C$15),('Student List'!$C$15),"")</f>
        <v/>
      </c>
      <c r="H173" s="85"/>
      <c r="I173" s="86"/>
      <c r="J173" s="87"/>
      <c r="K173" s="86"/>
      <c r="L173" s="88"/>
      <c r="M173" s="89"/>
      <c r="N173" s="86"/>
      <c r="O173" s="87"/>
      <c r="P173" s="86"/>
      <c r="Q173" s="88"/>
      <c r="R173" s="89"/>
      <c r="S173" s="86"/>
      <c r="T173" s="87"/>
      <c r="U173" s="86"/>
      <c r="V173" s="88"/>
      <c r="W173" s="89"/>
      <c r="X173" s="86"/>
      <c r="Y173" s="87"/>
      <c r="Z173" s="86"/>
      <c r="AA173" s="90"/>
      <c r="AB173" s="207"/>
      <c r="AC173" s="85"/>
      <c r="AD173" s="86"/>
      <c r="AE173" s="89"/>
      <c r="AF173" s="86"/>
      <c r="AG173" s="88"/>
      <c r="AH173" s="89"/>
      <c r="AI173" s="86"/>
      <c r="AJ173" s="87"/>
      <c r="AK173" s="86"/>
      <c r="AL173" s="88"/>
      <c r="AM173" s="89"/>
      <c r="AN173" s="86"/>
      <c r="AO173" s="87"/>
      <c r="AP173" s="86"/>
      <c r="AQ173" s="88"/>
      <c r="AR173" s="89"/>
      <c r="AS173" s="86"/>
      <c r="AT173" s="87"/>
      <c r="AU173" s="86"/>
      <c r="AV173" s="88"/>
      <c r="AW173" s="89"/>
      <c r="AX173" s="86"/>
      <c r="AY173" s="87"/>
      <c r="AZ173" s="86"/>
      <c r="BA173" s="88"/>
      <c r="BB173" s="89"/>
      <c r="BC173" s="86"/>
      <c r="BD173" s="86"/>
      <c r="BE173" s="86"/>
      <c r="BF173" s="89"/>
      <c r="BG173" s="91" t="str">
        <f t="shared" si="51"/>
        <v/>
      </c>
      <c r="BI173" s="92" t="str">
        <f t="shared" si="52"/>
        <v/>
      </c>
      <c r="BJ173" s="112"/>
      <c r="BK173" s="117"/>
      <c r="BL173" s="113"/>
      <c r="BM173" s="113"/>
      <c r="BN173" s="113"/>
      <c r="BO173" s="113"/>
      <c r="BP173" s="113"/>
      <c r="BQ173" s="113"/>
      <c r="BR173" s="113"/>
      <c r="BS173" s="114"/>
      <c r="BU173" s="171" t="str">
        <f t="shared" si="53"/>
        <v/>
      </c>
      <c r="BV173" s="161"/>
      <c r="BW173" s="162"/>
      <c r="BX173" s="250"/>
      <c r="BY173" s="256"/>
      <c r="BZ173" s="163"/>
      <c r="CA173" s="250"/>
      <c r="CB173" s="256"/>
      <c r="CC173" s="163"/>
      <c r="CD173" s="250"/>
      <c r="CE173" s="256"/>
      <c r="CF173" s="163"/>
      <c r="CG173" s="250"/>
      <c r="CH173" s="256"/>
      <c r="CI173" s="163"/>
      <c r="CJ173" s="250"/>
      <c r="CK173" s="256"/>
      <c r="CL173" s="163"/>
      <c r="CM173" s="250"/>
      <c r="CN173" s="256"/>
      <c r="CO173" s="163"/>
      <c r="CP173" s="250"/>
      <c r="CQ173" s="256"/>
      <c r="CR173" s="163"/>
      <c r="CS173" s="250"/>
      <c r="CT173" s="256"/>
      <c r="CU173" s="163"/>
      <c r="CV173" s="250"/>
      <c r="CW173" s="162"/>
      <c r="CX173" s="163"/>
      <c r="CY173" s="164"/>
    </row>
    <row r="174" spans="1:103" ht="13.5" customHeight="1">
      <c r="A174" s="83" t="str">
        <f t="shared" si="46"/>
        <v/>
      </c>
      <c r="B174" s="168" t="str">
        <f t="shared" si="47"/>
        <v/>
      </c>
      <c r="C174" s="151" t="str">
        <f t="shared" si="48"/>
        <v/>
      </c>
      <c r="D174" s="82" t="str">
        <f t="shared" si="49"/>
        <v/>
      </c>
      <c r="E174" s="188" t="str">
        <f>IF(ISERROR(SUM((B174/2),(C174/2),(D174/2))),IF(ISERROR(SUM((B174/2),(C174/2))),IF(ISERROR(SUM((B174/2),(D174/2))),IF(ISERROR(SUM((C174/2),(D174/2))),IF(ISERROR(B174/2),IF(ISERROR(C174/2),A172,C174),B174),SUM((C174*'Student List'!$D$34),(D174*'Student List'!$E$34))/'Student List'!$D$40),SUM((B174*'Student List'!$C$34),(D174*'Student List'!$E$34))/'Student List'!$E$40),SUM((B174*'Student List'!$C$34),(C174*'Student List'!$D$34))/'Student List'!$C$40),SUM((B174*'Student List'!$C$34),(C174*'Student List'!$D$34),(D174*'Student List'!$E$34))/'Student List'!$C$35)</f>
        <v/>
      </c>
      <c r="F174" s="84" t="str">
        <f t="shared" si="50"/>
        <v/>
      </c>
      <c r="G174" s="208" t="str">
        <f>IF(ISTEXT('Student List'!$C$16),('Student List'!$C$16),"")</f>
        <v/>
      </c>
      <c r="H174" s="209"/>
      <c r="I174" s="210"/>
      <c r="J174" s="211"/>
      <c r="K174" s="210"/>
      <c r="L174" s="212"/>
      <c r="M174" s="213"/>
      <c r="N174" s="210"/>
      <c r="O174" s="211"/>
      <c r="P174" s="210"/>
      <c r="Q174" s="212"/>
      <c r="R174" s="213"/>
      <c r="S174" s="210"/>
      <c r="T174" s="211"/>
      <c r="U174" s="210"/>
      <c r="V174" s="212"/>
      <c r="W174" s="213"/>
      <c r="X174" s="210"/>
      <c r="Y174" s="211"/>
      <c r="Z174" s="210"/>
      <c r="AA174" s="214"/>
      <c r="AB174" s="215"/>
      <c r="AC174" s="209"/>
      <c r="AD174" s="210"/>
      <c r="AE174" s="213"/>
      <c r="AF174" s="210"/>
      <c r="AG174" s="212"/>
      <c r="AH174" s="213"/>
      <c r="AI174" s="210"/>
      <c r="AJ174" s="211"/>
      <c r="AK174" s="210"/>
      <c r="AL174" s="212"/>
      <c r="AM174" s="213"/>
      <c r="AN174" s="210"/>
      <c r="AO174" s="211"/>
      <c r="AP174" s="210"/>
      <c r="AQ174" s="212"/>
      <c r="AR174" s="213"/>
      <c r="AS174" s="210"/>
      <c r="AT174" s="211"/>
      <c r="AU174" s="210"/>
      <c r="AV174" s="212"/>
      <c r="AW174" s="213"/>
      <c r="AX174" s="210"/>
      <c r="AY174" s="211"/>
      <c r="AZ174" s="210"/>
      <c r="BA174" s="212"/>
      <c r="BB174" s="213"/>
      <c r="BC174" s="210"/>
      <c r="BD174" s="210"/>
      <c r="BE174" s="210"/>
      <c r="BF174" s="213"/>
      <c r="BG174" s="216" t="str">
        <f t="shared" si="51"/>
        <v/>
      </c>
      <c r="BH174" s="217"/>
      <c r="BI174" s="218" t="str">
        <f t="shared" si="52"/>
        <v/>
      </c>
      <c r="BJ174" s="219"/>
      <c r="BK174" s="220"/>
      <c r="BL174" s="221"/>
      <c r="BM174" s="221"/>
      <c r="BN174" s="221"/>
      <c r="BO174" s="221"/>
      <c r="BP174" s="221"/>
      <c r="BQ174" s="221"/>
      <c r="BR174" s="221"/>
      <c r="BS174" s="222"/>
      <c r="BT174" s="217"/>
      <c r="BU174" s="223" t="str">
        <f t="shared" si="53"/>
        <v/>
      </c>
      <c r="BV174" s="224"/>
      <c r="BW174" s="225"/>
      <c r="BX174" s="249"/>
      <c r="BY174" s="255"/>
      <c r="BZ174" s="226"/>
      <c r="CA174" s="249"/>
      <c r="CB174" s="255"/>
      <c r="CC174" s="226"/>
      <c r="CD174" s="249"/>
      <c r="CE174" s="255"/>
      <c r="CF174" s="226"/>
      <c r="CG174" s="249"/>
      <c r="CH174" s="255"/>
      <c r="CI174" s="226"/>
      <c r="CJ174" s="249"/>
      <c r="CK174" s="255"/>
      <c r="CL174" s="226"/>
      <c r="CM174" s="249"/>
      <c r="CN174" s="255"/>
      <c r="CO174" s="226"/>
      <c r="CP174" s="249"/>
      <c r="CQ174" s="255"/>
      <c r="CR174" s="226"/>
      <c r="CS174" s="249"/>
      <c r="CT174" s="255"/>
      <c r="CU174" s="226"/>
      <c r="CV174" s="249"/>
      <c r="CW174" s="225"/>
      <c r="CX174" s="226"/>
      <c r="CY174" s="227"/>
    </row>
    <row r="175" spans="1:103" ht="13.5" customHeight="1">
      <c r="A175" s="83" t="str">
        <f t="shared" si="46"/>
        <v/>
      </c>
      <c r="B175" s="168" t="str">
        <f t="shared" si="47"/>
        <v/>
      </c>
      <c r="C175" s="151" t="str">
        <f t="shared" si="48"/>
        <v/>
      </c>
      <c r="D175" s="82" t="str">
        <f t="shared" si="49"/>
        <v/>
      </c>
      <c r="E175" s="188" t="str">
        <f>IF(ISERROR(SUM((B175/2),(C175/2),(D175/2))),IF(ISERROR(SUM((B175/2),(C175/2))),IF(ISERROR(SUM((B175/2),(D175/2))),IF(ISERROR(SUM((C175/2),(D175/2))),IF(ISERROR(B175/2),IF(ISERROR(C175/2),A173,C175),B175),SUM((C175*'Student List'!$D$34),(D175*'Student List'!$E$34))/'Student List'!$D$40),SUM((B175*'Student List'!$C$34),(D175*'Student List'!$E$34))/'Student List'!$E$40),SUM((B175*'Student List'!$C$34),(C175*'Student List'!$D$34))/'Student List'!$C$40),SUM((B175*'Student List'!$C$34),(C175*'Student List'!$D$34),(D175*'Student List'!$E$34))/'Student List'!$C$35)</f>
        <v/>
      </c>
      <c r="F175" s="84" t="str">
        <f t="shared" si="50"/>
        <v/>
      </c>
      <c r="G175" s="173" t="str">
        <f>IF(ISTEXT('Student List'!$C$17),('Student List'!$C$17),"")</f>
        <v/>
      </c>
      <c r="H175" s="85"/>
      <c r="I175" s="86"/>
      <c r="J175" s="87"/>
      <c r="K175" s="86"/>
      <c r="L175" s="88"/>
      <c r="M175" s="89"/>
      <c r="N175" s="86"/>
      <c r="O175" s="87"/>
      <c r="P175" s="86"/>
      <c r="Q175" s="88"/>
      <c r="R175" s="89"/>
      <c r="S175" s="86"/>
      <c r="T175" s="87"/>
      <c r="U175" s="86"/>
      <c r="V175" s="88"/>
      <c r="W175" s="89"/>
      <c r="X175" s="86"/>
      <c r="Y175" s="87"/>
      <c r="Z175" s="86"/>
      <c r="AA175" s="90"/>
      <c r="AB175" s="207"/>
      <c r="AC175" s="85"/>
      <c r="AD175" s="86"/>
      <c r="AE175" s="89"/>
      <c r="AF175" s="86"/>
      <c r="AG175" s="88"/>
      <c r="AH175" s="89"/>
      <c r="AI175" s="86"/>
      <c r="AJ175" s="87"/>
      <c r="AK175" s="86"/>
      <c r="AL175" s="88"/>
      <c r="AM175" s="89"/>
      <c r="AN175" s="86"/>
      <c r="AO175" s="87"/>
      <c r="AP175" s="86"/>
      <c r="AQ175" s="88"/>
      <c r="AR175" s="89"/>
      <c r="AS175" s="86"/>
      <c r="AT175" s="87"/>
      <c r="AU175" s="86"/>
      <c r="AV175" s="88"/>
      <c r="AW175" s="89"/>
      <c r="AX175" s="86"/>
      <c r="AY175" s="87"/>
      <c r="AZ175" s="86"/>
      <c r="BA175" s="88"/>
      <c r="BB175" s="89"/>
      <c r="BC175" s="86"/>
      <c r="BD175" s="86"/>
      <c r="BE175" s="86"/>
      <c r="BF175" s="89"/>
      <c r="BG175" s="91" t="str">
        <f t="shared" si="51"/>
        <v/>
      </c>
      <c r="BI175" s="92" t="str">
        <f t="shared" si="52"/>
        <v/>
      </c>
      <c r="BJ175" s="112"/>
      <c r="BK175" s="117"/>
      <c r="BL175" s="113"/>
      <c r="BM175" s="113"/>
      <c r="BN175" s="113"/>
      <c r="BO175" s="113"/>
      <c r="BP175" s="113"/>
      <c r="BQ175" s="113"/>
      <c r="BR175" s="113"/>
      <c r="BS175" s="114"/>
      <c r="BU175" s="171" t="str">
        <f t="shared" si="53"/>
        <v/>
      </c>
      <c r="BV175" s="161"/>
      <c r="BW175" s="162"/>
      <c r="BX175" s="250"/>
      <c r="BY175" s="256"/>
      <c r="BZ175" s="163"/>
      <c r="CA175" s="250"/>
      <c r="CB175" s="256"/>
      <c r="CC175" s="163"/>
      <c r="CD175" s="250"/>
      <c r="CE175" s="256"/>
      <c r="CF175" s="163"/>
      <c r="CG175" s="250"/>
      <c r="CH175" s="256"/>
      <c r="CI175" s="163"/>
      <c r="CJ175" s="250"/>
      <c r="CK175" s="256"/>
      <c r="CL175" s="163"/>
      <c r="CM175" s="250"/>
      <c r="CN175" s="256"/>
      <c r="CO175" s="163"/>
      <c r="CP175" s="250"/>
      <c r="CQ175" s="256"/>
      <c r="CR175" s="163"/>
      <c r="CS175" s="250"/>
      <c r="CT175" s="256"/>
      <c r="CU175" s="163"/>
      <c r="CV175" s="250"/>
      <c r="CW175" s="162"/>
      <c r="CX175" s="163"/>
      <c r="CY175" s="164"/>
    </row>
    <row r="176" spans="1:103" ht="13.5" customHeight="1">
      <c r="A176" s="83" t="str">
        <f t="shared" si="46"/>
        <v/>
      </c>
      <c r="B176" s="168" t="str">
        <f t="shared" si="47"/>
        <v/>
      </c>
      <c r="C176" s="151" t="str">
        <f t="shared" si="48"/>
        <v/>
      </c>
      <c r="D176" s="82" t="str">
        <f t="shared" si="49"/>
        <v/>
      </c>
      <c r="E176" s="188" t="str">
        <f>IF(ISERROR(SUM((B176/2),(C176/2),(D176/2))),IF(ISERROR(SUM((B176/2),(C176/2))),IF(ISERROR(SUM((B176/2),(D176/2))),IF(ISERROR(SUM((C176/2),(D176/2))),IF(ISERROR(B176/2),IF(ISERROR(C176/2),A174,C176),B176),SUM((C176*'Student List'!$D$34),(D176*'Student List'!$E$34))/'Student List'!$D$40),SUM((B176*'Student List'!$C$34),(D176*'Student List'!$E$34))/'Student List'!$E$40),SUM((B176*'Student List'!$C$34),(C176*'Student List'!$D$34))/'Student List'!$C$40),SUM((B176*'Student List'!$C$34),(C176*'Student List'!$D$34),(D176*'Student List'!$E$34))/'Student List'!$C$35)</f>
        <v/>
      </c>
      <c r="F176" s="84" t="str">
        <f t="shared" si="50"/>
        <v/>
      </c>
      <c r="G176" s="208" t="str">
        <f>IF(ISTEXT('Student List'!$C$18),('Student List'!$C$18),"")</f>
        <v/>
      </c>
      <c r="H176" s="209"/>
      <c r="I176" s="210"/>
      <c r="J176" s="211"/>
      <c r="K176" s="210"/>
      <c r="L176" s="212"/>
      <c r="M176" s="213"/>
      <c r="N176" s="210"/>
      <c r="O176" s="211"/>
      <c r="P176" s="210"/>
      <c r="Q176" s="212"/>
      <c r="R176" s="213"/>
      <c r="S176" s="210"/>
      <c r="T176" s="211"/>
      <c r="U176" s="210"/>
      <c r="V176" s="212"/>
      <c r="W176" s="213"/>
      <c r="X176" s="210"/>
      <c r="Y176" s="211"/>
      <c r="Z176" s="210"/>
      <c r="AA176" s="214"/>
      <c r="AB176" s="215"/>
      <c r="AC176" s="209"/>
      <c r="AD176" s="210"/>
      <c r="AE176" s="213"/>
      <c r="AF176" s="210"/>
      <c r="AG176" s="212"/>
      <c r="AH176" s="213"/>
      <c r="AI176" s="210"/>
      <c r="AJ176" s="211"/>
      <c r="AK176" s="210"/>
      <c r="AL176" s="212"/>
      <c r="AM176" s="213"/>
      <c r="AN176" s="210"/>
      <c r="AO176" s="211"/>
      <c r="AP176" s="210"/>
      <c r="AQ176" s="212"/>
      <c r="AR176" s="213"/>
      <c r="AS176" s="210"/>
      <c r="AT176" s="211"/>
      <c r="AU176" s="210"/>
      <c r="AV176" s="212"/>
      <c r="AW176" s="213"/>
      <c r="AX176" s="210"/>
      <c r="AY176" s="211"/>
      <c r="AZ176" s="210"/>
      <c r="BA176" s="212"/>
      <c r="BB176" s="213"/>
      <c r="BC176" s="210"/>
      <c r="BD176" s="210"/>
      <c r="BE176" s="210"/>
      <c r="BF176" s="213"/>
      <c r="BG176" s="216" t="str">
        <f t="shared" si="51"/>
        <v/>
      </c>
      <c r="BH176" s="217"/>
      <c r="BI176" s="218" t="str">
        <f t="shared" si="52"/>
        <v/>
      </c>
      <c r="BJ176" s="219"/>
      <c r="BK176" s="220"/>
      <c r="BL176" s="221"/>
      <c r="BM176" s="221"/>
      <c r="BN176" s="221"/>
      <c r="BO176" s="221"/>
      <c r="BP176" s="221"/>
      <c r="BQ176" s="221"/>
      <c r="BR176" s="221"/>
      <c r="BS176" s="222"/>
      <c r="BT176" s="217"/>
      <c r="BU176" s="223" t="str">
        <f t="shared" si="53"/>
        <v/>
      </c>
      <c r="BV176" s="224"/>
      <c r="BW176" s="225"/>
      <c r="BX176" s="249"/>
      <c r="BY176" s="255"/>
      <c r="BZ176" s="226"/>
      <c r="CA176" s="249"/>
      <c r="CB176" s="255"/>
      <c r="CC176" s="226"/>
      <c r="CD176" s="249"/>
      <c r="CE176" s="255"/>
      <c r="CF176" s="226"/>
      <c r="CG176" s="249"/>
      <c r="CH176" s="255"/>
      <c r="CI176" s="226"/>
      <c r="CJ176" s="249"/>
      <c r="CK176" s="255"/>
      <c r="CL176" s="226"/>
      <c r="CM176" s="249"/>
      <c r="CN176" s="255"/>
      <c r="CO176" s="226"/>
      <c r="CP176" s="249"/>
      <c r="CQ176" s="255"/>
      <c r="CR176" s="226"/>
      <c r="CS176" s="249"/>
      <c r="CT176" s="255"/>
      <c r="CU176" s="226"/>
      <c r="CV176" s="249"/>
      <c r="CW176" s="225"/>
      <c r="CX176" s="226"/>
      <c r="CY176" s="227"/>
    </row>
    <row r="177" spans="1:103" ht="13.5" customHeight="1">
      <c r="A177" s="83" t="str">
        <f t="shared" si="46"/>
        <v/>
      </c>
      <c r="B177" s="168" t="str">
        <f t="shared" si="47"/>
        <v/>
      </c>
      <c r="C177" s="151" t="str">
        <f t="shared" si="48"/>
        <v/>
      </c>
      <c r="D177" s="82" t="str">
        <f t="shared" si="49"/>
        <v/>
      </c>
      <c r="E177" s="188" t="str">
        <f>IF(ISERROR(SUM((B177/2),(C177/2),(D177/2))),IF(ISERROR(SUM((B177/2),(C177/2))),IF(ISERROR(SUM((B177/2),(D177/2))),IF(ISERROR(SUM((C177/2),(D177/2))),IF(ISERROR(B177/2),IF(ISERROR(C177/2),A175,C177),B177),SUM((C177*'Student List'!$D$34),(D177*'Student List'!$E$34))/'Student List'!$D$40),SUM((B177*'Student List'!$C$34),(D177*'Student List'!$E$34))/'Student List'!$E$40),SUM((B177*'Student List'!$C$34),(C177*'Student List'!$D$34))/'Student List'!$C$40),SUM((B177*'Student List'!$C$34),(C177*'Student List'!$D$34),(D177*'Student List'!$E$34))/'Student List'!$C$35)</f>
        <v/>
      </c>
      <c r="F177" s="84" t="str">
        <f t="shared" si="50"/>
        <v/>
      </c>
      <c r="G177" s="173" t="str">
        <f>IF(ISTEXT('Student List'!$C$19),('Student List'!$C$19),"")</f>
        <v/>
      </c>
      <c r="H177" s="85"/>
      <c r="I177" s="86"/>
      <c r="J177" s="87"/>
      <c r="K177" s="86"/>
      <c r="L177" s="88"/>
      <c r="M177" s="89"/>
      <c r="N177" s="86"/>
      <c r="O177" s="87"/>
      <c r="P177" s="86"/>
      <c r="Q177" s="88"/>
      <c r="R177" s="89"/>
      <c r="S177" s="86"/>
      <c r="T177" s="87"/>
      <c r="U177" s="86"/>
      <c r="V177" s="88"/>
      <c r="W177" s="89"/>
      <c r="X177" s="86"/>
      <c r="Y177" s="87"/>
      <c r="Z177" s="86"/>
      <c r="AA177" s="90"/>
      <c r="AB177" s="207"/>
      <c r="AC177" s="85"/>
      <c r="AD177" s="86"/>
      <c r="AE177" s="89"/>
      <c r="AF177" s="86"/>
      <c r="AG177" s="88"/>
      <c r="AH177" s="89"/>
      <c r="AI177" s="86"/>
      <c r="AJ177" s="87"/>
      <c r="AK177" s="86"/>
      <c r="AL177" s="88"/>
      <c r="AM177" s="89"/>
      <c r="AN177" s="86"/>
      <c r="AO177" s="87"/>
      <c r="AP177" s="86"/>
      <c r="AQ177" s="88"/>
      <c r="AR177" s="89"/>
      <c r="AS177" s="86"/>
      <c r="AT177" s="87"/>
      <c r="AU177" s="86"/>
      <c r="AV177" s="88"/>
      <c r="AW177" s="89"/>
      <c r="AX177" s="86"/>
      <c r="AY177" s="87"/>
      <c r="AZ177" s="86"/>
      <c r="BA177" s="88"/>
      <c r="BB177" s="89"/>
      <c r="BC177" s="86"/>
      <c r="BD177" s="86"/>
      <c r="BE177" s="86"/>
      <c r="BF177" s="89"/>
      <c r="BG177" s="91" t="str">
        <f t="shared" si="51"/>
        <v/>
      </c>
      <c r="BI177" s="92" t="str">
        <f t="shared" si="52"/>
        <v/>
      </c>
      <c r="BJ177" s="112"/>
      <c r="BK177" s="117"/>
      <c r="BL177" s="113"/>
      <c r="BM177" s="113"/>
      <c r="BN177" s="113"/>
      <c r="BO177" s="113"/>
      <c r="BP177" s="113"/>
      <c r="BQ177" s="113"/>
      <c r="BR177" s="113"/>
      <c r="BS177" s="114"/>
      <c r="BU177" s="171" t="str">
        <f t="shared" si="53"/>
        <v/>
      </c>
      <c r="BV177" s="161"/>
      <c r="BW177" s="162"/>
      <c r="BX177" s="250"/>
      <c r="BY177" s="256"/>
      <c r="BZ177" s="163"/>
      <c r="CA177" s="250"/>
      <c r="CB177" s="256"/>
      <c r="CC177" s="163"/>
      <c r="CD177" s="250"/>
      <c r="CE177" s="256"/>
      <c r="CF177" s="163"/>
      <c r="CG177" s="250"/>
      <c r="CH177" s="256"/>
      <c r="CI177" s="163"/>
      <c r="CJ177" s="250"/>
      <c r="CK177" s="256"/>
      <c r="CL177" s="163"/>
      <c r="CM177" s="250"/>
      <c r="CN177" s="256"/>
      <c r="CO177" s="163"/>
      <c r="CP177" s="250"/>
      <c r="CQ177" s="256"/>
      <c r="CR177" s="163"/>
      <c r="CS177" s="250"/>
      <c r="CT177" s="256"/>
      <c r="CU177" s="163"/>
      <c r="CV177" s="250"/>
      <c r="CW177" s="162"/>
      <c r="CX177" s="163"/>
      <c r="CY177" s="164"/>
    </row>
    <row r="178" spans="1:103" ht="13.5" customHeight="1">
      <c r="A178" s="83" t="str">
        <f t="shared" si="46"/>
        <v/>
      </c>
      <c r="B178" s="168" t="str">
        <f t="shared" si="47"/>
        <v/>
      </c>
      <c r="C178" s="151" t="str">
        <f t="shared" si="48"/>
        <v/>
      </c>
      <c r="D178" s="82" t="str">
        <f t="shared" si="49"/>
        <v/>
      </c>
      <c r="E178" s="188" t="str">
        <f>IF(ISERROR(SUM((B178/2),(C178/2),(D178/2))),IF(ISERROR(SUM((B178/2),(C178/2))),IF(ISERROR(SUM((B178/2),(D178/2))),IF(ISERROR(SUM((C178/2),(D178/2))),IF(ISERROR(B178/2),IF(ISERROR(C178/2),A176,C178),B178),SUM((C178*'Student List'!$D$34),(D178*'Student List'!$E$34))/'Student List'!$D$40),SUM((B178*'Student List'!$C$34),(D178*'Student List'!$E$34))/'Student List'!$E$40),SUM((B178*'Student List'!$C$34),(C178*'Student List'!$D$34))/'Student List'!$C$40),SUM((B178*'Student List'!$C$34),(C178*'Student List'!$D$34),(D178*'Student List'!$E$34))/'Student List'!$C$35)</f>
        <v/>
      </c>
      <c r="F178" s="84" t="str">
        <f t="shared" si="50"/>
        <v/>
      </c>
      <c r="G178" s="208" t="str">
        <f>IF(ISTEXT('Student List'!$C$20),('Student List'!$C$20),"")</f>
        <v/>
      </c>
      <c r="H178" s="209"/>
      <c r="I178" s="210"/>
      <c r="J178" s="211"/>
      <c r="K178" s="210"/>
      <c r="L178" s="212"/>
      <c r="M178" s="213"/>
      <c r="N178" s="210"/>
      <c r="O178" s="211"/>
      <c r="P178" s="210"/>
      <c r="Q178" s="212"/>
      <c r="R178" s="213"/>
      <c r="S178" s="210"/>
      <c r="T178" s="211"/>
      <c r="U178" s="210"/>
      <c r="V178" s="212"/>
      <c r="W178" s="213"/>
      <c r="X178" s="210"/>
      <c r="Y178" s="211"/>
      <c r="Z178" s="210"/>
      <c r="AA178" s="214"/>
      <c r="AB178" s="215"/>
      <c r="AC178" s="209"/>
      <c r="AD178" s="210"/>
      <c r="AE178" s="213"/>
      <c r="AF178" s="210"/>
      <c r="AG178" s="212"/>
      <c r="AH178" s="213"/>
      <c r="AI178" s="210"/>
      <c r="AJ178" s="211"/>
      <c r="AK178" s="210"/>
      <c r="AL178" s="212"/>
      <c r="AM178" s="213"/>
      <c r="AN178" s="210"/>
      <c r="AO178" s="211"/>
      <c r="AP178" s="210"/>
      <c r="AQ178" s="212"/>
      <c r="AR178" s="213"/>
      <c r="AS178" s="210"/>
      <c r="AT178" s="211"/>
      <c r="AU178" s="210"/>
      <c r="AV178" s="212"/>
      <c r="AW178" s="213"/>
      <c r="AX178" s="210"/>
      <c r="AY178" s="211"/>
      <c r="AZ178" s="210"/>
      <c r="BA178" s="212"/>
      <c r="BB178" s="213"/>
      <c r="BC178" s="210"/>
      <c r="BD178" s="210"/>
      <c r="BE178" s="210"/>
      <c r="BF178" s="213"/>
      <c r="BG178" s="216" t="str">
        <f t="shared" si="51"/>
        <v/>
      </c>
      <c r="BH178" s="217"/>
      <c r="BI178" s="218" t="str">
        <f t="shared" si="52"/>
        <v/>
      </c>
      <c r="BJ178" s="219"/>
      <c r="BK178" s="220"/>
      <c r="BL178" s="221"/>
      <c r="BM178" s="221"/>
      <c r="BN178" s="221"/>
      <c r="BO178" s="221"/>
      <c r="BP178" s="221"/>
      <c r="BQ178" s="221"/>
      <c r="BR178" s="221"/>
      <c r="BS178" s="222"/>
      <c r="BT178" s="217"/>
      <c r="BU178" s="223" t="str">
        <f t="shared" si="53"/>
        <v/>
      </c>
      <c r="BV178" s="224"/>
      <c r="BW178" s="225"/>
      <c r="BX178" s="249"/>
      <c r="BY178" s="255"/>
      <c r="BZ178" s="226"/>
      <c r="CA178" s="249"/>
      <c r="CB178" s="255"/>
      <c r="CC178" s="226"/>
      <c r="CD178" s="249"/>
      <c r="CE178" s="255"/>
      <c r="CF178" s="226"/>
      <c r="CG178" s="249"/>
      <c r="CH178" s="255"/>
      <c r="CI178" s="226"/>
      <c r="CJ178" s="249"/>
      <c r="CK178" s="255"/>
      <c r="CL178" s="226"/>
      <c r="CM178" s="249"/>
      <c r="CN178" s="255"/>
      <c r="CO178" s="226"/>
      <c r="CP178" s="249"/>
      <c r="CQ178" s="255"/>
      <c r="CR178" s="226"/>
      <c r="CS178" s="249"/>
      <c r="CT178" s="255"/>
      <c r="CU178" s="226"/>
      <c r="CV178" s="249"/>
      <c r="CW178" s="225"/>
      <c r="CX178" s="226"/>
      <c r="CY178" s="227"/>
    </row>
    <row r="179" spans="1:103" ht="13.5" customHeight="1">
      <c r="A179" s="83" t="str">
        <f t="shared" si="46"/>
        <v/>
      </c>
      <c r="B179" s="168" t="str">
        <f t="shared" si="47"/>
        <v/>
      </c>
      <c r="C179" s="151" t="str">
        <f t="shared" si="48"/>
        <v/>
      </c>
      <c r="D179" s="82" t="str">
        <f t="shared" si="49"/>
        <v/>
      </c>
      <c r="E179" s="188" t="str">
        <f>IF(ISERROR(SUM((B179/2),(C179/2),(D179/2))),IF(ISERROR(SUM((B179/2),(C179/2))),IF(ISERROR(SUM((B179/2),(D179/2))),IF(ISERROR(SUM((C179/2),(D179/2))),IF(ISERROR(B179/2),IF(ISERROR(C179/2),A177,C179),B179),SUM((C179*'Student List'!$D$34),(D179*'Student List'!$E$34))/'Student List'!$D$40),SUM((B179*'Student List'!$C$34),(D179*'Student List'!$E$34))/'Student List'!$E$40),SUM((B179*'Student List'!$C$34),(C179*'Student List'!$D$34))/'Student List'!$C$40),SUM((B179*'Student List'!$C$34),(C179*'Student List'!$D$34),(D179*'Student List'!$E$34))/'Student List'!$C$35)</f>
        <v/>
      </c>
      <c r="F179" s="84" t="str">
        <f t="shared" si="50"/>
        <v/>
      </c>
      <c r="G179" s="173" t="str">
        <f>IF(ISTEXT('Student List'!$C$21),('Student List'!$C$21),"")</f>
        <v/>
      </c>
      <c r="H179" s="85"/>
      <c r="I179" s="86"/>
      <c r="J179" s="87"/>
      <c r="K179" s="86"/>
      <c r="L179" s="88"/>
      <c r="M179" s="89"/>
      <c r="N179" s="86"/>
      <c r="O179" s="86"/>
      <c r="P179" s="228"/>
      <c r="Q179" s="148"/>
      <c r="R179" s="89"/>
      <c r="S179" s="86"/>
      <c r="T179" s="87"/>
      <c r="U179" s="86"/>
      <c r="V179" s="88"/>
      <c r="W179" s="89"/>
      <c r="X179" s="86"/>
      <c r="Y179" s="87"/>
      <c r="Z179" s="86"/>
      <c r="AA179" s="90"/>
      <c r="AB179" s="207"/>
      <c r="AC179" s="85"/>
      <c r="AD179" s="86"/>
      <c r="AE179" s="89"/>
      <c r="AF179" s="86"/>
      <c r="AG179" s="88"/>
      <c r="AH179" s="89"/>
      <c r="AI179" s="86"/>
      <c r="AJ179" s="87"/>
      <c r="AK179" s="86"/>
      <c r="AL179" s="88"/>
      <c r="AM179" s="89"/>
      <c r="AN179" s="86"/>
      <c r="AO179" s="87"/>
      <c r="AP179" s="86"/>
      <c r="AQ179" s="88"/>
      <c r="AR179" s="89"/>
      <c r="AS179" s="86"/>
      <c r="AT179" s="87"/>
      <c r="AU179" s="86"/>
      <c r="AV179" s="88"/>
      <c r="AW179" s="89"/>
      <c r="AX179" s="86"/>
      <c r="AY179" s="87"/>
      <c r="AZ179" s="86"/>
      <c r="BA179" s="88"/>
      <c r="BB179" s="89"/>
      <c r="BC179" s="86"/>
      <c r="BD179" s="86"/>
      <c r="BE179" s="86"/>
      <c r="BF179" s="89"/>
      <c r="BG179" s="91" t="str">
        <f t="shared" si="51"/>
        <v/>
      </c>
      <c r="BI179" s="92" t="str">
        <f t="shared" si="52"/>
        <v/>
      </c>
      <c r="BJ179" s="112"/>
      <c r="BK179" s="117"/>
      <c r="BL179" s="113"/>
      <c r="BM179" s="113"/>
      <c r="BN179" s="113"/>
      <c r="BO179" s="113"/>
      <c r="BP179" s="113"/>
      <c r="BQ179" s="113"/>
      <c r="BR179" s="113"/>
      <c r="BS179" s="114"/>
      <c r="BU179" s="171" t="str">
        <f t="shared" si="53"/>
        <v/>
      </c>
      <c r="BV179" s="161"/>
      <c r="BW179" s="162"/>
      <c r="BX179" s="250"/>
      <c r="BY179" s="256"/>
      <c r="BZ179" s="163"/>
      <c r="CA179" s="250"/>
      <c r="CB179" s="256"/>
      <c r="CC179" s="163"/>
      <c r="CD179" s="250"/>
      <c r="CE179" s="256"/>
      <c r="CF179" s="163"/>
      <c r="CG179" s="250"/>
      <c r="CH179" s="256"/>
      <c r="CI179" s="163"/>
      <c r="CJ179" s="250"/>
      <c r="CK179" s="256"/>
      <c r="CL179" s="163"/>
      <c r="CM179" s="250"/>
      <c r="CN179" s="256"/>
      <c r="CO179" s="163"/>
      <c r="CP179" s="250"/>
      <c r="CQ179" s="256"/>
      <c r="CR179" s="163"/>
      <c r="CS179" s="250"/>
      <c r="CT179" s="256"/>
      <c r="CU179" s="163"/>
      <c r="CV179" s="250"/>
      <c r="CW179" s="162"/>
      <c r="CX179" s="163"/>
      <c r="CY179" s="164"/>
    </row>
    <row r="180" spans="1:103" ht="13.5" customHeight="1">
      <c r="A180" s="83" t="str">
        <f t="shared" si="46"/>
        <v/>
      </c>
      <c r="B180" s="168" t="str">
        <f t="shared" si="47"/>
        <v/>
      </c>
      <c r="C180" s="151" t="str">
        <f t="shared" si="48"/>
        <v/>
      </c>
      <c r="D180" s="82" t="str">
        <f t="shared" si="49"/>
        <v/>
      </c>
      <c r="E180" s="188" t="str">
        <f>IF(ISERROR(SUM((B180/2),(C180/2),(D180/2))),IF(ISERROR(SUM((B180/2),(C180/2))),IF(ISERROR(SUM((B180/2),(D180/2))),IF(ISERROR(SUM((C180/2),(D180/2))),IF(ISERROR(B180/2),IF(ISERROR(C180/2),A178,C180),B180),SUM((C180*'Student List'!$D$34),(D180*'Student List'!$E$34))/'Student List'!$D$40),SUM((B180*'Student List'!$C$34),(D180*'Student List'!$E$34))/'Student List'!$E$40),SUM((B180*'Student List'!$C$34),(C180*'Student List'!$D$34))/'Student List'!$C$40),SUM((B180*'Student List'!$C$34),(C180*'Student List'!$D$34),(D180*'Student List'!$E$34))/'Student List'!$C$35)</f>
        <v/>
      </c>
      <c r="F180" s="84" t="str">
        <f t="shared" si="50"/>
        <v/>
      </c>
      <c r="G180" s="208" t="str">
        <f>IF(ISTEXT('Student List'!$C$22),('Student List'!$C$22),"")</f>
        <v/>
      </c>
      <c r="H180" s="209"/>
      <c r="I180" s="210"/>
      <c r="J180" s="211"/>
      <c r="K180" s="210"/>
      <c r="L180" s="212"/>
      <c r="M180" s="213"/>
      <c r="N180" s="210"/>
      <c r="O180" s="211"/>
      <c r="P180" s="210"/>
      <c r="Q180" s="212"/>
      <c r="R180" s="213"/>
      <c r="S180" s="210"/>
      <c r="T180" s="211"/>
      <c r="U180" s="210"/>
      <c r="V180" s="212"/>
      <c r="W180" s="213"/>
      <c r="X180" s="210"/>
      <c r="Y180" s="211"/>
      <c r="Z180" s="210"/>
      <c r="AA180" s="214"/>
      <c r="AB180" s="215"/>
      <c r="AC180" s="209"/>
      <c r="AD180" s="210"/>
      <c r="AE180" s="213"/>
      <c r="AF180" s="210"/>
      <c r="AG180" s="212"/>
      <c r="AH180" s="213"/>
      <c r="AI180" s="210"/>
      <c r="AJ180" s="211"/>
      <c r="AK180" s="210"/>
      <c r="AL180" s="212"/>
      <c r="AM180" s="213"/>
      <c r="AN180" s="210"/>
      <c r="AO180" s="211"/>
      <c r="AP180" s="210"/>
      <c r="AQ180" s="212"/>
      <c r="AR180" s="213"/>
      <c r="AS180" s="210"/>
      <c r="AT180" s="211"/>
      <c r="AU180" s="210"/>
      <c r="AV180" s="212"/>
      <c r="AW180" s="213"/>
      <c r="AX180" s="210"/>
      <c r="AY180" s="211"/>
      <c r="AZ180" s="210"/>
      <c r="BA180" s="212"/>
      <c r="BB180" s="213"/>
      <c r="BC180" s="210"/>
      <c r="BD180" s="210"/>
      <c r="BE180" s="210"/>
      <c r="BF180" s="213"/>
      <c r="BG180" s="216" t="str">
        <f t="shared" si="51"/>
        <v/>
      </c>
      <c r="BH180" s="217"/>
      <c r="BI180" s="218" t="str">
        <f t="shared" si="52"/>
        <v/>
      </c>
      <c r="BJ180" s="219"/>
      <c r="BK180" s="220"/>
      <c r="BL180" s="221"/>
      <c r="BM180" s="221"/>
      <c r="BN180" s="221"/>
      <c r="BO180" s="221"/>
      <c r="BP180" s="221"/>
      <c r="BQ180" s="221"/>
      <c r="BR180" s="221"/>
      <c r="BS180" s="222"/>
      <c r="BT180" s="217"/>
      <c r="BU180" s="223" t="str">
        <f t="shared" si="53"/>
        <v/>
      </c>
      <c r="BV180" s="224"/>
      <c r="BW180" s="225"/>
      <c r="BX180" s="249"/>
      <c r="BY180" s="255"/>
      <c r="BZ180" s="226"/>
      <c r="CA180" s="249"/>
      <c r="CB180" s="255"/>
      <c r="CC180" s="226"/>
      <c r="CD180" s="249"/>
      <c r="CE180" s="255"/>
      <c r="CF180" s="226"/>
      <c r="CG180" s="249"/>
      <c r="CH180" s="255"/>
      <c r="CI180" s="226"/>
      <c r="CJ180" s="249"/>
      <c r="CK180" s="255"/>
      <c r="CL180" s="226"/>
      <c r="CM180" s="249"/>
      <c r="CN180" s="255"/>
      <c r="CO180" s="226"/>
      <c r="CP180" s="249"/>
      <c r="CQ180" s="255"/>
      <c r="CR180" s="226"/>
      <c r="CS180" s="249"/>
      <c r="CT180" s="255"/>
      <c r="CU180" s="226"/>
      <c r="CV180" s="249"/>
      <c r="CW180" s="225"/>
      <c r="CX180" s="226"/>
      <c r="CY180" s="227"/>
    </row>
    <row r="181" spans="1:103" ht="13.5" customHeight="1">
      <c r="A181" s="83" t="str">
        <f t="shared" si="46"/>
        <v/>
      </c>
      <c r="B181" s="168" t="str">
        <f t="shared" si="47"/>
        <v/>
      </c>
      <c r="C181" s="151" t="str">
        <f t="shared" si="48"/>
        <v/>
      </c>
      <c r="D181" s="82" t="str">
        <f t="shared" si="49"/>
        <v/>
      </c>
      <c r="E181" s="188" t="str">
        <f>IF(ISERROR(SUM((B181/2),(C181/2),(D181/2))),IF(ISERROR(SUM((B181/2),(C181/2))),IF(ISERROR(SUM((B181/2),(D181/2))),IF(ISERROR(SUM((C181/2),(D181/2))),IF(ISERROR(B181/2),IF(ISERROR(C181/2),A179,C181),B181),SUM((C181*'Student List'!$D$34),(D181*'Student List'!$E$34))/'Student List'!$D$40),SUM((B181*'Student List'!$C$34),(D181*'Student List'!$E$34))/'Student List'!$E$40),SUM((B181*'Student List'!$C$34),(C181*'Student List'!$D$34))/'Student List'!$C$40),SUM((B181*'Student List'!$C$34),(C181*'Student List'!$D$34),(D181*'Student List'!$E$34))/'Student List'!$C$35)</f>
        <v/>
      </c>
      <c r="F181" s="84" t="str">
        <f t="shared" si="50"/>
        <v/>
      </c>
      <c r="G181" s="173" t="str">
        <f>IF(ISTEXT('Student List'!$C$23),('Student List'!$C$23),"")</f>
        <v/>
      </c>
      <c r="H181" s="85"/>
      <c r="I181" s="86"/>
      <c r="J181" s="87"/>
      <c r="K181" s="86"/>
      <c r="L181" s="88"/>
      <c r="M181" s="89"/>
      <c r="N181" s="86"/>
      <c r="O181" s="87"/>
      <c r="P181" s="86"/>
      <c r="Q181" s="88"/>
      <c r="R181" s="89"/>
      <c r="S181" s="86"/>
      <c r="T181" s="87"/>
      <c r="U181" s="86"/>
      <c r="V181" s="88"/>
      <c r="W181" s="89"/>
      <c r="X181" s="86"/>
      <c r="Y181" s="87"/>
      <c r="Z181" s="86"/>
      <c r="AA181" s="90"/>
      <c r="AB181" s="207"/>
      <c r="AC181" s="85"/>
      <c r="AD181" s="86"/>
      <c r="AE181" s="89"/>
      <c r="AF181" s="86"/>
      <c r="AG181" s="88"/>
      <c r="AH181" s="89"/>
      <c r="AI181" s="86"/>
      <c r="AJ181" s="87"/>
      <c r="AK181" s="86"/>
      <c r="AL181" s="88"/>
      <c r="AM181" s="89"/>
      <c r="AN181" s="86"/>
      <c r="AO181" s="87"/>
      <c r="AP181" s="86"/>
      <c r="AQ181" s="88"/>
      <c r="AR181" s="89"/>
      <c r="AS181" s="86"/>
      <c r="AT181" s="87"/>
      <c r="AU181" s="86"/>
      <c r="AV181" s="88"/>
      <c r="AW181" s="89"/>
      <c r="AX181" s="86"/>
      <c r="AY181" s="87"/>
      <c r="AZ181" s="86"/>
      <c r="BA181" s="88"/>
      <c r="BB181" s="89"/>
      <c r="BC181" s="86"/>
      <c r="BD181" s="86"/>
      <c r="BE181" s="86"/>
      <c r="BF181" s="89"/>
      <c r="BG181" s="91" t="str">
        <f t="shared" si="51"/>
        <v/>
      </c>
      <c r="BI181" s="92" t="str">
        <f t="shared" si="52"/>
        <v/>
      </c>
      <c r="BJ181" s="112"/>
      <c r="BK181" s="117"/>
      <c r="BL181" s="113"/>
      <c r="BM181" s="113"/>
      <c r="BN181" s="113"/>
      <c r="BO181" s="113"/>
      <c r="BP181" s="113"/>
      <c r="BQ181" s="113"/>
      <c r="BR181" s="113"/>
      <c r="BS181" s="114"/>
      <c r="BU181" s="171" t="str">
        <f t="shared" si="53"/>
        <v/>
      </c>
      <c r="BV181" s="161"/>
      <c r="BW181" s="162"/>
      <c r="BX181" s="250"/>
      <c r="BY181" s="256"/>
      <c r="BZ181" s="163"/>
      <c r="CA181" s="250"/>
      <c r="CB181" s="256"/>
      <c r="CC181" s="163"/>
      <c r="CD181" s="250"/>
      <c r="CE181" s="256"/>
      <c r="CF181" s="163"/>
      <c r="CG181" s="250"/>
      <c r="CH181" s="256"/>
      <c r="CI181" s="163"/>
      <c r="CJ181" s="250"/>
      <c r="CK181" s="256"/>
      <c r="CL181" s="163"/>
      <c r="CM181" s="250"/>
      <c r="CN181" s="256"/>
      <c r="CO181" s="163"/>
      <c r="CP181" s="250"/>
      <c r="CQ181" s="256"/>
      <c r="CR181" s="163"/>
      <c r="CS181" s="250"/>
      <c r="CT181" s="256"/>
      <c r="CU181" s="163"/>
      <c r="CV181" s="250"/>
      <c r="CW181" s="162"/>
      <c r="CX181" s="163"/>
      <c r="CY181" s="164"/>
    </row>
    <row r="182" spans="1:103" ht="13.5" customHeight="1">
      <c r="A182" s="83" t="str">
        <f t="shared" si="46"/>
        <v/>
      </c>
      <c r="B182" s="168" t="str">
        <f t="shared" si="47"/>
        <v/>
      </c>
      <c r="C182" s="151" t="str">
        <f t="shared" si="48"/>
        <v/>
      </c>
      <c r="D182" s="82" t="str">
        <f t="shared" si="49"/>
        <v/>
      </c>
      <c r="E182" s="188" t="str">
        <f>IF(ISERROR(SUM((B182/2),(C182/2),(D182/2))),IF(ISERROR(SUM((B182/2),(C182/2))),IF(ISERROR(SUM((B182/2),(D182/2))),IF(ISERROR(SUM((C182/2),(D182/2))),IF(ISERROR(B182/2),IF(ISERROR(C182/2),A180,C182),B182),SUM((C182*'Student List'!$D$34),(D182*'Student List'!$E$34))/'Student List'!$D$40),SUM((B182*'Student List'!$C$34),(D182*'Student List'!$E$34))/'Student List'!$E$40),SUM((B182*'Student List'!$C$34),(C182*'Student List'!$D$34))/'Student List'!$C$40),SUM((B182*'Student List'!$C$34),(C182*'Student List'!$D$34),(D182*'Student List'!$E$34))/'Student List'!$C$35)</f>
        <v/>
      </c>
      <c r="F182" s="84" t="str">
        <f t="shared" si="50"/>
        <v/>
      </c>
      <c r="G182" s="208" t="str">
        <f>IF(ISTEXT('Student List'!$C$24),('Student List'!$C$24),"")</f>
        <v/>
      </c>
      <c r="H182" s="209"/>
      <c r="I182" s="210"/>
      <c r="J182" s="211"/>
      <c r="K182" s="210"/>
      <c r="L182" s="212"/>
      <c r="M182" s="213"/>
      <c r="N182" s="210"/>
      <c r="O182" s="211"/>
      <c r="P182" s="210"/>
      <c r="Q182" s="212"/>
      <c r="R182" s="213"/>
      <c r="S182" s="210"/>
      <c r="T182" s="211"/>
      <c r="U182" s="210"/>
      <c r="V182" s="212"/>
      <c r="W182" s="213"/>
      <c r="X182" s="210"/>
      <c r="Y182" s="211"/>
      <c r="Z182" s="210"/>
      <c r="AA182" s="214"/>
      <c r="AB182" s="215"/>
      <c r="AC182" s="209"/>
      <c r="AD182" s="210"/>
      <c r="AE182" s="213"/>
      <c r="AF182" s="210"/>
      <c r="AG182" s="212"/>
      <c r="AH182" s="213"/>
      <c r="AI182" s="210"/>
      <c r="AJ182" s="211"/>
      <c r="AK182" s="210"/>
      <c r="AL182" s="212"/>
      <c r="AM182" s="213"/>
      <c r="AN182" s="210"/>
      <c r="AO182" s="211"/>
      <c r="AP182" s="210"/>
      <c r="AQ182" s="212"/>
      <c r="AR182" s="213"/>
      <c r="AS182" s="210"/>
      <c r="AT182" s="211"/>
      <c r="AU182" s="210"/>
      <c r="AV182" s="212"/>
      <c r="AW182" s="213"/>
      <c r="AX182" s="210"/>
      <c r="AY182" s="211"/>
      <c r="AZ182" s="210"/>
      <c r="BA182" s="212"/>
      <c r="BB182" s="213"/>
      <c r="BC182" s="210"/>
      <c r="BD182" s="210"/>
      <c r="BE182" s="210"/>
      <c r="BF182" s="213"/>
      <c r="BG182" s="216" t="str">
        <f t="shared" si="51"/>
        <v/>
      </c>
      <c r="BH182" s="217"/>
      <c r="BI182" s="218" t="str">
        <f t="shared" si="52"/>
        <v/>
      </c>
      <c r="BJ182" s="219"/>
      <c r="BK182" s="220"/>
      <c r="BL182" s="221"/>
      <c r="BM182" s="221"/>
      <c r="BN182" s="221"/>
      <c r="BO182" s="221"/>
      <c r="BP182" s="221"/>
      <c r="BQ182" s="221"/>
      <c r="BR182" s="221"/>
      <c r="BS182" s="222"/>
      <c r="BT182" s="217"/>
      <c r="BU182" s="223" t="str">
        <f t="shared" si="53"/>
        <v/>
      </c>
      <c r="BV182" s="224"/>
      <c r="BW182" s="225"/>
      <c r="BX182" s="249"/>
      <c r="BY182" s="255"/>
      <c r="BZ182" s="226"/>
      <c r="CA182" s="249"/>
      <c r="CB182" s="255"/>
      <c r="CC182" s="226"/>
      <c r="CD182" s="249"/>
      <c r="CE182" s="255"/>
      <c r="CF182" s="226"/>
      <c r="CG182" s="249"/>
      <c r="CH182" s="255"/>
      <c r="CI182" s="226"/>
      <c r="CJ182" s="249"/>
      <c r="CK182" s="255"/>
      <c r="CL182" s="226"/>
      <c r="CM182" s="249"/>
      <c r="CN182" s="255"/>
      <c r="CO182" s="226"/>
      <c r="CP182" s="249"/>
      <c r="CQ182" s="255"/>
      <c r="CR182" s="226"/>
      <c r="CS182" s="249"/>
      <c r="CT182" s="255"/>
      <c r="CU182" s="226"/>
      <c r="CV182" s="249"/>
      <c r="CW182" s="225"/>
      <c r="CX182" s="226"/>
      <c r="CY182" s="227"/>
    </row>
    <row r="183" spans="1:103" ht="13.5" customHeight="1">
      <c r="A183" s="83" t="str">
        <f t="shared" si="46"/>
        <v/>
      </c>
      <c r="B183" s="168" t="str">
        <f t="shared" si="47"/>
        <v/>
      </c>
      <c r="C183" s="151" t="str">
        <f t="shared" si="48"/>
        <v/>
      </c>
      <c r="D183" s="82" t="str">
        <f t="shared" si="49"/>
        <v/>
      </c>
      <c r="E183" s="188" t="str">
        <f>IF(ISERROR(SUM((B183/2),(C183/2),(D183/2))),IF(ISERROR(SUM((B183/2),(C183/2))),IF(ISERROR(SUM((B183/2),(D183/2))),IF(ISERROR(SUM((C183/2),(D183/2))),IF(ISERROR(B183/2),IF(ISERROR(C183/2),A181,C183),B183),SUM((C183*'Student List'!$D$34),(D183*'Student List'!$E$34))/'Student List'!$D$40),SUM((B183*'Student List'!$C$34),(D183*'Student List'!$E$34))/'Student List'!$E$40),SUM((B183*'Student List'!$C$34),(C183*'Student List'!$D$34))/'Student List'!$C$40),SUM((B183*'Student List'!$C$34),(C183*'Student List'!$D$34),(D183*'Student List'!$E$34))/'Student List'!$C$35)</f>
        <v/>
      </c>
      <c r="F183" s="84" t="str">
        <f t="shared" si="50"/>
        <v/>
      </c>
      <c r="G183" s="173" t="str">
        <f>IF(ISTEXT('Student List'!$C$25),('Student List'!$C$25),"")</f>
        <v/>
      </c>
      <c r="H183" s="85"/>
      <c r="I183" s="86"/>
      <c r="J183" s="87"/>
      <c r="K183" s="86"/>
      <c r="L183" s="88"/>
      <c r="M183" s="89"/>
      <c r="N183" s="86"/>
      <c r="O183" s="87"/>
      <c r="P183" s="86"/>
      <c r="Q183" s="88"/>
      <c r="R183" s="89"/>
      <c r="S183" s="86"/>
      <c r="T183" s="87"/>
      <c r="U183" s="86"/>
      <c r="V183" s="88"/>
      <c r="W183" s="89"/>
      <c r="X183" s="86"/>
      <c r="Y183" s="87"/>
      <c r="Z183" s="86"/>
      <c r="AA183" s="90"/>
      <c r="AB183" s="207"/>
      <c r="AC183" s="85"/>
      <c r="AD183" s="86"/>
      <c r="AE183" s="89"/>
      <c r="AF183" s="86"/>
      <c r="AG183" s="88"/>
      <c r="AH183" s="89"/>
      <c r="AI183" s="86"/>
      <c r="AJ183" s="87"/>
      <c r="AK183" s="86"/>
      <c r="AL183" s="88"/>
      <c r="AM183" s="89"/>
      <c r="AN183" s="86"/>
      <c r="AO183" s="87"/>
      <c r="AP183" s="86"/>
      <c r="AQ183" s="88"/>
      <c r="AR183" s="89"/>
      <c r="AS183" s="86"/>
      <c r="AT183" s="87"/>
      <c r="AU183" s="86"/>
      <c r="AV183" s="88"/>
      <c r="AW183" s="89"/>
      <c r="AX183" s="86"/>
      <c r="AY183" s="87"/>
      <c r="AZ183" s="86"/>
      <c r="BA183" s="88"/>
      <c r="BB183" s="89"/>
      <c r="BC183" s="86"/>
      <c r="BD183" s="86"/>
      <c r="BE183" s="86"/>
      <c r="BF183" s="89"/>
      <c r="BG183" s="91" t="str">
        <f t="shared" si="51"/>
        <v/>
      </c>
      <c r="BI183" s="92" t="str">
        <f t="shared" si="52"/>
        <v/>
      </c>
      <c r="BJ183" s="112"/>
      <c r="BK183" s="117"/>
      <c r="BL183" s="113"/>
      <c r="BM183" s="113"/>
      <c r="BN183" s="113"/>
      <c r="BO183" s="113"/>
      <c r="BP183" s="113"/>
      <c r="BQ183" s="113"/>
      <c r="BR183" s="113"/>
      <c r="BS183" s="114"/>
      <c r="BU183" s="171" t="str">
        <f t="shared" si="53"/>
        <v/>
      </c>
      <c r="BV183" s="161"/>
      <c r="BW183" s="162"/>
      <c r="BX183" s="250"/>
      <c r="BY183" s="256"/>
      <c r="BZ183" s="163"/>
      <c r="CA183" s="250"/>
      <c r="CB183" s="256"/>
      <c r="CC183" s="163"/>
      <c r="CD183" s="250"/>
      <c r="CE183" s="256"/>
      <c r="CF183" s="163"/>
      <c r="CG183" s="250"/>
      <c r="CH183" s="256"/>
      <c r="CI183" s="163"/>
      <c r="CJ183" s="250"/>
      <c r="CK183" s="256"/>
      <c r="CL183" s="163"/>
      <c r="CM183" s="250"/>
      <c r="CN183" s="256"/>
      <c r="CO183" s="163"/>
      <c r="CP183" s="250"/>
      <c r="CQ183" s="256"/>
      <c r="CR183" s="163"/>
      <c r="CS183" s="250"/>
      <c r="CT183" s="256"/>
      <c r="CU183" s="163"/>
      <c r="CV183" s="250"/>
      <c r="CW183" s="162"/>
      <c r="CX183" s="163"/>
      <c r="CY183" s="164"/>
    </row>
    <row r="184" spans="1:103" ht="13.5" customHeight="1">
      <c r="A184" s="83" t="str">
        <f t="shared" si="46"/>
        <v/>
      </c>
      <c r="B184" s="168" t="str">
        <f t="shared" si="47"/>
        <v/>
      </c>
      <c r="C184" s="151" t="str">
        <f t="shared" si="48"/>
        <v/>
      </c>
      <c r="D184" s="82" t="str">
        <f t="shared" si="49"/>
        <v/>
      </c>
      <c r="E184" s="188" t="str">
        <f>IF(ISERROR(SUM((B184/2),(C184/2),(D184/2))),IF(ISERROR(SUM((B184/2),(C184/2))),IF(ISERROR(SUM((B184/2),(D184/2))),IF(ISERROR(SUM((C184/2),(D184/2))),IF(ISERROR(B184/2),IF(ISERROR(C184/2),A182,C184),B184),SUM((C184*'Student List'!$D$34),(D184*'Student List'!$E$34))/'Student List'!$D$40),SUM((B184*'Student List'!$C$34),(D184*'Student List'!$E$34))/'Student List'!$E$40),SUM((B184*'Student List'!$C$34),(C184*'Student List'!$D$34))/'Student List'!$C$40),SUM((B184*'Student List'!$C$34),(C184*'Student List'!$D$34),(D184*'Student List'!$E$34))/'Student List'!$C$35)</f>
        <v/>
      </c>
      <c r="F184" s="84" t="str">
        <f t="shared" si="50"/>
        <v/>
      </c>
      <c r="G184" s="208" t="str">
        <f>IF(ISTEXT('Student List'!$C$26),('Student List'!$C$26),"")</f>
        <v/>
      </c>
      <c r="H184" s="209"/>
      <c r="I184" s="210"/>
      <c r="J184" s="211"/>
      <c r="K184" s="210"/>
      <c r="L184" s="212"/>
      <c r="M184" s="213"/>
      <c r="N184" s="210"/>
      <c r="O184" s="211"/>
      <c r="P184" s="210"/>
      <c r="Q184" s="212"/>
      <c r="R184" s="213"/>
      <c r="S184" s="210"/>
      <c r="T184" s="211"/>
      <c r="U184" s="210"/>
      <c r="V184" s="212"/>
      <c r="W184" s="213"/>
      <c r="X184" s="210"/>
      <c r="Y184" s="211"/>
      <c r="Z184" s="210"/>
      <c r="AA184" s="214"/>
      <c r="AB184" s="215"/>
      <c r="AC184" s="209"/>
      <c r="AD184" s="210"/>
      <c r="AE184" s="213"/>
      <c r="AF184" s="210"/>
      <c r="AG184" s="212"/>
      <c r="AH184" s="213"/>
      <c r="AI184" s="210"/>
      <c r="AJ184" s="211"/>
      <c r="AK184" s="210"/>
      <c r="AL184" s="212"/>
      <c r="AM184" s="213"/>
      <c r="AN184" s="210"/>
      <c r="AO184" s="211"/>
      <c r="AP184" s="210"/>
      <c r="AQ184" s="212"/>
      <c r="AR184" s="213"/>
      <c r="AS184" s="210"/>
      <c r="AT184" s="211"/>
      <c r="AU184" s="210"/>
      <c r="AV184" s="212"/>
      <c r="AW184" s="213"/>
      <c r="AX184" s="210"/>
      <c r="AY184" s="211"/>
      <c r="AZ184" s="210"/>
      <c r="BA184" s="212"/>
      <c r="BB184" s="213"/>
      <c r="BC184" s="210"/>
      <c r="BD184" s="210"/>
      <c r="BE184" s="210"/>
      <c r="BF184" s="213"/>
      <c r="BG184" s="216" t="str">
        <f t="shared" si="51"/>
        <v/>
      </c>
      <c r="BH184" s="217"/>
      <c r="BI184" s="218" t="str">
        <f t="shared" si="52"/>
        <v/>
      </c>
      <c r="BJ184" s="219"/>
      <c r="BK184" s="220"/>
      <c r="BL184" s="221"/>
      <c r="BM184" s="221"/>
      <c r="BN184" s="221"/>
      <c r="BO184" s="221"/>
      <c r="BP184" s="221"/>
      <c r="BQ184" s="221"/>
      <c r="BR184" s="221"/>
      <c r="BS184" s="222"/>
      <c r="BT184" s="217"/>
      <c r="BU184" s="223" t="str">
        <f t="shared" si="53"/>
        <v/>
      </c>
      <c r="BV184" s="224"/>
      <c r="BW184" s="225"/>
      <c r="BX184" s="249"/>
      <c r="BY184" s="255"/>
      <c r="BZ184" s="226"/>
      <c r="CA184" s="249"/>
      <c r="CB184" s="255"/>
      <c r="CC184" s="226"/>
      <c r="CD184" s="249"/>
      <c r="CE184" s="255"/>
      <c r="CF184" s="226"/>
      <c r="CG184" s="249"/>
      <c r="CH184" s="255"/>
      <c r="CI184" s="226"/>
      <c r="CJ184" s="249"/>
      <c r="CK184" s="255"/>
      <c r="CL184" s="226"/>
      <c r="CM184" s="249"/>
      <c r="CN184" s="255"/>
      <c r="CO184" s="226"/>
      <c r="CP184" s="249"/>
      <c r="CQ184" s="255"/>
      <c r="CR184" s="226"/>
      <c r="CS184" s="249"/>
      <c r="CT184" s="255"/>
      <c r="CU184" s="226"/>
      <c r="CV184" s="249"/>
      <c r="CW184" s="225"/>
      <c r="CX184" s="226"/>
      <c r="CY184" s="227"/>
    </row>
    <row r="185" spans="1:103" ht="13.5" customHeight="1">
      <c r="A185" s="83" t="str">
        <f t="shared" si="46"/>
        <v/>
      </c>
      <c r="B185" s="168" t="str">
        <f t="shared" si="47"/>
        <v/>
      </c>
      <c r="C185" s="151" t="str">
        <f t="shared" si="48"/>
        <v/>
      </c>
      <c r="D185" s="82" t="str">
        <f t="shared" si="49"/>
        <v/>
      </c>
      <c r="E185" s="188" t="str">
        <f>IF(ISERROR(SUM((B185/2),(C185/2),(D185/2))),IF(ISERROR(SUM((B185/2),(C185/2))),IF(ISERROR(SUM((B185/2),(D185/2))),IF(ISERROR(SUM((C185/2),(D185/2))),IF(ISERROR(B185/2),IF(ISERROR(C185/2),A183,C185),B185),SUM((C185*'Student List'!$D$34),(D185*'Student List'!$E$34))/'Student List'!$D$40),SUM((B185*'Student List'!$C$34),(D185*'Student List'!$E$34))/'Student List'!$E$40),SUM((B185*'Student List'!$C$34),(C185*'Student List'!$D$34))/'Student List'!$C$40),SUM((B185*'Student List'!$C$34),(C185*'Student List'!$D$34),(D185*'Student List'!$E$34))/'Student List'!$C$35)</f>
        <v/>
      </c>
      <c r="F185" s="84" t="str">
        <f t="shared" si="50"/>
        <v/>
      </c>
      <c r="G185" s="173" t="str">
        <f>IF(ISTEXT('Student List'!$C$27),('Student List'!$C$27),"")</f>
        <v/>
      </c>
      <c r="H185" s="85"/>
      <c r="I185" s="86"/>
      <c r="J185" s="87"/>
      <c r="K185" s="86"/>
      <c r="L185" s="88"/>
      <c r="M185" s="89"/>
      <c r="N185" s="86"/>
      <c r="O185" s="87"/>
      <c r="P185" s="86"/>
      <c r="Q185" s="88"/>
      <c r="R185" s="89"/>
      <c r="S185" s="86"/>
      <c r="T185" s="87"/>
      <c r="U185" s="86"/>
      <c r="V185" s="88"/>
      <c r="W185" s="89"/>
      <c r="X185" s="86"/>
      <c r="Y185" s="87"/>
      <c r="Z185" s="86"/>
      <c r="AA185" s="90"/>
      <c r="AB185" s="207"/>
      <c r="AC185" s="85"/>
      <c r="AD185" s="86"/>
      <c r="AE185" s="89"/>
      <c r="AF185" s="86"/>
      <c r="AG185" s="88"/>
      <c r="AH185" s="89"/>
      <c r="AI185" s="86"/>
      <c r="AJ185" s="87"/>
      <c r="AK185" s="86"/>
      <c r="AL185" s="88"/>
      <c r="AM185" s="89"/>
      <c r="AN185" s="86"/>
      <c r="AO185" s="87"/>
      <c r="AP185" s="86"/>
      <c r="AQ185" s="88"/>
      <c r="AR185" s="89"/>
      <c r="AS185" s="86"/>
      <c r="AT185" s="87"/>
      <c r="AU185" s="86"/>
      <c r="AV185" s="88"/>
      <c r="AW185" s="89"/>
      <c r="AX185" s="86"/>
      <c r="AY185" s="87"/>
      <c r="AZ185" s="86"/>
      <c r="BA185" s="88"/>
      <c r="BB185" s="89"/>
      <c r="BC185" s="86"/>
      <c r="BD185" s="86"/>
      <c r="BE185" s="86"/>
      <c r="BF185" s="89"/>
      <c r="BG185" s="91" t="str">
        <f t="shared" si="51"/>
        <v/>
      </c>
      <c r="BI185" s="95" t="str">
        <f t="shared" si="52"/>
        <v/>
      </c>
      <c r="BJ185" s="117"/>
      <c r="BK185" s="117"/>
      <c r="BL185" s="113"/>
      <c r="BM185" s="113"/>
      <c r="BN185" s="113"/>
      <c r="BO185" s="113"/>
      <c r="BP185" s="113"/>
      <c r="BQ185" s="113"/>
      <c r="BR185" s="113"/>
      <c r="BS185" s="114"/>
      <c r="BU185" s="171" t="str">
        <f t="shared" si="53"/>
        <v/>
      </c>
      <c r="BV185" s="161"/>
      <c r="BW185" s="162"/>
      <c r="BX185" s="250"/>
      <c r="BY185" s="256"/>
      <c r="BZ185" s="163"/>
      <c r="CA185" s="250"/>
      <c r="CB185" s="256"/>
      <c r="CC185" s="163"/>
      <c r="CD185" s="250"/>
      <c r="CE185" s="256"/>
      <c r="CF185" s="163"/>
      <c r="CG185" s="250"/>
      <c r="CH185" s="256"/>
      <c r="CI185" s="163"/>
      <c r="CJ185" s="250"/>
      <c r="CK185" s="256"/>
      <c r="CL185" s="163"/>
      <c r="CM185" s="250"/>
      <c r="CN185" s="256"/>
      <c r="CO185" s="163"/>
      <c r="CP185" s="250"/>
      <c r="CQ185" s="256"/>
      <c r="CR185" s="163"/>
      <c r="CS185" s="250"/>
      <c r="CT185" s="256"/>
      <c r="CU185" s="163"/>
      <c r="CV185" s="250"/>
      <c r="CW185" s="162"/>
      <c r="CX185" s="163"/>
      <c r="CY185" s="164"/>
    </row>
    <row r="186" spans="1:103" ht="13.5" customHeight="1">
      <c r="A186" s="83" t="str">
        <f t="shared" si="46"/>
        <v/>
      </c>
      <c r="B186" s="168" t="str">
        <f t="shared" si="47"/>
        <v/>
      </c>
      <c r="C186" s="151" t="str">
        <f t="shared" si="48"/>
        <v/>
      </c>
      <c r="D186" s="82" t="str">
        <f t="shared" si="49"/>
        <v/>
      </c>
      <c r="E186" s="188" t="str">
        <f>IF(ISERROR(SUM((B186/2),(C186/2),(D186/2))),IF(ISERROR(SUM((B186/2),(C186/2))),IF(ISERROR(SUM((B186/2),(D186/2))),IF(ISERROR(SUM((C186/2),(D186/2))),IF(ISERROR(B186/2),IF(ISERROR(C186/2),A184,C186),B186),SUM((C186*'Student List'!$D$34),(D186*'Student List'!$E$34))/'Student List'!$D$40),SUM((B186*'Student List'!$C$34),(D186*'Student List'!$E$34))/'Student List'!$E$40),SUM((B186*'Student List'!$C$34),(C186*'Student List'!$D$34))/'Student List'!$C$40),SUM((B186*'Student List'!$C$34),(C186*'Student List'!$D$34),(D186*'Student List'!$E$34))/'Student List'!$C$35)</f>
        <v/>
      </c>
      <c r="F186" s="84" t="str">
        <f t="shared" si="50"/>
        <v/>
      </c>
      <c r="G186" s="208" t="str">
        <f>IF(ISTEXT('Student List'!$C$28),('Student List'!$C$28),"")</f>
        <v/>
      </c>
      <c r="H186" s="209"/>
      <c r="I186" s="210"/>
      <c r="J186" s="211"/>
      <c r="K186" s="210"/>
      <c r="L186" s="212"/>
      <c r="M186" s="213"/>
      <c r="N186" s="210"/>
      <c r="O186" s="211"/>
      <c r="P186" s="210"/>
      <c r="Q186" s="212"/>
      <c r="R186" s="213"/>
      <c r="S186" s="210"/>
      <c r="T186" s="211"/>
      <c r="U186" s="210"/>
      <c r="V186" s="212"/>
      <c r="W186" s="213"/>
      <c r="X186" s="210"/>
      <c r="Y186" s="211"/>
      <c r="Z186" s="210"/>
      <c r="AA186" s="214"/>
      <c r="AB186" s="215"/>
      <c r="AC186" s="209"/>
      <c r="AD186" s="210"/>
      <c r="AE186" s="213"/>
      <c r="AF186" s="210"/>
      <c r="AG186" s="212"/>
      <c r="AH186" s="213"/>
      <c r="AI186" s="210"/>
      <c r="AJ186" s="211"/>
      <c r="AK186" s="210"/>
      <c r="AL186" s="212"/>
      <c r="AM186" s="213"/>
      <c r="AN186" s="210"/>
      <c r="AO186" s="211"/>
      <c r="AP186" s="210"/>
      <c r="AQ186" s="212"/>
      <c r="AR186" s="213"/>
      <c r="AS186" s="210"/>
      <c r="AT186" s="211"/>
      <c r="AU186" s="210"/>
      <c r="AV186" s="212"/>
      <c r="AW186" s="213"/>
      <c r="AX186" s="210"/>
      <c r="AY186" s="211"/>
      <c r="AZ186" s="210"/>
      <c r="BA186" s="212"/>
      <c r="BB186" s="213"/>
      <c r="BC186" s="210"/>
      <c r="BD186" s="210"/>
      <c r="BE186" s="210"/>
      <c r="BF186" s="213"/>
      <c r="BG186" s="216" t="str">
        <f t="shared" si="51"/>
        <v/>
      </c>
      <c r="BH186" s="217"/>
      <c r="BI186" s="218" t="str">
        <f t="shared" si="52"/>
        <v/>
      </c>
      <c r="BJ186" s="219"/>
      <c r="BK186" s="220"/>
      <c r="BL186" s="221"/>
      <c r="BM186" s="221"/>
      <c r="BN186" s="221"/>
      <c r="BO186" s="221"/>
      <c r="BP186" s="221"/>
      <c r="BQ186" s="221"/>
      <c r="BR186" s="221"/>
      <c r="BS186" s="222"/>
      <c r="BT186" s="217"/>
      <c r="BU186" s="223" t="str">
        <f t="shared" si="53"/>
        <v/>
      </c>
      <c r="BV186" s="224"/>
      <c r="BW186" s="225"/>
      <c r="BX186" s="249"/>
      <c r="BY186" s="255"/>
      <c r="BZ186" s="226"/>
      <c r="CA186" s="249"/>
      <c r="CB186" s="255"/>
      <c r="CC186" s="226"/>
      <c r="CD186" s="249"/>
      <c r="CE186" s="255"/>
      <c r="CF186" s="226"/>
      <c r="CG186" s="249"/>
      <c r="CH186" s="255"/>
      <c r="CI186" s="226"/>
      <c r="CJ186" s="249"/>
      <c r="CK186" s="255"/>
      <c r="CL186" s="226"/>
      <c r="CM186" s="249"/>
      <c r="CN186" s="255"/>
      <c r="CO186" s="226"/>
      <c r="CP186" s="249"/>
      <c r="CQ186" s="255"/>
      <c r="CR186" s="226"/>
      <c r="CS186" s="249"/>
      <c r="CT186" s="255"/>
      <c r="CU186" s="226"/>
      <c r="CV186" s="249"/>
      <c r="CW186" s="225"/>
      <c r="CX186" s="226"/>
      <c r="CY186" s="227"/>
    </row>
    <row r="187" spans="1:103" ht="13.5" customHeight="1">
      <c r="B187" s="168" t="str">
        <f t="shared" si="47"/>
        <v/>
      </c>
      <c r="C187" s="151" t="str">
        <f t="shared" si="48"/>
        <v/>
      </c>
      <c r="D187" s="82" t="str">
        <f t="shared" si="49"/>
        <v/>
      </c>
      <c r="E187" s="188" t="str">
        <f>IF(ISERROR(SUM((B187/2),(C187/2),(D187/2))),IF(ISERROR(SUM((B187/2),(C187/2))),IF(ISERROR(SUM((B187/2),(D187/2))),IF(ISERROR(SUM((C187/2),(D187/2))),IF(ISERROR(B187/2),IF(ISERROR(C187/2),A185,C187),B187),SUM((C187*'Student List'!$D$34),(D187*'Student List'!$E$34))/'Student List'!$D$40),SUM((B187*'Student List'!$C$34),(D187*'Student List'!$E$34))/'Student List'!$E$40),SUM((B187*'Student List'!$C$34),(C187*'Student List'!$D$34))/'Student List'!$C$40),SUM((B187*'Student List'!$C$34),(C187*'Student List'!$D$34),(D187*'Student List'!$E$34))/'Student List'!$C$35)</f>
        <v/>
      </c>
      <c r="F187" s="84" t="str">
        <f t="shared" si="50"/>
        <v/>
      </c>
      <c r="G187" s="173" t="str">
        <f>IF(ISTEXT('Student List'!$C$29),('Student List'!$C$29),"")</f>
        <v/>
      </c>
      <c r="H187" s="85"/>
      <c r="I187" s="86"/>
      <c r="J187" s="87"/>
      <c r="K187" s="86"/>
      <c r="L187" s="88"/>
      <c r="M187" s="89"/>
      <c r="N187" s="86"/>
      <c r="O187" s="87"/>
      <c r="P187" s="86"/>
      <c r="Q187" s="88"/>
      <c r="R187" s="89"/>
      <c r="S187" s="86"/>
      <c r="T187" s="87"/>
      <c r="U187" s="86"/>
      <c r="V187" s="88"/>
      <c r="W187" s="89"/>
      <c r="X187" s="86"/>
      <c r="Y187" s="87"/>
      <c r="Z187" s="86"/>
      <c r="AA187" s="90"/>
      <c r="AB187" s="207"/>
      <c r="AC187" s="85"/>
      <c r="AD187" s="86"/>
      <c r="AE187" s="89"/>
      <c r="AF187" s="86"/>
      <c r="AG187" s="88"/>
      <c r="AH187" s="89"/>
      <c r="AI187" s="86"/>
      <c r="AJ187" s="87"/>
      <c r="AK187" s="86"/>
      <c r="AL187" s="88"/>
      <c r="AM187" s="89"/>
      <c r="AN187" s="86"/>
      <c r="AO187" s="87"/>
      <c r="AP187" s="86"/>
      <c r="AQ187" s="88"/>
      <c r="AR187" s="89"/>
      <c r="AS187" s="86"/>
      <c r="AT187" s="87"/>
      <c r="AU187" s="86"/>
      <c r="AV187" s="88"/>
      <c r="AW187" s="89"/>
      <c r="AX187" s="86"/>
      <c r="AY187" s="87"/>
      <c r="AZ187" s="86"/>
      <c r="BA187" s="88"/>
      <c r="BB187" s="89"/>
      <c r="BC187" s="86"/>
      <c r="BD187" s="86"/>
      <c r="BE187" s="86"/>
      <c r="BF187" s="89"/>
      <c r="BG187" s="91" t="str">
        <f t="shared" si="51"/>
        <v/>
      </c>
      <c r="BI187" s="96" t="str">
        <f t="shared" si="52"/>
        <v/>
      </c>
      <c r="BJ187" s="115"/>
      <c r="BK187" s="113"/>
      <c r="BL187" s="113"/>
      <c r="BM187" s="113"/>
      <c r="BN187" s="113"/>
      <c r="BO187" s="113"/>
      <c r="BP187" s="113"/>
      <c r="BQ187" s="113"/>
      <c r="BR187" s="113"/>
      <c r="BS187" s="116"/>
      <c r="BU187" s="171" t="str">
        <f t="shared" si="53"/>
        <v/>
      </c>
      <c r="BV187" s="165"/>
      <c r="BW187" s="163"/>
      <c r="BX187" s="250"/>
      <c r="BY187" s="256"/>
      <c r="BZ187" s="163"/>
      <c r="CA187" s="250"/>
      <c r="CB187" s="256"/>
      <c r="CC187" s="163"/>
      <c r="CD187" s="250"/>
      <c r="CE187" s="256"/>
      <c r="CF187" s="163"/>
      <c r="CG187" s="250"/>
      <c r="CH187" s="256"/>
      <c r="CI187" s="163"/>
      <c r="CJ187" s="250"/>
      <c r="CK187" s="256"/>
      <c r="CL187" s="163"/>
      <c r="CM187" s="250"/>
      <c r="CN187" s="256"/>
      <c r="CO187" s="163"/>
      <c r="CP187" s="250"/>
      <c r="CQ187" s="256"/>
      <c r="CR187" s="163"/>
      <c r="CS187" s="250"/>
      <c r="CT187" s="256"/>
      <c r="CU187" s="163"/>
      <c r="CV187" s="250"/>
      <c r="CW187" s="162"/>
      <c r="CX187" s="163"/>
      <c r="CY187" s="166"/>
    </row>
    <row r="188" spans="1:103" ht="13.5" customHeight="1" thickBot="1">
      <c r="B188" s="169" t="str">
        <f t="shared" si="47"/>
        <v/>
      </c>
      <c r="C188" s="152" t="str">
        <f t="shared" si="48"/>
        <v/>
      </c>
      <c r="D188" s="97" t="str">
        <f t="shared" si="49"/>
        <v/>
      </c>
      <c r="E188" s="274" t="str">
        <f>IF(ISERROR(SUM((B188/2),(C188/2),(D188/2))),IF(ISERROR(SUM((B188/2),(C188/2))),IF(ISERROR(SUM((B188/2),(D188/2))),IF(ISERROR(SUM((C188/2),(D188/2))),IF(ISERROR(B188/2),IF(ISERROR(C188/2),A186,C188),B188),SUM((C188*'Student List'!$D$34),(D188*'Student List'!$E$34))/'Student List'!$D$40),SUM((B188*'Student List'!$C$34),(D188*'Student List'!$E$34))/'Student List'!$E$40),SUM((B188*'Student List'!$C$34),(C188*'Student List'!$D$34))/'Student List'!$C$40),SUM((B188*'Student List'!$C$34),(C188*'Student List'!$D$34),(D188*'Student List'!$E$34))/'Student List'!$C$35)</f>
        <v/>
      </c>
      <c r="F188" s="98" t="str">
        <f t="shared" si="50"/>
        <v/>
      </c>
      <c r="G188" s="229" t="str">
        <f>IF(ISTEXT('Student List'!$C$30),('Student List'!$C$30),"")</f>
        <v/>
      </c>
      <c r="H188" s="230"/>
      <c r="I188" s="231"/>
      <c r="J188" s="232"/>
      <c r="K188" s="231"/>
      <c r="L188" s="233"/>
      <c r="M188" s="234"/>
      <c r="N188" s="231"/>
      <c r="O188" s="232"/>
      <c r="P188" s="231"/>
      <c r="Q188" s="233"/>
      <c r="R188" s="234"/>
      <c r="S188" s="231"/>
      <c r="T188" s="232"/>
      <c r="U188" s="231"/>
      <c r="V188" s="233"/>
      <c r="W188" s="234"/>
      <c r="X188" s="231"/>
      <c r="Y188" s="232"/>
      <c r="Z188" s="231"/>
      <c r="AA188" s="235"/>
      <c r="AB188" s="215"/>
      <c r="AC188" s="230"/>
      <c r="AD188" s="231"/>
      <c r="AE188" s="234"/>
      <c r="AF188" s="231"/>
      <c r="AG188" s="233"/>
      <c r="AH188" s="234"/>
      <c r="AI188" s="231"/>
      <c r="AJ188" s="232"/>
      <c r="AK188" s="231"/>
      <c r="AL188" s="233"/>
      <c r="AM188" s="234"/>
      <c r="AN188" s="231"/>
      <c r="AO188" s="232"/>
      <c r="AP188" s="231"/>
      <c r="AQ188" s="233"/>
      <c r="AR188" s="234"/>
      <c r="AS188" s="231"/>
      <c r="AT188" s="232"/>
      <c r="AU188" s="231"/>
      <c r="AV188" s="233"/>
      <c r="AW188" s="234"/>
      <c r="AX188" s="231"/>
      <c r="AY188" s="232"/>
      <c r="AZ188" s="231"/>
      <c r="BA188" s="233"/>
      <c r="BB188" s="234"/>
      <c r="BC188" s="231"/>
      <c r="BD188" s="231"/>
      <c r="BE188" s="231"/>
      <c r="BF188" s="234"/>
      <c r="BG188" s="236" t="str">
        <f t="shared" si="51"/>
        <v/>
      </c>
      <c r="BH188" s="217"/>
      <c r="BI188" s="237" t="str">
        <f t="shared" si="52"/>
        <v/>
      </c>
      <c r="BJ188" s="238"/>
      <c r="BK188" s="239"/>
      <c r="BL188" s="240"/>
      <c r="BM188" s="240"/>
      <c r="BN188" s="240"/>
      <c r="BO188" s="240"/>
      <c r="BP188" s="240"/>
      <c r="BQ188" s="240"/>
      <c r="BR188" s="240"/>
      <c r="BS188" s="241"/>
      <c r="BT188" s="217"/>
      <c r="BU188" s="242" t="str">
        <f t="shared" si="53"/>
        <v/>
      </c>
      <c r="BV188" s="243"/>
      <c r="BW188" s="244"/>
      <c r="BX188" s="251"/>
      <c r="BY188" s="257"/>
      <c r="BZ188" s="245"/>
      <c r="CA188" s="251"/>
      <c r="CB188" s="257"/>
      <c r="CC188" s="245"/>
      <c r="CD188" s="251"/>
      <c r="CE188" s="257"/>
      <c r="CF188" s="245"/>
      <c r="CG188" s="251"/>
      <c r="CH188" s="257"/>
      <c r="CI188" s="245"/>
      <c r="CJ188" s="251"/>
      <c r="CK188" s="257"/>
      <c r="CL188" s="245"/>
      <c r="CM188" s="251"/>
      <c r="CN188" s="257"/>
      <c r="CO188" s="245"/>
      <c r="CP188" s="251"/>
      <c r="CQ188" s="257"/>
      <c r="CR188" s="245"/>
      <c r="CS188" s="251"/>
      <c r="CT188" s="257"/>
      <c r="CU188" s="245"/>
      <c r="CV188" s="251"/>
      <c r="CW188" s="244"/>
      <c r="CX188" s="245"/>
      <c r="CY188" s="246"/>
    </row>
    <row r="189" spans="1:103" ht="13.5" customHeight="1" thickBot="1">
      <c r="BS189" s="100"/>
      <c r="CY189" s="100"/>
    </row>
    <row r="190" spans="1:103" ht="28.5" customHeight="1" thickTop="1" thickBot="1">
      <c r="B190" s="364" t="str">
        <f>IF(ISTEXT('Student List'!I15),'Student List'!I15,"")</f>
        <v>Social Studies</v>
      </c>
      <c r="C190" s="365"/>
      <c r="D190" s="365"/>
      <c r="E190" s="366"/>
      <c r="F190" s="367" t="str">
        <f>$F$28</f>
        <v>School Name Here</v>
      </c>
      <c r="G190" s="368"/>
      <c r="H190" s="368"/>
      <c r="I190" s="368"/>
      <c r="J190" s="369"/>
      <c r="K190" s="17" t="s">
        <v>116</v>
      </c>
      <c r="L190" s="18"/>
      <c r="M190" s="19"/>
      <c r="N190" s="19"/>
      <c r="O190" s="19"/>
      <c r="P190" s="20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2"/>
      <c r="AC190" s="24"/>
      <c r="AD190" s="25"/>
      <c r="AE190" s="25"/>
      <c r="AF190" s="26" t="str">
        <f>B190</f>
        <v>Social Studies</v>
      </c>
      <c r="AG190" s="25" t="s">
        <v>6</v>
      </c>
      <c r="AH190" s="27"/>
      <c r="AI190" s="27"/>
      <c r="AJ190" s="27"/>
      <c r="AK190" s="27"/>
      <c r="AL190" s="28"/>
      <c r="AM190" s="17" t="str">
        <f>K190</f>
        <v>3rd NINE WEEKS</v>
      </c>
      <c r="AN190" s="19"/>
      <c r="AO190" s="19"/>
      <c r="AP190" s="19"/>
      <c r="AQ190" s="19"/>
      <c r="AR190" s="20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9"/>
      <c r="BI190" s="30" t="str">
        <f>B190</f>
        <v>Social Studies</v>
      </c>
      <c r="BJ190" s="31"/>
      <c r="BK190" s="32"/>
      <c r="BL190" s="33" t="str">
        <f>K190</f>
        <v>3rd NINE WEEKS</v>
      </c>
      <c r="BM190" s="34"/>
      <c r="BN190" s="34"/>
      <c r="BO190" s="34"/>
      <c r="BP190" s="34"/>
      <c r="BQ190" s="35"/>
      <c r="BR190" s="35"/>
      <c r="BS190" s="36"/>
      <c r="BU190" s="30" t="str">
        <f>B190</f>
        <v>Social Studies</v>
      </c>
      <c r="BV190" s="31"/>
      <c r="BW190" s="32"/>
      <c r="BX190" s="33" t="str">
        <f>K190</f>
        <v>3rd NINE WEEKS</v>
      </c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5"/>
      <c r="CY190" s="36"/>
    </row>
    <row r="191" spans="1:103" ht="13.5" customHeight="1" thickTop="1" thickBot="1">
      <c r="B191" s="37"/>
      <c r="C191" s="37"/>
      <c r="D191" s="38"/>
      <c r="E191" s="38"/>
      <c r="F191" s="38"/>
      <c r="G191" s="38"/>
      <c r="H191" s="39" t="s">
        <v>7</v>
      </c>
      <c r="I191" s="40"/>
      <c r="J191" s="40"/>
      <c r="K191" s="40"/>
      <c r="L191" s="41"/>
      <c r="M191" s="40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3"/>
      <c r="AC191" s="39" t="s">
        <v>7</v>
      </c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4"/>
      <c r="BI191" s="45"/>
      <c r="BJ191" s="46" t="s">
        <v>8</v>
      </c>
      <c r="BK191" s="40"/>
      <c r="BL191" s="40"/>
      <c r="BM191" s="40"/>
      <c r="BN191" s="40"/>
      <c r="BO191" s="40"/>
      <c r="BP191" s="40"/>
      <c r="BQ191" s="40"/>
      <c r="BR191" s="40"/>
      <c r="BS191" s="47"/>
      <c r="BU191" s="45"/>
      <c r="BV191" s="155" t="s">
        <v>59</v>
      </c>
      <c r="BW191" s="156"/>
      <c r="BX191" s="156"/>
      <c r="BY191" s="156"/>
      <c r="BZ191" s="156"/>
      <c r="CA191" s="156"/>
      <c r="CB191" s="156"/>
      <c r="CC191" s="156"/>
      <c r="CD191" s="156"/>
      <c r="CE191" s="156"/>
      <c r="CF191" s="156"/>
      <c r="CG191" s="156"/>
      <c r="CH191" s="156"/>
      <c r="CI191" s="156"/>
      <c r="CJ191" s="156"/>
      <c r="CK191" s="156"/>
      <c r="CL191" s="156"/>
      <c r="CM191" s="156"/>
      <c r="CN191" s="156"/>
      <c r="CO191" s="156"/>
      <c r="CP191" s="156"/>
      <c r="CQ191" s="156"/>
      <c r="CR191" s="156"/>
      <c r="CS191" s="156"/>
      <c r="CT191" s="156"/>
      <c r="CU191" s="156"/>
      <c r="CV191" s="156"/>
      <c r="CW191" s="156"/>
      <c r="CX191" s="156"/>
      <c r="CY191" s="157"/>
    </row>
    <row r="192" spans="1:103" ht="13.5" customHeight="1">
      <c r="A192" s="83" t="str">
        <f t="shared" ref="A192:A213" si="54">IF(ISERROR(D194/2),"",D194)</f>
        <v/>
      </c>
      <c r="B192" s="153" t="s">
        <v>58</v>
      </c>
      <c r="C192" s="149" t="s">
        <v>9</v>
      </c>
      <c r="D192" s="48" t="s">
        <v>10</v>
      </c>
      <c r="E192" s="49" t="s">
        <v>60</v>
      </c>
      <c r="F192" s="50"/>
      <c r="G192" s="51"/>
      <c r="H192" s="362" t="s">
        <v>11</v>
      </c>
      <c r="I192" s="355"/>
      <c r="J192" s="355"/>
      <c r="K192" s="355"/>
      <c r="L192" s="360"/>
      <c r="M192" s="354" t="s">
        <v>12</v>
      </c>
      <c r="N192" s="355"/>
      <c r="O192" s="355"/>
      <c r="P192" s="355"/>
      <c r="Q192" s="360"/>
      <c r="R192" s="354" t="s">
        <v>13</v>
      </c>
      <c r="S192" s="355"/>
      <c r="T192" s="355"/>
      <c r="U192" s="355"/>
      <c r="V192" s="360"/>
      <c r="W192" s="354" t="s">
        <v>14</v>
      </c>
      <c r="X192" s="355"/>
      <c r="Y192" s="355"/>
      <c r="Z192" s="355"/>
      <c r="AA192" s="356"/>
      <c r="AC192" s="362" t="s">
        <v>15</v>
      </c>
      <c r="AD192" s="355"/>
      <c r="AE192" s="355"/>
      <c r="AF192" s="355"/>
      <c r="AG192" s="360"/>
      <c r="AH192" s="354" t="s">
        <v>16</v>
      </c>
      <c r="AI192" s="355"/>
      <c r="AJ192" s="355"/>
      <c r="AK192" s="355"/>
      <c r="AL192" s="360"/>
      <c r="AM192" s="354" t="s">
        <v>17</v>
      </c>
      <c r="AN192" s="355"/>
      <c r="AO192" s="355"/>
      <c r="AP192" s="355"/>
      <c r="AQ192" s="360"/>
      <c r="AR192" s="354" t="s">
        <v>18</v>
      </c>
      <c r="AS192" s="355"/>
      <c r="AT192" s="355"/>
      <c r="AU192" s="355"/>
      <c r="AV192" s="360"/>
      <c r="AW192" s="354" t="s">
        <v>19</v>
      </c>
      <c r="AX192" s="355"/>
      <c r="AY192" s="355"/>
      <c r="AZ192" s="355"/>
      <c r="BA192" s="356"/>
      <c r="BB192" s="354" t="s">
        <v>120</v>
      </c>
      <c r="BC192" s="355"/>
      <c r="BD192" s="355"/>
      <c r="BE192" s="355"/>
      <c r="BF192" s="356"/>
      <c r="BG192" s="52"/>
      <c r="BI192" s="53"/>
      <c r="BJ192" s="54"/>
      <c r="BK192" s="54"/>
      <c r="BL192" s="54"/>
      <c r="BM192" s="54"/>
      <c r="BN192" s="54"/>
      <c r="BO192" s="54"/>
      <c r="BP192" s="54"/>
      <c r="BQ192" s="54"/>
      <c r="BR192" s="54"/>
      <c r="BS192" s="55"/>
      <c r="BU192" s="53"/>
      <c r="BV192" s="344" t="s">
        <v>11</v>
      </c>
      <c r="BW192" s="345"/>
      <c r="BX192" s="346"/>
      <c r="BY192" s="344" t="s">
        <v>12</v>
      </c>
      <c r="BZ192" s="345"/>
      <c r="CA192" s="346"/>
      <c r="CB192" s="344" t="s">
        <v>13</v>
      </c>
      <c r="CC192" s="345"/>
      <c r="CD192" s="346"/>
      <c r="CE192" s="344" t="s">
        <v>14</v>
      </c>
      <c r="CF192" s="345"/>
      <c r="CG192" s="346"/>
      <c r="CH192" s="344" t="s">
        <v>15</v>
      </c>
      <c r="CI192" s="345"/>
      <c r="CJ192" s="346"/>
      <c r="CK192" s="344" t="s">
        <v>16</v>
      </c>
      <c r="CL192" s="345"/>
      <c r="CM192" s="346"/>
      <c r="CN192" s="344" t="s">
        <v>17</v>
      </c>
      <c r="CO192" s="345"/>
      <c r="CP192" s="346"/>
      <c r="CQ192" s="344" t="s">
        <v>18</v>
      </c>
      <c r="CR192" s="345"/>
      <c r="CS192" s="346"/>
      <c r="CT192" s="344" t="s">
        <v>19</v>
      </c>
      <c r="CU192" s="345"/>
      <c r="CV192" s="346"/>
      <c r="CW192" s="350" t="s">
        <v>120</v>
      </c>
      <c r="CX192" s="345"/>
      <c r="CY192" s="351"/>
    </row>
    <row r="193" spans="1:103" ht="13.5" customHeight="1" thickBot="1">
      <c r="A193" s="83" t="str">
        <f t="shared" si="54"/>
        <v/>
      </c>
      <c r="B193" s="154" t="s">
        <v>24</v>
      </c>
      <c r="C193" s="283" t="s">
        <v>24</v>
      </c>
      <c r="D193" s="59" t="s">
        <v>24</v>
      </c>
      <c r="E193" s="60" t="s">
        <v>24</v>
      </c>
      <c r="F193" s="61" t="s">
        <v>25</v>
      </c>
      <c r="G193" s="62" t="s">
        <v>26</v>
      </c>
      <c r="H193" s="363"/>
      <c r="I193" s="358"/>
      <c r="J193" s="358"/>
      <c r="K193" s="358"/>
      <c r="L193" s="361"/>
      <c r="M193" s="357"/>
      <c r="N193" s="358"/>
      <c r="O193" s="358"/>
      <c r="P193" s="358"/>
      <c r="Q193" s="361"/>
      <c r="R193" s="357"/>
      <c r="S193" s="358"/>
      <c r="T193" s="358"/>
      <c r="U193" s="358"/>
      <c r="V193" s="361"/>
      <c r="W193" s="357"/>
      <c r="X193" s="358"/>
      <c r="Y193" s="358"/>
      <c r="Z193" s="358"/>
      <c r="AA193" s="359"/>
      <c r="AC193" s="363"/>
      <c r="AD193" s="358"/>
      <c r="AE193" s="358"/>
      <c r="AF193" s="358"/>
      <c r="AG193" s="361"/>
      <c r="AH193" s="357"/>
      <c r="AI193" s="358"/>
      <c r="AJ193" s="358"/>
      <c r="AK193" s="358"/>
      <c r="AL193" s="361"/>
      <c r="AM193" s="357"/>
      <c r="AN193" s="358"/>
      <c r="AO193" s="358"/>
      <c r="AP193" s="358"/>
      <c r="AQ193" s="361"/>
      <c r="AR193" s="357"/>
      <c r="AS193" s="358"/>
      <c r="AT193" s="358"/>
      <c r="AU193" s="358"/>
      <c r="AV193" s="361"/>
      <c r="AW193" s="357"/>
      <c r="AX193" s="358"/>
      <c r="AY193" s="358"/>
      <c r="AZ193" s="358"/>
      <c r="BA193" s="359"/>
      <c r="BB193" s="357"/>
      <c r="BC193" s="358"/>
      <c r="BD193" s="358"/>
      <c r="BE193" s="358"/>
      <c r="BF193" s="359"/>
      <c r="BG193" s="63" t="s">
        <v>26</v>
      </c>
      <c r="BI193" s="64" t="s">
        <v>26</v>
      </c>
      <c r="BJ193" s="65">
        <v>1</v>
      </c>
      <c r="BK193" s="66">
        <v>2</v>
      </c>
      <c r="BL193" s="65">
        <v>3</v>
      </c>
      <c r="BM193" s="66">
        <v>4</v>
      </c>
      <c r="BN193" s="65">
        <v>5</v>
      </c>
      <c r="BO193" s="66">
        <v>6</v>
      </c>
      <c r="BP193" s="65">
        <v>7</v>
      </c>
      <c r="BQ193" s="66">
        <v>8</v>
      </c>
      <c r="BR193" s="66">
        <v>9</v>
      </c>
      <c r="BS193" s="67">
        <v>10</v>
      </c>
      <c r="BU193" s="64" t="s">
        <v>26</v>
      </c>
      <c r="BV193" s="347"/>
      <c r="BW193" s="348"/>
      <c r="BX193" s="349"/>
      <c r="BY193" s="347"/>
      <c r="BZ193" s="348"/>
      <c r="CA193" s="349"/>
      <c r="CB193" s="347"/>
      <c r="CC193" s="348"/>
      <c r="CD193" s="349"/>
      <c r="CE193" s="347"/>
      <c r="CF193" s="348"/>
      <c r="CG193" s="349"/>
      <c r="CH193" s="347"/>
      <c r="CI193" s="348"/>
      <c r="CJ193" s="349"/>
      <c r="CK193" s="347"/>
      <c r="CL193" s="348"/>
      <c r="CM193" s="349"/>
      <c r="CN193" s="347"/>
      <c r="CO193" s="348"/>
      <c r="CP193" s="349"/>
      <c r="CQ193" s="347"/>
      <c r="CR193" s="348"/>
      <c r="CS193" s="349"/>
      <c r="CT193" s="347"/>
      <c r="CU193" s="348"/>
      <c r="CV193" s="349"/>
      <c r="CW193" s="352"/>
      <c r="CX193" s="348"/>
      <c r="CY193" s="353"/>
    </row>
    <row r="194" spans="1:103" ht="13.5" customHeight="1">
      <c r="A194" s="83" t="str">
        <f t="shared" si="54"/>
        <v/>
      </c>
      <c r="B194" s="167" t="str">
        <f t="shared" ref="B194:B215" si="55">IF(SUM(BV194:CY194),AVERAGE(BV194:CY194),"")</f>
        <v/>
      </c>
      <c r="C194" s="150" t="str">
        <f t="shared" ref="C194:C215" si="56">IF(SUM(H194:BF194),AVERAGE(H194:BF194),"")</f>
        <v/>
      </c>
      <c r="D194" s="70" t="str">
        <f t="shared" ref="D194:D215" si="57">IF(SUM(BJ194:BS194),AVERAGE(BJ194:BS194),"")</f>
        <v/>
      </c>
      <c r="E194" s="187" t="str">
        <f>IF(ISERROR(SUM((B194/2),(C194/2),(D194/2))),IF(ISERROR(SUM((B194/2),(C194/2))),IF(ISERROR(SUM((B194/2),(D194/2))),IF(ISERROR(SUM((C194/2),(D194/2))),IF(ISERROR(B194/2),IF(ISERROR(C194/2),A192,C194),B194),SUM((C194*'Student List'!$D$34),(D194*'Student List'!$E$34))/'Student List'!$D$40),SUM((B194*'Student List'!$C$34),(D194*'Student List'!$E$34))/'Student List'!$E$40),SUM((B194*'Student List'!$C$34),(C194*'Student List'!$D$34))/'Student List'!$C$40),SUM((B194*'Student List'!$C$34),(C194*'Student List'!$D$34),(D194*'Student List'!$E$34))/'Student List'!$C$35)</f>
        <v/>
      </c>
      <c r="F194" s="84" t="str">
        <f t="shared" ref="F194:F215" si="58">IF(ISERROR(IF(E194,HLOOKUP(E194,$B$354:$N$355,2),"")),"",(IF(E194,HLOOKUP(E194,$B$354:$N$355,2),"")))</f>
        <v/>
      </c>
      <c r="G194" s="172" t="str">
        <f>IF(ISTEXT('Student List'!$C$9),('Student List'!$C$9),"")</f>
        <v/>
      </c>
      <c r="H194" s="71"/>
      <c r="I194" s="72"/>
      <c r="J194" s="73"/>
      <c r="K194" s="72"/>
      <c r="L194" s="74"/>
      <c r="M194" s="75"/>
      <c r="N194" s="72"/>
      <c r="O194" s="73"/>
      <c r="P194" s="72"/>
      <c r="Q194" s="74"/>
      <c r="R194" s="75"/>
      <c r="S194" s="72"/>
      <c r="T194" s="73"/>
      <c r="U194" s="72"/>
      <c r="V194" s="74"/>
      <c r="W194" s="75"/>
      <c r="X194" s="72"/>
      <c r="Y194" s="73"/>
      <c r="Z194" s="72"/>
      <c r="AA194" s="76"/>
      <c r="AB194" s="207"/>
      <c r="AC194" s="71"/>
      <c r="AD194" s="72"/>
      <c r="AE194" s="75"/>
      <c r="AF194" s="72"/>
      <c r="AG194" s="74"/>
      <c r="AH194" s="75"/>
      <c r="AI194" s="72"/>
      <c r="AJ194" s="73"/>
      <c r="AK194" s="72"/>
      <c r="AL194" s="74"/>
      <c r="AM194" s="75"/>
      <c r="AN194" s="72"/>
      <c r="AO194" s="73"/>
      <c r="AP194" s="72"/>
      <c r="AQ194" s="77"/>
      <c r="AR194" s="75"/>
      <c r="AS194" s="72"/>
      <c r="AT194" s="73"/>
      <c r="AU194" s="72"/>
      <c r="AV194" s="74"/>
      <c r="AW194" s="75"/>
      <c r="AX194" s="72"/>
      <c r="AY194" s="73"/>
      <c r="AZ194" s="72"/>
      <c r="BA194" s="74"/>
      <c r="BB194" s="75"/>
      <c r="BC194" s="72"/>
      <c r="BD194" s="72"/>
      <c r="BE194" s="72"/>
      <c r="BF194" s="75"/>
      <c r="BG194" s="78" t="str">
        <f t="shared" ref="BG194:BG215" si="59">G194</f>
        <v/>
      </c>
      <c r="BI194" s="79" t="str">
        <f t="shared" ref="BI194:BI215" si="60">G194</f>
        <v/>
      </c>
      <c r="BJ194" s="109"/>
      <c r="BK194" s="110"/>
      <c r="BL194" s="110"/>
      <c r="BM194" s="110"/>
      <c r="BN194" s="110"/>
      <c r="BO194" s="110"/>
      <c r="BP194" s="110"/>
      <c r="BQ194" s="110"/>
      <c r="BR194" s="110"/>
      <c r="BS194" s="111"/>
      <c r="BU194" s="170" t="str">
        <f t="shared" ref="BU194:BU215" si="61">G194</f>
        <v/>
      </c>
      <c r="BV194" s="158"/>
      <c r="BW194" s="159"/>
      <c r="BX194" s="248"/>
      <c r="BY194" s="252"/>
      <c r="BZ194" s="253"/>
      <c r="CA194" s="254"/>
      <c r="CB194" s="252"/>
      <c r="CC194" s="253"/>
      <c r="CD194" s="254"/>
      <c r="CE194" s="252"/>
      <c r="CF194" s="253"/>
      <c r="CG194" s="254"/>
      <c r="CH194" s="252"/>
      <c r="CI194" s="253"/>
      <c r="CJ194" s="254"/>
      <c r="CK194" s="252"/>
      <c r="CL194" s="253"/>
      <c r="CM194" s="254"/>
      <c r="CN194" s="252"/>
      <c r="CO194" s="253"/>
      <c r="CP194" s="254"/>
      <c r="CQ194" s="252"/>
      <c r="CR194" s="253"/>
      <c r="CS194" s="254"/>
      <c r="CT194" s="252"/>
      <c r="CU194" s="253"/>
      <c r="CV194" s="254"/>
      <c r="CW194" s="247"/>
      <c r="CX194" s="159"/>
      <c r="CY194" s="160"/>
    </row>
    <row r="195" spans="1:103" ht="13.5" customHeight="1">
      <c r="A195" s="83" t="str">
        <f t="shared" si="54"/>
        <v/>
      </c>
      <c r="B195" s="168" t="str">
        <f t="shared" si="55"/>
        <v/>
      </c>
      <c r="C195" s="151" t="str">
        <f t="shared" si="56"/>
        <v/>
      </c>
      <c r="D195" s="82" t="str">
        <f t="shared" si="57"/>
        <v/>
      </c>
      <c r="E195" s="188" t="str">
        <f>IF(ISERROR(SUM((B195/2),(C195/2),(D195/2))),IF(ISERROR(SUM((B195/2),(C195/2))),IF(ISERROR(SUM((B195/2),(D195/2))),IF(ISERROR(SUM((C195/2),(D195/2))),IF(ISERROR(B195/2),IF(ISERROR(C195/2),A193,C195),B195),SUM((C195*'Student List'!$D$34),(D195*'Student List'!$E$34))/'Student List'!$D$40),SUM((B195*'Student List'!$C$34),(D195*'Student List'!$E$34))/'Student List'!$E$40),SUM((B195*'Student List'!$C$34),(C195*'Student List'!$D$34))/'Student List'!$C$40),SUM((B195*'Student List'!$C$34),(C195*'Student List'!$D$34),(D195*'Student List'!$E$34))/'Student List'!$C$35)</f>
        <v/>
      </c>
      <c r="F195" s="84" t="str">
        <f t="shared" si="58"/>
        <v/>
      </c>
      <c r="G195" s="208" t="str">
        <f>IF(ISTEXT('Student List'!$C$10),('Student List'!$C$10),"")</f>
        <v/>
      </c>
      <c r="H195" s="209"/>
      <c r="I195" s="210"/>
      <c r="J195" s="211"/>
      <c r="K195" s="210"/>
      <c r="L195" s="212"/>
      <c r="M195" s="213"/>
      <c r="N195" s="210"/>
      <c r="O195" s="211"/>
      <c r="P195" s="210"/>
      <c r="Q195" s="212"/>
      <c r="R195" s="213"/>
      <c r="S195" s="210"/>
      <c r="T195" s="211"/>
      <c r="U195" s="210"/>
      <c r="V195" s="212"/>
      <c r="W195" s="213"/>
      <c r="X195" s="210"/>
      <c r="Y195" s="211"/>
      <c r="Z195" s="210"/>
      <c r="AA195" s="214"/>
      <c r="AB195" s="215"/>
      <c r="AC195" s="209"/>
      <c r="AD195" s="210"/>
      <c r="AE195" s="213"/>
      <c r="AF195" s="210"/>
      <c r="AG195" s="212"/>
      <c r="AH195" s="213"/>
      <c r="AI195" s="210"/>
      <c r="AJ195" s="211"/>
      <c r="AK195" s="210"/>
      <c r="AL195" s="212"/>
      <c r="AM195" s="213"/>
      <c r="AN195" s="210"/>
      <c r="AO195" s="211"/>
      <c r="AP195" s="210"/>
      <c r="AQ195" s="212"/>
      <c r="AR195" s="213"/>
      <c r="AS195" s="210"/>
      <c r="AT195" s="211"/>
      <c r="AU195" s="210"/>
      <c r="AV195" s="212"/>
      <c r="AW195" s="213"/>
      <c r="AX195" s="210"/>
      <c r="AY195" s="211"/>
      <c r="AZ195" s="210"/>
      <c r="BA195" s="212"/>
      <c r="BB195" s="213"/>
      <c r="BC195" s="210"/>
      <c r="BD195" s="210"/>
      <c r="BE195" s="210"/>
      <c r="BF195" s="213"/>
      <c r="BG195" s="216" t="str">
        <f t="shared" si="59"/>
        <v/>
      </c>
      <c r="BH195" s="217"/>
      <c r="BI195" s="218" t="str">
        <f t="shared" si="60"/>
        <v/>
      </c>
      <c r="BJ195" s="219"/>
      <c r="BK195" s="220"/>
      <c r="BL195" s="221"/>
      <c r="BM195" s="221"/>
      <c r="BN195" s="221"/>
      <c r="BO195" s="221"/>
      <c r="BP195" s="221"/>
      <c r="BQ195" s="221"/>
      <c r="BR195" s="221"/>
      <c r="BS195" s="222"/>
      <c r="BT195" s="217"/>
      <c r="BU195" s="223" t="str">
        <f t="shared" si="61"/>
        <v/>
      </c>
      <c r="BV195" s="224"/>
      <c r="BW195" s="225"/>
      <c r="BX195" s="249"/>
      <c r="BY195" s="255"/>
      <c r="BZ195" s="226"/>
      <c r="CA195" s="249"/>
      <c r="CB195" s="255"/>
      <c r="CC195" s="226"/>
      <c r="CD195" s="249"/>
      <c r="CE195" s="255"/>
      <c r="CF195" s="226"/>
      <c r="CG195" s="249"/>
      <c r="CH195" s="255"/>
      <c r="CI195" s="226"/>
      <c r="CJ195" s="249"/>
      <c r="CK195" s="255"/>
      <c r="CL195" s="226"/>
      <c r="CM195" s="249"/>
      <c r="CN195" s="255"/>
      <c r="CO195" s="226"/>
      <c r="CP195" s="249"/>
      <c r="CQ195" s="255"/>
      <c r="CR195" s="226"/>
      <c r="CS195" s="249"/>
      <c r="CT195" s="255"/>
      <c r="CU195" s="226"/>
      <c r="CV195" s="249"/>
      <c r="CW195" s="225"/>
      <c r="CX195" s="226"/>
      <c r="CY195" s="227"/>
    </row>
    <row r="196" spans="1:103" ht="13.5" customHeight="1">
      <c r="A196" s="83" t="str">
        <f t="shared" si="54"/>
        <v/>
      </c>
      <c r="B196" s="168" t="str">
        <f t="shared" si="55"/>
        <v/>
      </c>
      <c r="C196" s="151" t="str">
        <f t="shared" si="56"/>
        <v/>
      </c>
      <c r="D196" s="82" t="str">
        <f t="shared" si="57"/>
        <v/>
      </c>
      <c r="E196" s="188" t="str">
        <f>IF(ISERROR(SUM((B196/2),(C196/2),(D196/2))),IF(ISERROR(SUM((B196/2),(C196/2))),IF(ISERROR(SUM((B196/2),(D196/2))),IF(ISERROR(SUM((C196/2),(D196/2))),IF(ISERROR(B196/2),IF(ISERROR(C196/2),A194,C196),B196),SUM((C196*'Student List'!$D$34),(D196*'Student List'!$E$34))/'Student List'!$D$40),SUM((B196*'Student List'!$C$34),(D196*'Student List'!$E$34))/'Student List'!$E$40),SUM((B196*'Student List'!$C$34),(C196*'Student List'!$D$34))/'Student List'!$C$40),SUM((B196*'Student List'!$C$34),(C196*'Student List'!$D$34),(D196*'Student List'!$E$34))/'Student List'!$C$35)</f>
        <v/>
      </c>
      <c r="F196" s="84" t="str">
        <f t="shared" si="58"/>
        <v/>
      </c>
      <c r="G196" s="173" t="str">
        <f>IF(ISTEXT('Student List'!$C$11),('Student List'!$C$11),"")</f>
        <v/>
      </c>
      <c r="H196" s="85"/>
      <c r="I196" s="86"/>
      <c r="J196" s="87"/>
      <c r="K196" s="86"/>
      <c r="L196" s="88"/>
      <c r="M196" s="89"/>
      <c r="N196" s="86"/>
      <c r="O196" s="87"/>
      <c r="P196" s="86"/>
      <c r="Q196" s="88"/>
      <c r="R196" s="89"/>
      <c r="S196" s="86"/>
      <c r="T196" s="87"/>
      <c r="U196" s="86"/>
      <c r="V196" s="88"/>
      <c r="W196" s="89"/>
      <c r="X196" s="86"/>
      <c r="Y196" s="87"/>
      <c r="Z196" s="86"/>
      <c r="AA196" s="90"/>
      <c r="AB196" s="207"/>
      <c r="AC196" s="85"/>
      <c r="AD196" s="86"/>
      <c r="AE196" s="89"/>
      <c r="AF196" s="86"/>
      <c r="AG196" s="88"/>
      <c r="AH196" s="89"/>
      <c r="AI196" s="86"/>
      <c r="AJ196" s="87"/>
      <c r="AK196" s="86"/>
      <c r="AL196" s="88"/>
      <c r="AM196" s="89"/>
      <c r="AN196" s="86"/>
      <c r="AO196" s="87"/>
      <c r="AP196" s="86"/>
      <c r="AQ196" s="88"/>
      <c r="AR196" s="89"/>
      <c r="AS196" s="86"/>
      <c r="AT196" s="87"/>
      <c r="AU196" s="86"/>
      <c r="AV196" s="88"/>
      <c r="AW196" s="89"/>
      <c r="AX196" s="86"/>
      <c r="AY196" s="87"/>
      <c r="AZ196" s="86"/>
      <c r="BA196" s="88"/>
      <c r="BB196" s="89"/>
      <c r="BC196" s="86"/>
      <c r="BD196" s="86"/>
      <c r="BE196" s="86"/>
      <c r="BF196" s="89"/>
      <c r="BG196" s="91" t="str">
        <f t="shared" si="59"/>
        <v/>
      </c>
      <c r="BI196" s="92" t="str">
        <f t="shared" si="60"/>
        <v/>
      </c>
      <c r="BJ196" s="112"/>
      <c r="BK196" s="117"/>
      <c r="BL196" s="113"/>
      <c r="BM196" s="113"/>
      <c r="BN196" s="113"/>
      <c r="BO196" s="113"/>
      <c r="BP196" s="113"/>
      <c r="BQ196" s="113"/>
      <c r="BR196" s="113"/>
      <c r="BS196" s="114"/>
      <c r="BU196" s="171" t="str">
        <f t="shared" si="61"/>
        <v/>
      </c>
      <c r="BV196" s="161"/>
      <c r="BW196" s="162"/>
      <c r="BX196" s="250"/>
      <c r="BY196" s="256"/>
      <c r="BZ196" s="163"/>
      <c r="CA196" s="250"/>
      <c r="CB196" s="256"/>
      <c r="CC196" s="163"/>
      <c r="CD196" s="250"/>
      <c r="CE196" s="256"/>
      <c r="CF196" s="163"/>
      <c r="CG196" s="250"/>
      <c r="CH196" s="256"/>
      <c r="CI196" s="163"/>
      <c r="CJ196" s="250"/>
      <c r="CK196" s="256"/>
      <c r="CL196" s="163"/>
      <c r="CM196" s="250"/>
      <c r="CN196" s="256"/>
      <c r="CO196" s="163"/>
      <c r="CP196" s="250"/>
      <c r="CQ196" s="256"/>
      <c r="CR196" s="163"/>
      <c r="CS196" s="250"/>
      <c r="CT196" s="256"/>
      <c r="CU196" s="163"/>
      <c r="CV196" s="250"/>
      <c r="CW196" s="162"/>
      <c r="CX196" s="163"/>
      <c r="CY196" s="164"/>
    </row>
    <row r="197" spans="1:103" ht="13.5" customHeight="1">
      <c r="A197" s="83" t="str">
        <f t="shared" si="54"/>
        <v/>
      </c>
      <c r="B197" s="168" t="str">
        <f t="shared" si="55"/>
        <v/>
      </c>
      <c r="C197" s="151" t="str">
        <f t="shared" si="56"/>
        <v/>
      </c>
      <c r="D197" s="82" t="str">
        <f t="shared" si="57"/>
        <v/>
      </c>
      <c r="E197" s="188" t="str">
        <f>IF(ISERROR(SUM((B197/2),(C197/2),(D197/2))),IF(ISERROR(SUM((B197/2),(C197/2))),IF(ISERROR(SUM((B197/2),(D197/2))),IF(ISERROR(SUM((C197/2),(D197/2))),IF(ISERROR(B197/2),IF(ISERROR(C197/2),A195,C197),B197),SUM((C197*'Student List'!$D$34),(D197*'Student List'!$E$34))/'Student List'!$D$40),SUM((B197*'Student List'!$C$34),(D197*'Student List'!$E$34))/'Student List'!$E$40),SUM((B197*'Student List'!$C$34),(C197*'Student List'!$D$34))/'Student List'!$C$40),SUM((B197*'Student List'!$C$34),(C197*'Student List'!$D$34),(D197*'Student List'!$E$34))/'Student List'!$C$35)</f>
        <v/>
      </c>
      <c r="F197" s="84" t="str">
        <f t="shared" si="58"/>
        <v/>
      </c>
      <c r="G197" s="208" t="str">
        <f>IF(ISTEXT('Student List'!$C$12),('Student List'!$C$12),"")</f>
        <v/>
      </c>
      <c r="H197" s="209"/>
      <c r="I197" s="210"/>
      <c r="J197" s="211"/>
      <c r="K197" s="210"/>
      <c r="L197" s="212"/>
      <c r="M197" s="213"/>
      <c r="N197" s="210"/>
      <c r="O197" s="211"/>
      <c r="P197" s="210"/>
      <c r="Q197" s="212"/>
      <c r="R197" s="213"/>
      <c r="S197" s="210"/>
      <c r="T197" s="211"/>
      <c r="U197" s="210"/>
      <c r="V197" s="212"/>
      <c r="W197" s="213"/>
      <c r="X197" s="210"/>
      <c r="Y197" s="211"/>
      <c r="Z197" s="210"/>
      <c r="AA197" s="214"/>
      <c r="AB197" s="215"/>
      <c r="AC197" s="209"/>
      <c r="AD197" s="210"/>
      <c r="AE197" s="213"/>
      <c r="AF197" s="210"/>
      <c r="AG197" s="212"/>
      <c r="AH197" s="213"/>
      <c r="AI197" s="210"/>
      <c r="AJ197" s="211"/>
      <c r="AK197" s="210"/>
      <c r="AL197" s="212"/>
      <c r="AM197" s="213"/>
      <c r="AN197" s="210"/>
      <c r="AO197" s="211"/>
      <c r="AP197" s="210"/>
      <c r="AQ197" s="212"/>
      <c r="AR197" s="213"/>
      <c r="AS197" s="210"/>
      <c r="AT197" s="211"/>
      <c r="AU197" s="210"/>
      <c r="AV197" s="212"/>
      <c r="AW197" s="213"/>
      <c r="AX197" s="210"/>
      <c r="AY197" s="211"/>
      <c r="AZ197" s="210"/>
      <c r="BA197" s="212"/>
      <c r="BB197" s="213"/>
      <c r="BC197" s="210"/>
      <c r="BD197" s="210"/>
      <c r="BE197" s="210"/>
      <c r="BF197" s="213"/>
      <c r="BG197" s="216" t="str">
        <f t="shared" si="59"/>
        <v/>
      </c>
      <c r="BH197" s="217"/>
      <c r="BI197" s="218" t="str">
        <f t="shared" si="60"/>
        <v/>
      </c>
      <c r="BJ197" s="219"/>
      <c r="BK197" s="220"/>
      <c r="BL197" s="221"/>
      <c r="BM197" s="221"/>
      <c r="BN197" s="221"/>
      <c r="BO197" s="221"/>
      <c r="BP197" s="221"/>
      <c r="BQ197" s="221"/>
      <c r="BR197" s="221"/>
      <c r="BS197" s="222"/>
      <c r="BT197" s="217"/>
      <c r="BU197" s="223" t="str">
        <f t="shared" si="61"/>
        <v/>
      </c>
      <c r="BV197" s="224"/>
      <c r="BW197" s="225"/>
      <c r="BX197" s="249"/>
      <c r="BY197" s="255"/>
      <c r="BZ197" s="226"/>
      <c r="CA197" s="249"/>
      <c r="CB197" s="255"/>
      <c r="CC197" s="226"/>
      <c r="CD197" s="249"/>
      <c r="CE197" s="255"/>
      <c r="CF197" s="226"/>
      <c r="CG197" s="249"/>
      <c r="CH197" s="255"/>
      <c r="CI197" s="226"/>
      <c r="CJ197" s="249"/>
      <c r="CK197" s="255"/>
      <c r="CL197" s="226"/>
      <c r="CM197" s="249"/>
      <c r="CN197" s="255"/>
      <c r="CO197" s="226"/>
      <c r="CP197" s="249"/>
      <c r="CQ197" s="255"/>
      <c r="CR197" s="226"/>
      <c r="CS197" s="249"/>
      <c r="CT197" s="255"/>
      <c r="CU197" s="226"/>
      <c r="CV197" s="249"/>
      <c r="CW197" s="225"/>
      <c r="CX197" s="226"/>
      <c r="CY197" s="227"/>
    </row>
    <row r="198" spans="1:103" ht="13.5" customHeight="1">
      <c r="A198" s="83" t="str">
        <f t="shared" si="54"/>
        <v/>
      </c>
      <c r="B198" s="168" t="str">
        <f t="shared" si="55"/>
        <v/>
      </c>
      <c r="C198" s="151" t="str">
        <f t="shared" si="56"/>
        <v/>
      </c>
      <c r="D198" s="82" t="str">
        <f t="shared" si="57"/>
        <v/>
      </c>
      <c r="E198" s="188" t="str">
        <f>IF(ISERROR(SUM((B198/2),(C198/2),(D198/2))),IF(ISERROR(SUM((B198/2),(C198/2))),IF(ISERROR(SUM((B198/2),(D198/2))),IF(ISERROR(SUM((C198/2),(D198/2))),IF(ISERROR(B198/2),IF(ISERROR(C198/2),A196,C198),B198),SUM((C198*'Student List'!$D$34),(D198*'Student List'!$E$34))/'Student List'!$D$40),SUM((B198*'Student List'!$C$34),(D198*'Student List'!$E$34))/'Student List'!$E$40),SUM((B198*'Student List'!$C$34),(C198*'Student List'!$D$34))/'Student List'!$C$40),SUM((B198*'Student List'!$C$34),(C198*'Student List'!$D$34),(D198*'Student List'!$E$34))/'Student List'!$C$35)</f>
        <v/>
      </c>
      <c r="F198" s="84" t="str">
        <f t="shared" si="58"/>
        <v/>
      </c>
      <c r="G198" s="173" t="str">
        <f>IF(ISTEXT('Student List'!$C$13),('Student List'!$C$13),"")</f>
        <v/>
      </c>
      <c r="H198" s="85"/>
      <c r="I198" s="86"/>
      <c r="J198" s="87"/>
      <c r="K198" s="86"/>
      <c r="L198" s="88"/>
      <c r="M198" s="89"/>
      <c r="N198" s="86"/>
      <c r="O198" s="87"/>
      <c r="P198" s="86"/>
      <c r="Q198" s="88"/>
      <c r="R198" s="89"/>
      <c r="S198" s="86"/>
      <c r="T198" s="87"/>
      <c r="U198" s="86"/>
      <c r="V198" s="88"/>
      <c r="W198" s="89"/>
      <c r="X198" s="86"/>
      <c r="Y198" s="87"/>
      <c r="Z198" s="86"/>
      <c r="AA198" s="90"/>
      <c r="AB198" s="207"/>
      <c r="AC198" s="85"/>
      <c r="AD198" s="86"/>
      <c r="AE198" s="89"/>
      <c r="AF198" s="86"/>
      <c r="AG198" s="88"/>
      <c r="AH198" s="89"/>
      <c r="AI198" s="86"/>
      <c r="AJ198" s="87"/>
      <c r="AK198" s="86"/>
      <c r="AL198" s="88"/>
      <c r="AM198" s="89"/>
      <c r="AN198" s="86"/>
      <c r="AO198" s="87"/>
      <c r="AP198" s="86"/>
      <c r="AQ198" s="88"/>
      <c r="AR198" s="89"/>
      <c r="AS198" s="86"/>
      <c r="AT198" s="87"/>
      <c r="AU198" s="86"/>
      <c r="AV198" s="88"/>
      <c r="AW198" s="89"/>
      <c r="AX198" s="86"/>
      <c r="AY198" s="87"/>
      <c r="AZ198" s="86"/>
      <c r="BA198" s="88"/>
      <c r="BB198" s="89"/>
      <c r="BC198" s="86"/>
      <c r="BD198" s="86"/>
      <c r="BE198" s="86"/>
      <c r="BF198" s="89"/>
      <c r="BG198" s="91" t="str">
        <f t="shared" si="59"/>
        <v/>
      </c>
      <c r="BI198" s="92" t="str">
        <f t="shared" si="60"/>
        <v/>
      </c>
      <c r="BJ198" s="112"/>
      <c r="BK198" s="117"/>
      <c r="BL198" s="113"/>
      <c r="BM198" s="113"/>
      <c r="BN198" s="113"/>
      <c r="BO198" s="113"/>
      <c r="BP198" s="113"/>
      <c r="BQ198" s="113"/>
      <c r="BR198" s="113"/>
      <c r="BS198" s="114"/>
      <c r="BU198" s="171" t="str">
        <f t="shared" si="61"/>
        <v/>
      </c>
      <c r="BV198" s="161"/>
      <c r="BW198" s="162"/>
      <c r="BX198" s="250"/>
      <c r="BY198" s="256"/>
      <c r="BZ198" s="163"/>
      <c r="CA198" s="250"/>
      <c r="CB198" s="256"/>
      <c r="CC198" s="163"/>
      <c r="CD198" s="250"/>
      <c r="CE198" s="256"/>
      <c r="CF198" s="163"/>
      <c r="CG198" s="250"/>
      <c r="CH198" s="256"/>
      <c r="CI198" s="163"/>
      <c r="CJ198" s="250"/>
      <c r="CK198" s="256"/>
      <c r="CL198" s="163"/>
      <c r="CM198" s="250"/>
      <c r="CN198" s="256"/>
      <c r="CO198" s="163"/>
      <c r="CP198" s="250"/>
      <c r="CQ198" s="256"/>
      <c r="CR198" s="163"/>
      <c r="CS198" s="250"/>
      <c r="CT198" s="256"/>
      <c r="CU198" s="163"/>
      <c r="CV198" s="250"/>
      <c r="CW198" s="162"/>
      <c r="CX198" s="163"/>
      <c r="CY198" s="164"/>
    </row>
    <row r="199" spans="1:103" ht="13.5" customHeight="1">
      <c r="A199" s="83" t="str">
        <f t="shared" si="54"/>
        <v/>
      </c>
      <c r="B199" s="168" t="str">
        <f t="shared" si="55"/>
        <v/>
      </c>
      <c r="C199" s="151" t="str">
        <f t="shared" si="56"/>
        <v/>
      </c>
      <c r="D199" s="82" t="str">
        <f t="shared" si="57"/>
        <v/>
      </c>
      <c r="E199" s="188" t="str">
        <f>IF(ISERROR(SUM((B199/2),(C199/2),(D199/2))),IF(ISERROR(SUM((B199/2),(C199/2))),IF(ISERROR(SUM((B199/2),(D199/2))),IF(ISERROR(SUM((C199/2),(D199/2))),IF(ISERROR(B199/2),IF(ISERROR(C199/2),A197,C199),B199),SUM((C199*'Student List'!$D$34),(D199*'Student List'!$E$34))/'Student List'!$D$40),SUM((B199*'Student List'!$C$34),(D199*'Student List'!$E$34))/'Student List'!$E$40),SUM((B199*'Student List'!$C$34),(C199*'Student List'!$D$34))/'Student List'!$C$40),SUM((B199*'Student List'!$C$34),(C199*'Student List'!$D$34),(D199*'Student List'!$E$34))/'Student List'!$C$35)</f>
        <v/>
      </c>
      <c r="F199" s="84" t="str">
        <f t="shared" si="58"/>
        <v/>
      </c>
      <c r="G199" s="208" t="str">
        <f>IF(ISTEXT('Student List'!$C$14),('Student List'!$C$14),"")</f>
        <v/>
      </c>
      <c r="H199" s="209"/>
      <c r="I199" s="210"/>
      <c r="J199" s="211"/>
      <c r="K199" s="210"/>
      <c r="L199" s="212"/>
      <c r="M199" s="213"/>
      <c r="N199" s="210"/>
      <c r="O199" s="211"/>
      <c r="P199" s="210"/>
      <c r="Q199" s="212"/>
      <c r="R199" s="213"/>
      <c r="S199" s="210"/>
      <c r="T199" s="211"/>
      <c r="U199" s="210"/>
      <c r="V199" s="212"/>
      <c r="W199" s="213"/>
      <c r="X199" s="210"/>
      <c r="Y199" s="211"/>
      <c r="Z199" s="210"/>
      <c r="AA199" s="214"/>
      <c r="AB199" s="215"/>
      <c r="AC199" s="209"/>
      <c r="AD199" s="210"/>
      <c r="AE199" s="213"/>
      <c r="AF199" s="210"/>
      <c r="AG199" s="212"/>
      <c r="AH199" s="213"/>
      <c r="AI199" s="210"/>
      <c r="AJ199" s="211"/>
      <c r="AK199" s="210"/>
      <c r="AL199" s="212"/>
      <c r="AM199" s="213"/>
      <c r="AN199" s="210"/>
      <c r="AO199" s="211"/>
      <c r="AP199" s="210"/>
      <c r="AQ199" s="212"/>
      <c r="AR199" s="213"/>
      <c r="AS199" s="210"/>
      <c r="AT199" s="211"/>
      <c r="AU199" s="210"/>
      <c r="AV199" s="212"/>
      <c r="AW199" s="213"/>
      <c r="AX199" s="210"/>
      <c r="AY199" s="211"/>
      <c r="AZ199" s="210"/>
      <c r="BA199" s="212"/>
      <c r="BB199" s="213"/>
      <c r="BC199" s="210"/>
      <c r="BD199" s="210"/>
      <c r="BE199" s="210"/>
      <c r="BF199" s="213"/>
      <c r="BG199" s="216" t="str">
        <f t="shared" si="59"/>
        <v/>
      </c>
      <c r="BH199" s="217"/>
      <c r="BI199" s="218" t="str">
        <f t="shared" si="60"/>
        <v/>
      </c>
      <c r="BJ199" s="219"/>
      <c r="BK199" s="220"/>
      <c r="BL199" s="221"/>
      <c r="BM199" s="221"/>
      <c r="BN199" s="221"/>
      <c r="BO199" s="221"/>
      <c r="BP199" s="221"/>
      <c r="BQ199" s="221"/>
      <c r="BR199" s="221"/>
      <c r="BS199" s="222"/>
      <c r="BT199" s="217"/>
      <c r="BU199" s="223" t="str">
        <f t="shared" si="61"/>
        <v/>
      </c>
      <c r="BV199" s="224"/>
      <c r="BW199" s="225"/>
      <c r="BX199" s="249"/>
      <c r="BY199" s="255"/>
      <c r="BZ199" s="226"/>
      <c r="CA199" s="249"/>
      <c r="CB199" s="255"/>
      <c r="CC199" s="226"/>
      <c r="CD199" s="249"/>
      <c r="CE199" s="255"/>
      <c r="CF199" s="226"/>
      <c r="CG199" s="249"/>
      <c r="CH199" s="255"/>
      <c r="CI199" s="226"/>
      <c r="CJ199" s="249"/>
      <c r="CK199" s="255"/>
      <c r="CL199" s="226"/>
      <c r="CM199" s="249"/>
      <c r="CN199" s="255"/>
      <c r="CO199" s="226"/>
      <c r="CP199" s="249"/>
      <c r="CQ199" s="255"/>
      <c r="CR199" s="226"/>
      <c r="CS199" s="249"/>
      <c r="CT199" s="255"/>
      <c r="CU199" s="226"/>
      <c r="CV199" s="249"/>
      <c r="CW199" s="225"/>
      <c r="CX199" s="226"/>
      <c r="CY199" s="227"/>
    </row>
    <row r="200" spans="1:103" ht="13.5" customHeight="1">
      <c r="A200" s="83" t="str">
        <f t="shared" si="54"/>
        <v/>
      </c>
      <c r="B200" s="168" t="str">
        <f t="shared" si="55"/>
        <v/>
      </c>
      <c r="C200" s="151" t="str">
        <f t="shared" si="56"/>
        <v/>
      </c>
      <c r="D200" s="82" t="str">
        <f t="shared" si="57"/>
        <v/>
      </c>
      <c r="E200" s="188" t="str">
        <f>IF(ISERROR(SUM((B200/2),(C200/2),(D200/2))),IF(ISERROR(SUM((B200/2),(C200/2))),IF(ISERROR(SUM((B200/2),(D200/2))),IF(ISERROR(SUM((C200/2),(D200/2))),IF(ISERROR(B200/2),IF(ISERROR(C200/2),A198,C200),B200),SUM((C200*'Student List'!$D$34),(D200*'Student List'!$E$34))/'Student List'!$D$40),SUM((B200*'Student List'!$C$34),(D200*'Student List'!$E$34))/'Student List'!$E$40),SUM((B200*'Student List'!$C$34),(C200*'Student List'!$D$34))/'Student List'!$C$40),SUM((B200*'Student List'!$C$34),(C200*'Student List'!$D$34),(D200*'Student List'!$E$34))/'Student List'!$C$35)</f>
        <v/>
      </c>
      <c r="F200" s="84" t="str">
        <f t="shared" si="58"/>
        <v/>
      </c>
      <c r="G200" s="173" t="str">
        <f>IF(ISTEXT('Student List'!$C$15),('Student List'!$C$15),"")</f>
        <v/>
      </c>
      <c r="H200" s="85"/>
      <c r="I200" s="86"/>
      <c r="J200" s="87"/>
      <c r="K200" s="86"/>
      <c r="L200" s="88"/>
      <c r="M200" s="89"/>
      <c r="N200" s="86"/>
      <c r="O200" s="87"/>
      <c r="P200" s="86"/>
      <c r="Q200" s="88"/>
      <c r="R200" s="89"/>
      <c r="S200" s="86"/>
      <c r="T200" s="87"/>
      <c r="U200" s="86"/>
      <c r="V200" s="88"/>
      <c r="W200" s="89"/>
      <c r="X200" s="86"/>
      <c r="Y200" s="87"/>
      <c r="Z200" s="86"/>
      <c r="AA200" s="90"/>
      <c r="AB200" s="207"/>
      <c r="AC200" s="85"/>
      <c r="AD200" s="86"/>
      <c r="AE200" s="89"/>
      <c r="AF200" s="86"/>
      <c r="AG200" s="88"/>
      <c r="AH200" s="89"/>
      <c r="AI200" s="86"/>
      <c r="AJ200" s="87"/>
      <c r="AK200" s="86"/>
      <c r="AL200" s="88"/>
      <c r="AM200" s="89"/>
      <c r="AN200" s="86"/>
      <c r="AO200" s="87"/>
      <c r="AP200" s="86"/>
      <c r="AQ200" s="88"/>
      <c r="AR200" s="89"/>
      <c r="AS200" s="86"/>
      <c r="AT200" s="87"/>
      <c r="AU200" s="86"/>
      <c r="AV200" s="88"/>
      <c r="AW200" s="89"/>
      <c r="AX200" s="86"/>
      <c r="AY200" s="87"/>
      <c r="AZ200" s="86"/>
      <c r="BA200" s="88"/>
      <c r="BB200" s="89"/>
      <c r="BC200" s="86"/>
      <c r="BD200" s="86"/>
      <c r="BE200" s="86"/>
      <c r="BF200" s="89"/>
      <c r="BG200" s="91" t="str">
        <f t="shared" si="59"/>
        <v/>
      </c>
      <c r="BI200" s="92" t="str">
        <f t="shared" si="60"/>
        <v/>
      </c>
      <c r="BJ200" s="112"/>
      <c r="BK200" s="117"/>
      <c r="BL200" s="113"/>
      <c r="BM200" s="113"/>
      <c r="BN200" s="113"/>
      <c r="BO200" s="113"/>
      <c r="BP200" s="113"/>
      <c r="BQ200" s="113"/>
      <c r="BR200" s="113"/>
      <c r="BS200" s="114"/>
      <c r="BU200" s="171" t="str">
        <f t="shared" si="61"/>
        <v/>
      </c>
      <c r="BV200" s="161"/>
      <c r="BW200" s="162"/>
      <c r="BX200" s="250"/>
      <c r="BY200" s="256"/>
      <c r="BZ200" s="163"/>
      <c r="CA200" s="250"/>
      <c r="CB200" s="256"/>
      <c r="CC200" s="163"/>
      <c r="CD200" s="250"/>
      <c r="CE200" s="256"/>
      <c r="CF200" s="163"/>
      <c r="CG200" s="250"/>
      <c r="CH200" s="256"/>
      <c r="CI200" s="163"/>
      <c r="CJ200" s="250"/>
      <c r="CK200" s="256"/>
      <c r="CL200" s="163"/>
      <c r="CM200" s="250"/>
      <c r="CN200" s="256"/>
      <c r="CO200" s="163"/>
      <c r="CP200" s="250"/>
      <c r="CQ200" s="256"/>
      <c r="CR200" s="163"/>
      <c r="CS200" s="250"/>
      <c r="CT200" s="256"/>
      <c r="CU200" s="163"/>
      <c r="CV200" s="250"/>
      <c r="CW200" s="162"/>
      <c r="CX200" s="163"/>
      <c r="CY200" s="164"/>
    </row>
    <row r="201" spans="1:103" ht="13.5" customHeight="1">
      <c r="A201" s="83" t="str">
        <f t="shared" si="54"/>
        <v/>
      </c>
      <c r="B201" s="168" t="str">
        <f t="shared" si="55"/>
        <v/>
      </c>
      <c r="C201" s="151" t="str">
        <f t="shared" si="56"/>
        <v/>
      </c>
      <c r="D201" s="82" t="str">
        <f t="shared" si="57"/>
        <v/>
      </c>
      <c r="E201" s="188" t="str">
        <f>IF(ISERROR(SUM((B201/2),(C201/2),(D201/2))),IF(ISERROR(SUM((B201/2),(C201/2))),IF(ISERROR(SUM((B201/2),(D201/2))),IF(ISERROR(SUM((C201/2),(D201/2))),IF(ISERROR(B201/2),IF(ISERROR(C201/2),A199,C201),B201),SUM((C201*'Student List'!$D$34),(D201*'Student List'!$E$34))/'Student List'!$D$40),SUM((B201*'Student List'!$C$34),(D201*'Student List'!$E$34))/'Student List'!$E$40),SUM((B201*'Student List'!$C$34),(C201*'Student List'!$D$34))/'Student List'!$C$40),SUM((B201*'Student List'!$C$34),(C201*'Student List'!$D$34),(D201*'Student List'!$E$34))/'Student List'!$C$35)</f>
        <v/>
      </c>
      <c r="F201" s="84" t="str">
        <f t="shared" si="58"/>
        <v/>
      </c>
      <c r="G201" s="208" t="str">
        <f>IF(ISTEXT('Student List'!$C$16),('Student List'!$C$16),"")</f>
        <v/>
      </c>
      <c r="H201" s="209"/>
      <c r="I201" s="210"/>
      <c r="J201" s="211"/>
      <c r="K201" s="210"/>
      <c r="L201" s="212"/>
      <c r="M201" s="213"/>
      <c r="N201" s="210"/>
      <c r="O201" s="211"/>
      <c r="P201" s="210"/>
      <c r="Q201" s="212"/>
      <c r="R201" s="213"/>
      <c r="S201" s="210"/>
      <c r="T201" s="211"/>
      <c r="U201" s="210"/>
      <c r="V201" s="212"/>
      <c r="W201" s="213"/>
      <c r="X201" s="210"/>
      <c r="Y201" s="211"/>
      <c r="Z201" s="210"/>
      <c r="AA201" s="214"/>
      <c r="AB201" s="215"/>
      <c r="AC201" s="209"/>
      <c r="AD201" s="210"/>
      <c r="AE201" s="213"/>
      <c r="AF201" s="210"/>
      <c r="AG201" s="212"/>
      <c r="AH201" s="213"/>
      <c r="AI201" s="210"/>
      <c r="AJ201" s="211"/>
      <c r="AK201" s="210"/>
      <c r="AL201" s="212"/>
      <c r="AM201" s="213"/>
      <c r="AN201" s="210"/>
      <c r="AO201" s="211"/>
      <c r="AP201" s="210"/>
      <c r="AQ201" s="212"/>
      <c r="AR201" s="213"/>
      <c r="AS201" s="210"/>
      <c r="AT201" s="211"/>
      <c r="AU201" s="210"/>
      <c r="AV201" s="212"/>
      <c r="AW201" s="213"/>
      <c r="AX201" s="210"/>
      <c r="AY201" s="211"/>
      <c r="AZ201" s="210"/>
      <c r="BA201" s="212"/>
      <c r="BB201" s="213"/>
      <c r="BC201" s="210"/>
      <c r="BD201" s="210"/>
      <c r="BE201" s="210"/>
      <c r="BF201" s="213"/>
      <c r="BG201" s="216" t="str">
        <f t="shared" si="59"/>
        <v/>
      </c>
      <c r="BH201" s="217"/>
      <c r="BI201" s="218" t="str">
        <f t="shared" si="60"/>
        <v/>
      </c>
      <c r="BJ201" s="219"/>
      <c r="BK201" s="220"/>
      <c r="BL201" s="221"/>
      <c r="BM201" s="221"/>
      <c r="BN201" s="221"/>
      <c r="BO201" s="221"/>
      <c r="BP201" s="221"/>
      <c r="BQ201" s="221"/>
      <c r="BR201" s="221"/>
      <c r="BS201" s="222"/>
      <c r="BT201" s="217"/>
      <c r="BU201" s="223" t="str">
        <f t="shared" si="61"/>
        <v/>
      </c>
      <c r="BV201" s="224"/>
      <c r="BW201" s="225"/>
      <c r="BX201" s="249"/>
      <c r="BY201" s="255"/>
      <c r="BZ201" s="226"/>
      <c r="CA201" s="249"/>
      <c r="CB201" s="255"/>
      <c r="CC201" s="226"/>
      <c r="CD201" s="249"/>
      <c r="CE201" s="255"/>
      <c r="CF201" s="226"/>
      <c r="CG201" s="249"/>
      <c r="CH201" s="255"/>
      <c r="CI201" s="226"/>
      <c r="CJ201" s="249"/>
      <c r="CK201" s="255"/>
      <c r="CL201" s="226"/>
      <c r="CM201" s="249"/>
      <c r="CN201" s="255"/>
      <c r="CO201" s="226"/>
      <c r="CP201" s="249"/>
      <c r="CQ201" s="255"/>
      <c r="CR201" s="226"/>
      <c r="CS201" s="249"/>
      <c r="CT201" s="255"/>
      <c r="CU201" s="226"/>
      <c r="CV201" s="249"/>
      <c r="CW201" s="225"/>
      <c r="CX201" s="226"/>
      <c r="CY201" s="227"/>
    </row>
    <row r="202" spans="1:103" ht="13.5" customHeight="1">
      <c r="A202" s="83" t="str">
        <f t="shared" si="54"/>
        <v/>
      </c>
      <c r="B202" s="168" t="str">
        <f t="shared" si="55"/>
        <v/>
      </c>
      <c r="C202" s="151" t="str">
        <f t="shared" si="56"/>
        <v/>
      </c>
      <c r="D202" s="82" t="str">
        <f t="shared" si="57"/>
        <v/>
      </c>
      <c r="E202" s="188" t="str">
        <f>IF(ISERROR(SUM((B202/2),(C202/2),(D202/2))),IF(ISERROR(SUM((B202/2),(C202/2))),IF(ISERROR(SUM((B202/2),(D202/2))),IF(ISERROR(SUM((C202/2),(D202/2))),IF(ISERROR(B202/2),IF(ISERROR(C202/2),A200,C202),B202),SUM((C202*'Student List'!$D$34),(D202*'Student List'!$E$34))/'Student List'!$D$40),SUM((B202*'Student List'!$C$34),(D202*'Student List'!$E$34))/'Student List'!$E$40),SUM((B202*'Student List'!$C$34),(C202*'Student List'!$D$34))/'Student List'!$C$40),SUM((B202*'Student List'!$C$34),(C202*'Student List'!$D$34),(D202*'Student List'!$E$34))/'Student List'!$C$35)</f>
        <v/>
      </c>
      <c r="F202" s="84" t="str">
        <f t="shared" si="58"/>
        <v/>
      </c>
      <c r="G202" s="173" t="str">
        <f>IF(ISTEXT('Student List'!$C$17),('Student List'!$C$17),"")</f>
        <v/>
      </c>
      <c r="H202" s="85"/>
      <c r="I202" s="86"/>
      <c r="J202" s="87"/>
      <c r="K202" s="86"/>
      <c r="L202" s="88"/>
      <c r="M202" s="89"/>
      <c r="N202" s="86"/>
      <c r="O202" s="87"/>
      <c r="P202" s="86"/>
      <c r="Q202" s="88"/>
      <c r="R202" s="89"/>
      <c r="S202" s="86"/>
      <c r="T202" s="87"/>
      <c r="U202" s="86"/>
      <c r="V202" s="88"/>
      <c r="W202" s="89"/>
      <c r="X202" s="86"/>
      <c r="Y202" s="87"/>
      <c r="Z202" s="86"/>
      <c r="AA202" s="90"/>
      <c r="AB202" s="207"/>
      <c r="AC202" s="85"/>
      <c r="AD202" s="86"/>
      <c r="AE202" s="89"/>
      <c r="AF202" s="86"/>
      <c r="AG202" s="88"/>
      <c r="AH202" s="89"/>
      <c r="AI202" s="86"/>
      <c r="AJ202" s="87"/>
      <c r="AK202" s="86"/>
      <c r="AL202" s="88"/>
      <c r="AM202" s="89"/>
      <c r="AN202" s="86"/>
      <c r="AO202" s="87"/>
      <c r="AP202" s="86"/>
      <c r="AQ202" s="88"/>
      <c r="AR202" s="89"/>
      <c r="AS202" s="86"/>
      <c r="AT202" s="87"/>
      <c r="AU202" s="86"/>
      <c r="AV202" s="88"/>
      <c r="AW202" s="89"/>
      <c r="AX202" s="86"/>
      <c r="AY202" s="87"/>
      <c r="AZ202" s="86"/>
      <c r="BA202" s="88"/>
      <c r="BB202" s="89"/>
      <c r="BC202" s="86"/>
      <c r="BD202" s="86"/>
      <c r="BE202" s="86"/>
      <c r="BF202" s="89"/>
      <c r="BG202" s="91" t="str">
        <f t="shared" si="59"/>
        <v/>
      </c>
      <c r="BI202" s="92" t="str">
        <f t="shared" si="60"/>
        <v/>
      </c>
      <c r="BJ202" s="112"/>
      <c r="BK202" s="117"/>
      <c r="BL202" s="113"/>
      <c r="BM202" s="113"/>
      <c r="BN202" s="113"/>
      <c r="BO202" s="113"/>
      <c r="BP202" s="113"/>
      <c r="BQ202" s="113"/>
      <c r="BR202" s="113"/>
      <c r="BS202" s="114"/>
      <c r="BU202" s="171" t="str">
        <f t="shared" si="61"/>
        <v/>
      </c>
      <c r="BV202" s="161"/>
      <c r="BW202" s="162"/>
      <c r="BX202" s="250"/>
      <c r="BY202" s="256"/>
      <c r="BZ202" s="163"/>
      <c r="CA202" s="250"/>
      <c r="CB202" s="256"/>
      <c r="CC202" s="163"/>
      <c r="CD202" s="250"/>
      <c r="CE202" s="256"/>
      <c r="CF202" s="163"/>
      <c r="CG202" s="250"/>
      <c r="CH202" s="256"/>
      <c r="CI202" s="163"/>
      <c r="CJ202" s="250"/>
      <c r="CK202" s="256"/>
      <c r="CL202" s="163"/>
      <c r="CM202" s="250"/>
      <c r="CN202" s="256"/>
      <c r="CO202" s="163"/>
      <c r="CP202" s="250"/>
      <c r="CQ202" s="256"/>
      <c r="CR202" s="163"/>
      <c r="CS202" s="250"/>
      <c r="CT202" s="256"/>
      <c r="CU202" s="163"/>
      <c r="CV202" s="250"/>
      <c r="CW202" s="162"/>
      <c r="CX202" s="163"/>
      <c r="CY202" s="164"/>
    </row>
    <row r="203" spans="1:103" ht="13.5" customHeight="1">
      <c r="A203" s="83" t="str">
        <f t="shared" si="54"/>
        <v/>
      </c>
      <c r="B203" s="168" t="str">
        <f t="shared" si="55"/>
        <v/>
      </c>
      <c r="C203" s="151" t="str">
        <f t="shared" si="56"/>
        <v/>
      </c>
      <c r="D203" s="82" t="str">
        <f t="shared" si="57"/>
        <v/>
      </c>
      <c r="E203" s="188" t="str">
        <f>IF(ISERROR(SUM((B203/2),(C203/2),(D203/2))),IF(ISERROR(SUM((B203/2),(C203/2))),IF(ISERROR(SUM((B203/2),(D203/2))),IF(ISERROR(SUM((C203/2),(D203/2))),IF(ISERROR(B203/2),IF(ISERROR(C203/2),A201,C203),B203),SUM((C203*'Student List'!$D$34),(D203*'Student List'!$E$34))/'Student List'!$D$40),SUM((B203*'Student List'!$C$34),(D203*'Student List'!$E$34))/'Student List'!$E$40),SUM((B203*'Student List'!$C$34),(C203*'Student List'!$D$34))/'Student List'!$C$40),SUM((B203*'Student List'!$C$34),(C203*'Student List'!$D$34),(D203*'Student List'!$E$34))/'Student List'!$C$35)</f>
        <v/>
      </c>
      <c r="F203" s="84" t="str">
        <f t="shared" si="58"/>
        <v/>
      </c>
      <c r="G203" s="208" t="str">
        <f>IF(ISTEXT('Student List'!$C$18),('Student List'!$C$18),"")</f>
        <v/>
      </c>
      <c r="H203" s="209"/>
      <c r="I203" s="210"/>
      <c r="J203" s="211"/>
      <c r="K203" s="210"/>
      <c r="L203" s="212"/>
      <c r="M203" s="213"/>
      <c r="N203" s="210"/>
      <c r="O203" s="211"/>
      <c r="P203" s="210"/>
      <c r="Q203" s="212"/>
      <c r="R203" s="213"/>
      <c r="S203" s="210"/>
      <c r="T203" s="211"/>
      <c r="U203" s="210"/>
      <c r="V203" s="212"/>
      <c r="W203" s="213"/>
      <c r="X203" s="210"/>
      <c r="Y203" s="211"/>
      <c r="Z203" s="210"/>
      <c r="AA203" s="214"/>
      <c r="AB203" s="215"/>
      <c r="AC203" s="209"/>
      <c r="AD203" s="210"/>
      <c r="AE203" s="213"/>
      <c r="AF203" s="210"/>
      <c r="AG203" s="212"/>
      <c r="AH203" s="213"/>
      <c r="AI203" s="210"/>
      <c r="AJ203" s="211"/>
      <c r="AK203" s="210"/>
      <c r="AL203" s="212"/>
      <c r="AM203" s="213"/>
      <c r="AN203" s="210"/>
      <c r="AO203" s="211"/>
      <c r="AP203" s="210"/>
      <c r="AQ203" s="212"/>
      <c r="AR203" s="213"/>
      <c r="AS203" s="210"/>
      <c r="AT203" s="211"/>
      <c r="AU203" s="210"/>
      <c r="AV203" s="212"/>
      <c r="AW203" s="213"/>
      <c r="AX203" s="210"/>
      <c r="AY203" s="211"/>
      <c r="AZ203" s="210"/>
      <c r="BA203" s="212"/>
      <c r="BB203" s="213"/>
      <c r="BC203" s="210"/>
      <c r="BD203" s="210"/>
      <c r="BE203" s="210"/>
      <c r="BF203" s="213"/>
      <c r="BG203" s="216" t="str">
        <f t="shared" si="59"/>
        <v/>
      </c>
      <c r="BH203" s="217"/>
      <c r="BI203" s="218" t="str">
        <f t="shared" si="60"/>
        <v/>
      </c>
      <c r="BJ203" s="219"/>
      <c r="BK203" s="220"/>
      <c r="BL203" s="221"/>
      <c r="BM203" s="221"/>
      <c r="BN203" s="221"/>
      <c r="BO203" s="221"/>
      <c r="BP203" s="221"/>
      <c r="BQ203" s="221"/>
      <c r="BR203" s="221"/>
      <c r="BS203" s="222"/>
      <c r="BT203" s="217"/>
      <c r="BU203" s="223" t="str">
        <f t="shared" si="61"/>
        <v/>
      </c>
      <c r="BV203" s="224"/>
      <c r="BW203" s="225"/>
      <c r="BX203" s="249"/>
      <c r="BY203" s="255"/>
      <c r="BZ203" s="226"/>
      <c r="CA203" s="249"/>
      <c r="CB203" s="255"/>
      <c r="CC203" s="226"/>
      <c r="CD203" s="249"/>
      <c r="CE203" s="255"/>
      <c r="CF203" s="226"/>
      <c r="CG203" s="249"/>
      <c r="CH203" s="255"/>
      <c r="CI203" s="226"/>
      <c r="CJ203" s="249"/>
      <c r="CK203" s="255"/>
      <c r="CL203" s="226"/>
      <c r="CM203" s="249"/>
      <c r="CN203" s="255"/>
      <c r="CO203" s="226"/>
      <c r="CP203" s="249"/>
      <c r="CQ203" s="255"/>
      <c r="CR203" s="226"/>
      <c r="CS203" s="249"/>
      <c r="CT203" s="255"/>
      <c r="CU203" s="226"/>
      <c r="CV203" s="249"/>
      <c r="CW203" s="225"/>
      <c r="CX203" s="226"/>
      <c r="CY203" s="227"/>
    </row>
    <row r="204" spans="1:103" ht="13.5" customHeight="1">
      <c r="A204" s="83" t="str">
        <f t="shared" si="54"/>
        <v/>
      </c>
      <c r="B204" s="168" t="str">
        <f t="shared" si="55"/>
        <v/>
      </c>
      <c r="C204" s="151" t="str">
        <f t="shared" si="56"/>
        <v/>
      </c>
      <c r="D204" s="82" t="str">
        <f t="shared" si="57"/>
        <v/>
      </c>
      <c r="E204" s="188" t="str">
        <f>IF(ISERROR(SUM((B204/2),(C204/2),(D204/2))),IF(ISERROR(SUM((B204/2),(C204/2))),IF(ISERROR(SUM((B204/2),(D204/2))),IF(ISERROR(SUM((C204/2),(D204/2))),IF(ISERROR(B204/2),IF(ISERROR(C204/2),A202,C204),B204),SUM((C204*'Student List'!$D$34),(D204*'Student List'!$E$34))/'Student List'!$D$40),SUM((B204*'Student List'!$C$34),(D204*'Student List'!$E$34))/'Student List'!$E$40),SUM((B204*'Student List'!$C$34),(C204*'Student List'!$D$34))/'Student List'!$C$40),SUM((B204*'Student List'!$C$34),(C204*'Student List'!$D$34),(D204*'Student List'!$E$34))/'Student List'!$C$35)</f>
        <v/>
      </c>
      <c r="F204" s="84" t="str">
        <f t="shared" si="58"/>
        <v/>
      </c>
      <c r="G204" s="173" t="str">
        <f>IF(ISTEXT('Student List'!$C$19),('Student List'!$C$19),"")</f>
        <v/>
      </c>
      <c r="H204" s="85"/>
      <c r="I204" s="86"/>
      <c r="J204" s="87"/>
      <c r="K204" s="86"/>
      <c r="L204" s="88"/>
      <c r="M204" s="89"/>
      <c r="N204" s="86"/>
      <c r="O204" s="87"/>
      <c r="P204" s="86"/>
      <c r="Q204" s="88"/>
      <c r="R204" s="89"/>
      <c r="S204" s="86"/>
      <c r="T204" s="87"/>
      <c r="U204" s="86"/>
      <c r="V204" s="88"/>
      <c r="W204" s="89"/>
      <c r="X204" s="86"/>
      <c r="Y204" s="87"/>
      <c r="Z204" s="86"/>
      <c r="AA204" s="90"/>
      <c r="AB204" s="207"/>
      <c r="AC204" s="85"/>
      <c r="AD204" s="86"/>
      <c r="AE204" s="89"/>
      <c r="AF204" s="86"/>
      <c r="AG204" s="88"/>
      <c r="AH204" s="89"/>
      <c r="AI204" s="86"/>
      <c r="AJ204" s="87"/>
      <c r="AK204" s="86"/>
      <c r="AL204" s="88"/>
      <c r="AM204" s="89"/>
      <c r="AN204" s="86"/>
      <c r="AO204" s="87"/>
      <c r="AP204" s="86"/>
      <c r="AQ204" s="88"/>
      <c r="AR204" s="89"/>
      <c r="AS204" s="86"/>
      <c r="AT204" s="87"/>
      <c r="AU204" s="86"/>
      <c r="AV204" s="88"/>
      <c r="AW204" s="89"/>
      <c r="AX204" s="86"/>
      <c r="AY204" s="87"/>
      <c r="AZ204" s="86"/>
      <c r="BA204" s="88"/>
      <c r="BB204" s="89"/>
      <c r="BC204" s="86"/>
      <c r="BD204" s="86"/>
      <c r="BE204" s="86"/>
      <c r="BF204" s="89"/>
      <c r="BG204" s="91" t="str">
        <f t="shared" si="59"/>
        <v/>
      </c>
      <c r="BI204" s="92" t="str">
        <f t="shared" si="60"/>
        <v/>
      </c>
      <c r="BJ204" s="112"/>
      <c r="BK204" s="117"/>
      <c r="BL204" s="113"/>
      <c r="BM204" s="113"/>
      <c r="BN204" s="113"/>
      <c r="BO204" s="113"/>
      <c r="BP204" s="113"/>
      <c r="BQ204" s="113"/>
      <c r="BR204" s="113"/>
      <c r="BS204" s="114"/>
      <c r="BU204" s="171" t="str">
        <f t="shared" si="61"/>
        <v/>
      </c>
      <c r="BV204" s="161"/>
      <c r="BW204" s="162"/>
      <c r="BX204" s="250"/>
      <c r="BY204" s="256"/>
      <c r="BZ204" s="163"/>
      <c r="CA204" s="250"/>
      <c r="CB204" s="256"/>
      <c r="CC204" s="163"/>
      <c r="CD204" s="250"/>
      <c r="CE204" s="256"/>
      <c r="CF204" s="163"/>
      <c r="CG204" s="250"/>
      <c r="CH204" s="256"/>
      <c r="CI204" s="163"/>
      <c r="CJ204" s="250"/>
      <c r="CK204" s="256"/>
      <c r="CL204" s="163"/>
      <c r="CM204" s="250"/>
      <c r="CN204" s="256"/>
      <c r="CO204" s="163"/>
      <c r="CP204" s="250"/>
      <c r="CQ204" s="256"/>
      <c r="CR204" s="163"/>
      <c r="CS204" s="250"/>
      <c r="CT204" s="256"/>
      <c r="CU204" s="163"/>
      <c r="CV204" s="250"/>
      <c r="CW204" s="162"/>
      <c r="CX204" s="163"/>
      <c r="CY204" s="164"/>
    </row>
    <row r="205" spans="1:103" ht="13.5" customHeight="1">
      <c r="A205" s="83" t="str">
        <f t="shared" si="54"/>
        <v/>
      </c>
      <c r="B205" s="168" t="str">
        <f t="shared" si="55"/>
        <v/>
      </c>
      <c r="C205" s="151" t="str">
        <f t="shared" si="56"/>
        <v/>
      </c>
      <c r="D205" s="82" t="str">
        <f t="shared" si="57"/>
        <v/>
      </c>
      <c r="E205" s="188" t="str">
        <f>IF(ISERROR(SUM((B205/2),(C205/2),(D205/2))),IF(ISERROR(SUM((B205/2),(C205/2))),IF(ISERROR(SUM((B205/2),(D205/2))),IF(ISERROR(SUM((C205/2),(D205/2))),IF(ISERROR(B205/2),IF(ISERROR(C205/2),A203,C205),B205),SUM((C205*'Student List'!$D$34),(D205*'Student List'!$E$34))/'Student List'!$D$40),SUM((B205*'Student List'!$C$34),(D205*'Student List'!$E$34))/'Student List'!$E$40),SUM((B205*'Student List'!$C$34),(C205*'Student List'!$D$34))/'Student List'!$C$40),SUM((B205*'Student List'!$C$34),(C205*'Student List'!$D$34),(D205*'Student List'!$E$34))/'Student List'!$C$35)</f>
        <v/>
      </c>
      <c r="F205" s="84" t="str">
        <f t="shared" si="58"/>
        <v/>
      </c>
      <c r="G205" s="208" t="str">
        <f>IF(ISTEXT('Student List'!$C$20),('Student List'!$C$20),"")</f>
        <v/>
      </c>
      <c r="H205" s="209"/>
      <c r="I205" s="210"/>
      <c r="J205" s="211"/>
      <c r="K205" s="210"/>
      <c r="L205" s="212"/>
      <c r="M205" s="213"/>
      <c r="N205" s="210"/>
      <c r="O205" s="211"/>
      <c r="P205" s="210"/>
      <c r="Q205" s="212"/>
      <c r="R205" s="213"/>
      <c r="S205" s="210"/>
      <c r="T205" s="211"/>
      <c r="U205" s="210"/>
      <c r="V205" s="212"/>
      <c r="W205" s="213"/>
      <c r="X205" s="210"/>
      <c r="Y205" s="211"/>
      <c r="Z205" s="210"/>
      <c r="AA205" s="214"/>
      <c r="AB205" s="215"/>
      <c r="AC205" s="209"/>
      <c r="AD205" s="210"/>
      <c r="AE205" s="213"/>
      <c r="AF205" s="210"/>
      <c r="AG205" s="212"/>
      <c r="AH205" s="213"/>
      <c r="AI205" s="210"/>
      <c r="AJ205" s="211"/>
      <c r="AK205" s="210"/>
      <c r="AL205" s="212"/>
      <c r="AM205" s="213"/>
      <c r="AN205" s="210"/>
      <c r="AO205" s="211"/>
      <c r="AP205" s="210"/>
      <c r="AQ205" s="212"/>
      <c r="AR205" s="213"/>
      <c r="AS205" s="210"/>
      <c r="AT205" s="211"/>
      <c r="AU205" s="210"/>
      <c r="AV205" s="212"/>
      <c r="AW205" s="213"/>
      <c r="AX205" s="210"/>
      <c r="AY205" s="211"/>
      <c r="AZ205" s="210"/>
      <c r="BA205" s="212"/>
      <c r="BB205" s="213"/>
      <c r="BC205" s="210"/>
      <c r="BD205" s="210"/>
      <c r="BE205" s="210"/>
      <c r="BF205" s="213"/>
      <c r="BG205" s="216" t="str">
        <f t="shared" si="59"/>
        <v/>
      </c>
      <c r="BH205" s="217"/>
      <c r="BI205" s="218" t="str">
        <f t="shared" si="60"/>
        <v/>
      </c>
      <c r="BJ205" s="219"/>
      <c r="BK205" s="220"/>
      <c r="BL205" s="221"/>
      <c r="BM205" s="221"/>
      <c r="BN205" s="221"/>
      <c r="BO205" s="221"/>
      <c r="BP205" s="221"/>
      <c r="BQ205" s="221"/>
      <c r="BR205" s="221"/>
      <c r="BS205" s="222"/>
      <c r="BT205" s="217"/>
      <c r="BU205" s="223" t="str">
        <f t="shared" si="61"/>
        <v/>
      </c>
      <c r="BV205" s="224"/>
      <c r="BW205" s="225"/>
      <c r="BX205" s="249"/>
      <c r="BY205" s="255"/>
      <c r="BZ205" s="226"/>
      <c r="CA205" s="249"/>
      <c r="CB205" s="255"/>
      <c r="CC205" s="226"/>
      <c r="CD205" s="249"/>
      <c r="CE205" s="255"/>
      <c r="CF205" s="226"/>
      <c r="CG205" s="249"/>
      <c r="CH205" s="255"/>
      <c r="CI205" s="226"/>
      <c r="CJ205" s="249"/>
      <c r="CK205" s="255"/>
      <c r="CL205" s="226"/>
      <c r="CM205" s="249"/>
      <c r="CN205" s="255"/>
      <c r="CO205" s="226"/>
      <c r="CP205" s="249"/>
      <c r="CQ205" s="255"/>
      <c r="CR205" s="226"/>
      <c r="CS205" s="249"/>
      <c r="CT205" s="255"/>
      <c r="CU205" s="226"/>
      <c r="CV205" s="249"/>
      <c r="CW205" s="225"/>
      <c r="CX205" s="226"/>
      <c r="CY205" s="227"/>
    </row>
    <row r="206" spans="1:103" ht="13.5" customHeight="1">
      <c r="A206" s="83" t="str">
        <f t="shared" si="54"/>
        <v/>
      </c>
      <c r="B206" s="168" t="str">
        <f t="shared" si="55"/>
        <v/>
      </c>
      <c r="C206" s="151" t="str">
        <f t="shared" si="56"/>
        <v/>
      </c>
      <c r="D206" s="82" t="str">
        <f t="shared" si="57"/>
        <v/>
      </c>
      <c r="E206" s="188" t="str">
        <f>IF(ISERROR(SUM((B206/2),(C206/2),(D206/2))),IF(ISERROR(SUM((B206/2),(C206/2))),IF(ISERROR(SUM((B206/2),(D206/2))),IF(ISERROR(SUM((C206/2),(D206/2))),IF(ISERROR(B206/2),IF(ISERROR(C206/2),A204,C206),B206),SUM((C206*'Student List'!$D$34),(D206*'Student List'!$E$34))/'Student List'!$D$40),SUM((B206*'Student List'!$C$34),(D206*'Student List'!$E$34))/'Student List'!$E$40),SUM((B206*'Student List'!$C$34),(C206*'Student List'!$D$34))/'Student List'!$C$40),SUM((B206*'Student List'!$C$34),(C206*'Student List'!$D$34),(D206*'Student List'!$E$34))/'Student List'!$C$35)</f>
        <v/>
      </c>
      <c r="F206" s="84" t="str">
        <f t="shared" si="58"/>
        <v/>
      </c>
      <c r="G206" s="173" t="str">
        <f>IF(ISTEXT('Student List'!$C$21),('Student List'!$C$21),"")</f>
        <v/>
      </c>
      <c r="H206" s="85"/>
      <c r="I206" s="86"/>
      <c r="J206" s="87"/>
      <c r="K206" s="86"/>
      <c r="L206" s="88"/>
      <c r="M206" s="89"/>
      <c r="N206" s="86"/>
      <c r="O206" s="86"/>
      <c r="P206" s="228"/>
      <c r="Q206" s="148"/>
      <c r="R206" s="89"/>
      <c r="S206" s="86"/>
      <c r="T206" s="87"/>
      <c r="U206" s="86"/>
      <c r="V206" s="88"/>
      <c r="W206" s="89"/>
      <c r="X206" s="86"/>
      <c r="Y206" s="87"/>
      <c r="Z206" s="86"/>
      <c r="AA206" s="90"/>
      <c r="AB206" s="207"/>
      <c r="AC206" s="85"/>
      <c r="AD206" s="86"/>
      <c r="AE206" s="89"/>
      <c r="AF206" s="86"/>
      <c r="AG206" s="88"/>
      <c r="AH206" s="89"/>
      <c r="AI206" s="86"/>
      <c r="AJ206" s="87"/>
      <c r="AK206" s="86"/>
      <c r="AL206" s="88"/>
      <c r="AM206" s="89"/>
      <c r="AN206" s="86"/>
      <c r="AO206" s="87"/>
      <c r="AP206" s="86"/>
      <c r="AQ206" s="88"/>
      <c r="AR206" s="89"/>
      <c r="AS206" s="86"/>
      <c r="AT206" s="87"/>
      <c r="AU206" s="86"/>
      <c r="AV206" s="88"/>
      <c r="AW206" s="89"/>
      <c r="AX206" s="86"/>
      <c r="AY206" s="87"/>
      <c r="AZ206" s="86"/>
      <c r="BA206" s="88"/>
      <c r="BB206" s="89"/>
      <c r="BC206" s="86"/>
      <c r="BD206" s="86"/>
      <c r="BE206" s="86"/>
      <c r="BF206" s="89"/>
      <c r="BG206" s="91" t="str">
        <f t="shared" si="59"/>
        <v/>
      </c>
      <c r="BI206" s="92" t="str">
        <f t="shared" si="60"/>
        <v/>
      </c>
      <c r="BJ206" s="112"/>
      <c r="BK206" s="117"/>
      <c r="BL206" s="113"/>
      <c r="BM206" s="113"/>
      <c r="BN206" s="113"/>
      <c r="BO206" s="113"/>
      <c r="BP206" s="113"/>
      <c r="BQ206" s="113"/>
      <c r="BR206" s="113"/>
      <c r="BS206" s="114"/>
      <c r="BU206" s="171" t="str">
        <f t="shared" si="61"/>
        <v/>
      </c>
      <c r="BV206" s="161"/>
      <c r="BW206" s="162"/>
      <c r="BX206" s="250"/>
      <c r="BY206" s="256"/>
      <c r="BZ206" s="163"/>
      <c r="CA206" s="250"/>
      <c r="CB206" s="256"/>
      <c r="CC206" s="163"/>
      <c r="CD206" s="250"/>
      <c r="CE206" s="256"/>
      <c r="CF206" s="163"/>
      <c r="CG206" s="250"/>
      <c r="CH206" s="256"/>
      <c r="CI206" s="163"/>
      <c r="CJ206" s="250"/>
      <c r="CK206" s="256"/>
      <c r="CL206" s="163"/>
      <c r="CM206" s="250"/>
      <c r="CN206" s="256"/>
      <c r="CO206" s="163"/>
      <c r="CP206" s="250"/>
      <c r="CQ206" s="256"/>
      <c r="CR206" s="163"/>
      <c r="CS206" s="250"/>
      <c r="CT206" s="256"/>
      <c r="CU206" s="163"/>
      <c r="CV206" s="250"/>
      <c r="CW206" s="162"/>
      <c r="CX206" s="163"/>
      <c r="CY206" s="164"/>
    </row>
    <row r="207" spans="1:103" ht="13.5" customHeight="1">
      <c r="A207" s="83" t="str">
        <f t="shared" si="54"/>
        <v/>
      </c>
      <c r="B207" s="168" t="str">
        <f t="shared" si="55"/>
        <v/>
      </c>
      <c r="C207" s="151" t="str">
        <f t="shared" si="56"/>
        <v/>
      </c>
      <c r="D207" s="82" t="str">
        <f t="shared" si="57"/>
        <v/>
      </c>
      <c r="E207" s="188" t="str">
        <f>IF(ISERROR(SUM((B207/2),(C207/2),(D207/2))),IF(ISERROR(SUM((B207/2),(C207/2))),IF(ISERROR(SUM((B207/2),(D207/2))),IF(ISERROR(SUM((C207/2),(D207/2))),IF(ISERROR(B207/2),IF(ISERROR(C207/2),A205,C207),B207),SUM((C207*'Student List'!$D$34),(D207*'Student List'!$E$34))/'Student List'!$D$40),SUM((B207*'Student List'!$C$34),(D207*'Student List'!$E$34))/'Student List'!$E$40),SUM((B207*'Student List'!$C$34),(C207*'Student List'!$D$34))/'Student List'!$C$40),SUM((B207*'Student List'!$C$34),(C207*'Student List'!$D$34),(D207*'Student List'!$E$34))/'Student List'!$C$35)</f>
        <v/>
      </c>
      <c r="F207" s="84" t="str">
        <f t="shared" si="58"/>
        <v/>
      </c>
      <c r="G207" s="208" t="str">
        <f>IF(ISTEXT('Student List'!$C$22),('Student List'!$C$22),"")</f>
        <v/>
      </c>
      <c r="H207" s="209"/>
      <c r="I207" s="210"/>
      <c r="J207" s="211"/>
      <c r="K207" s="210"/>
      <c r="L207" s="212"/>
      <c r="M207" s="213"/>
      <c r="N207" s="210"/>
      <c r="O207" s="211"/>
      <c r="P207" s="210"/>
      <c r="Q207" s="212"/>
      <c r="R207" s="213"/>
      <c r="S207" s="210"/>
      <c r="T207" s="211"/>
      <c r="U207" s="210"/>
      <c r="V207" s="212"/>
      <c r="W207" s="213"/>
      <c r="X207" s="210"/>
      <c r="Y207" s="211"/>
      <c r="Z207" s="210"/>
      <c r="AA207" s="214"/>
      <c r="AB207" s="215"/>
      <c r="AC207" s="209"/>
      <c r="AD207" s="210"/>
      <c r="AE207" s="213"/>
      <c r="AF207" s="210"/>
      <c r="AG207" s="212"/>
      <c r="AH207" s="213"/>
      <c r="AI207" s="210"/>
      <c r="AJ207" s="211"/>
      <c r="AK207" s="210"/>
      <c r="AL207" s="212"/>
      <c r="AM207" s="213"/>
      <c r="AN207" s="210"/>
      <c r="AO207" s="211"/>
      <c r="AP207" s="210"/>
      <c r="AQ207" s="212"/>
      <c r="AR207" s="213"/>
      <c r="AS207" s="210"/>
      <c r="AT207" s="211"/>
      <c r="AU207" s="210"/>
      <c r="AV207" s="212"/>
      <c r="AW207" s="213"/>
      <c r="AX207" s="210"/>
      <c r="AY207" s="211"/>
      <c r="AZ207" s="210"/>
      <c r="BA207" s="212"/>
      <c r="BB207" s="213"/>
      <c r="BC207" s="210"/>
      <c r="BD207" s="210"/>
      <c r="BE207" s="210"/>
      <c r="BF207" s="213"/>
      <c r="BG207" s="216" t="str">
        <f t="shared" si="59"/>
        <v/>
      </c>
      <c r="BH207" s="217"/>
      <c r="BI207" s="218" t="str">
        <f t="shared" si="60"/>
        <v/>
      </c>
      <c r="BJ207" s="219"/>
      <c r="BK207" s="220"/>
      <c r="BL207" s="221"/>
      <c r="BM207" s="221"/>
      <c r="BN207" s="221"/>
      <c r="BO207" s="221"/>
      <c r="BP207" s="221"/>
      <c r="BQ207" s="221"/>
      <c r="BR207" s="221"/>
      <c r="BS207" s="222"/>
      <c r="BT207" s="217"/>
      <c r="BU207" s="223" t="str">
        <f t="shared" si="61"/>
        <v/>
      </c>
      <c r="BV207" s="224"/>
      <c r="BW207" s="225"/>
      <c r="BX207" s="249"/>
      <c r="BY207" s="255"/>
      <c r="BZ207" s="226"/>
      <c r="CA207" s="249"/>
      <c r="CB207" s="255"/>
      <c r="CC207" s="226"/>
      <c r="CD207" s="249"/>
      <c r="CE207" s="255"/>
      <c r="CF207" s="226"/>
      <c r="CG207" s="249"/>
      <c r="CH207" s="255"/>
      <c r="CI207" s="226"/>
      <c r="CJ207" s="249"/>
      <c r="CK207" s="255"/>
      <c r="CL207" s="226"/>
      <c r="CM207" s="249"/>
      <c r="CN207" s="255"/>
      <c r="CO207" s="226"/>
      <c r="CP207" s="249"/>
      <c r="CQ207" s="255"/>
      <c r="CR207" s="226"/>
      <c r="CS207" s="249"/>
      <c r="CT207" s="255"/>
      <c r="CU207" s="226"/>
      <c r="CV207" s="249"/>
      <c r="CW207" s="225"/>
      <c r="CX207" s="226"/>
      <c r="CY207" s="227"/>
    </row>
    <row r="208" spans="1:103" ht="13.5" customHeight="1">
      <c r="A208" s="83" t="str">
        <f t="shared" si="54"/>
        <v/>
      </c>
      <c r="B208" s="168" t="str">
        <f t="shared" si="55"/>
        <v/>
      </c>
      <c r="C208" s="151" t="str">
        <f t="shared" si="56"/>
        <v/>
      </c>
      <c r="D208" s="82" t="str">
        <f t="shared" si="57"/>
        <v/>
      </c>
      <c r="E208" s="188" t="str">
        <f>IF(ISERROR(SUM((B208/2),(C208/2),(D208/2))),IF(ISERROR(SUM((B208/2),(C208/2))),IF(ISERROR(SUM((B208/2),(D208/2))),IF(ISERROR(SUM((C208/2),(D208/2))),IF(ISERROR(B208/2),IF(ISERROR(C208/2),A206,C208),B208),SUM((C208*'Student List'!$D$34),(D208*'Student List'!$E$34))/'Student List'!$D$40),SUM((B208*'Student List'!$C$34),(D208*'Student List'!$E$34))/'Student List'!$E$40),SUM((B208*'Student List'!$C$34),(C208*'Student List'!$D$34))/'Student List'!$C$40),SUM((B208*'Student List'!$C$34),(C208*'Student List'!$D$34),(D208*'Student List'!$E$34))/'Student List'!$C$35)</f>
        <v/>
      </c>
      <c r="F208" s="84" t="str">
        <f t="shared" si="58"/>
        <v/>
      </c>
      <c r="G208" s="173" t="str">
        <f>IF(ISTEXT('Student List'!$C$23),('Student List'!$C$23),"")</f>
        <v/>
      </c>
      <c r="H208" s="85"/>
      <c r="I208" s="86"/>
      <c r="J208" s="87"/>
      <c r="K208" s="86"/>
      <c r="L208" s="88"/>
      <c r="M208" s="89"/>
      <c r="N208" s="86"/>
      <c r="O208" s="87"/>
      <c r="P208" s="86"/>
      <c r="Q208" s="88"/>
      <c r="R208" s="89"/>
      <c r="S208" s="86"/>
      <c r="T208" s="87"/>
      <c r="U208" s="86"/>
      <c r="V208" s="88"/>
      <c r="W208" s="89"/>
      <c r="X208" s="86"/>
      <c r="Y208" s="87"/>
      <c r="Z208" s="86"/>
      <c r="AA208" s="90"/>
      <c r="AB208" s="207"/>
      <c r="AC208" s="85"/>
      <c r="AD208" s="86"/>
      <c r="AE208" s="89"/>
      <c r="AF208" s="86"/>
      <c r="AG208" s="88"/>
      <c r="AH208" s="89"/>
      <c r="AI208" s="86"/>
      <c r="AJ208" s="87"/>
      <c r="AK208" s="86"/>
      <c r="AL208" s="88"/>
      <c r="AM208" s="89"/>
      <c r="AN208" s="86"/>
      <c r="AO208" s="87"/>
      <c r="AP208" s="86"/>
      <c r="AQ208" s="88"/>
      <c r="AR208" s="89"/>
      <c r="AS208" s="86"/>
      <c r="AT208" s="87"/>
      <c r="AU208" s="86"/>
      <c r="AV208" s="88"/>
      <c r="AW208" s="89"/>
      <c r="AX208" s="86"/>
      <c r="AY208" s="87"/>
      <c r="AZ208" s="86"/>
      <c r="BA208" s="88"/>
      <c r="BB208" s="89"/>
      <c r="BC208" s="86"/>
      <c r="BD208" s="86"/>
      <c r="BE208" s="86"/>
      <c r="BF208" s="89"/>
      <c r="BG208" s="91" t="str">
        <f t="shared" si="59"/>
        <v/>
      </c>
      <c r="BI208" s="92" t="str">
        <f t="shared" si="60"/>
        <v/>
      </c>
      <c r="BJ208" s="112"/>
      <c r="BK208" s="117"/>
      <c r="BL208" s="113"/>
      <c r="BM208" s="113"/>
      <c r="BN208" s="113"/>
      <c r="BO208" s="113"/>
      <c r="BP208" s="113"/>
      <c r="BQ208" s="113"/>
      <c r="BR208" s="113"/>
      <c r="BS208" s="114"/>
      <c r="BU208" s="171" t="str">
        <f t="shared" si="61"/>
        <v/>
      </c>
      <c r="BV208" s="161"/>
      <c r="BW208" s="162"/>
      <c r="BX208" s="250"/>
      <c r="BY208" s="256"/>
      <c r="BZ208" s="163"/>
      <c r="CA208" s="250"/>
      <c r="CB208" s="256"/>
      <c r="CC208" s="163"/>
      <c r="CD208" s="250"/>
      <c r="CE208" s="256"/>
      <c r="CF208" s="163"/>
      <c r="CG208" s="250"/>
      <c r="CH208" s="256"/>
      <c r="CI208" s="163"/>
      <c r="CJ208" s="250"/>
      <c r="CK208" s="256"/>
      <c r="CL208" s="163"/>
      <c r="CM208" s="250"/>
      <c r="CN208" s="256"/>
      <c r="CO208" s="163"/>
      <c r="CP208" s="250"/>
      <c r="CQ208" s="256"/>
      <c r="CR208" s="163"/>
      <c r="CS208" s="250"/>
      <c r="CT208" s="256"/>
      <c r="CU208" s="163"/>
      <c r="CV208" s="250"/>
      <c r="CW208" s="162"/>
      <c r="CX208" s="163"/>
      <c r="CY208" s="164"/>
    </row>
    <row r="209" spans="1:103" ht="13.5" customHeight="1">
      <c r="A209" s="83" t="str">
        <f t="shared" si="54"/>
        <v/>
      </c>
      <c r="B209" s="168" t="str">
        <f t="shared" si="55"/>
        <v/>
      </c>
      <c r="C209" s="151" t="str">
        <f t="shared" si="56"/>
        <v/>
      </c>
      <c r="D209" s="82" t="str">
        <f t="shared" si="57"/>
        <v/>
      </c>
      <c r="E209" s="188" t="str">
        <f>IF(ISERROR(SUM((B209/2),(C209/2),(D209/2))),IF(ISERROR(SUM((B209/2),(C209/2))),IF(ISERROR(SUM((B209/2),(D209/2))),IF(ISERROR(SUM((C209/2),(D209/2))),IF(ISERROR(B209/2),IF(ISERROR(C209/2),A207,C209),B209),SUM((C209*'Student List'!$D$34),(D209*'Student List'!$E$34))/'Student List'!$D$40),SUM((B209*'Student List'!$C$34),(D209*'Student List'!$E$34))/'Student List'!$E$40),SUM((B209*'Student List'!$C$34),(C209*'Student List'!$D$34))/'Student List'!$C$40),SUM((B209*'Student List'!$C$34),(C209*'Student List'!$D$34),(D209*'Student List'!$E$34))/'Student List'!$C$35)</f>
        <v/>
      </c>
      <c r="F209" s="84" t="str">
        <f t="shared" si="58"/>
        <v/>
      </c>
      <c r="G209" s="208" t="str">
        <f>IF(ISTEXT('Student List'!$C$24),('Student List'!$C$24),"")</f>
        <v/>
      </c>
      <c r="H209" s="209"/>
      <c r="I209" s="210"/>
      <c r="J209" s="211"/>
      <c r="K209" s="210"/>
      <c r="L209" s="212"/>
      <c r="M209" s="213"/>
      <c r="N209" s="210"/>
      <c r="O209" s="211"/>
      <c r="P209" s="210"/>
      <c r="Q209" s="212"/>
      <c r="R209" s="213"/>
      <c r="S209" s="210"/>
      <c r="T209" s="211"/>
      <c r="U209" s="210"/>
      <c r="V209" s="212"/>
      <c r="W209" s="213"/>
      <c r="X209" s="210"/>
      <c r="Y209" s="211"/>
      <c r="Z209" s="210"/>
      <c r="AA209" s="214"/>
      <c r="AB209" s="215"/>
      <c r="AC209" s="209"/>
      <c r="AD209" s="210"/>
      <c r="AE209" s="213"/>
      <c r="AF209" s="210"/>
      <c r="AG209" s="212"/>
      <c r="AH209" s="213"/>
      <c r="AI209" s="210"/>
      <c r="AJ209" s="211"/>
      <c r="AK209" s="210"/>
      <c r="AL209" s="212"/>
      <c r="AM209" s="213"/>
      <c r="AN209" s="210"/>
      <c r="AO209" s="211"/>
      <c r="AP209" s="210"/>
      <c r="AQ209" s="212"/>
      <c r="AR209" s="213"/>
      <c r="AS209" s="210"/>
      <c r="AT209" s="211"/>
      <c r="AU209" s="210"/>
      <c r="AV209" s="212"/>
      <c r="AW209" s="213"/>
      <c r="AX209" s="210"/>
      <c r="AY209" s="211"/>
      <c r="AZ209" s="210"/>
      <c r="BA209" s="212"/>
      <c r="BB209" s="213"/>
      <c r="BC209" s="210"/>
      <c r="BD209" s="210"/>
      <c r="BE209" s="210"/>
      <c r="BF209" s="213"/>
      <c r="BG209" s="216" t="str">
        <f t="shared" si="59"/>
        <v/>
      </c>
      <c r="BH209" s="217"/>
      <c r="BI209" s="218" t="str">
        <f t="shared" si="60"/>
        <v/>
      </c>
      <c r="BJ209" s="219"/>
      <c r="BK209" s="220"/>
      <c r="BL209" s="221"/>
      <c r="BM209" s="221"/>
      <c r="BN209" s="221"/>
      <c r="BO209" s="221"/>
      <c r="BP209" s="221"/>
      <c r="BQ209" s="221"/>
      <c r="BR209" s="221"/>
      <c r="BS209" s="222"/>
      <c r="BT209" s="217"/>
      <c r="BU209" s="223" t="str">
        <f t="shared" si="61"/>
        <v/>
      </c>
      <c r="BV209" s="224"/>
      <c r="BW209" s="225"/>
      <c r="BX209" s="249"/>
      <c r="BY209" s="255"/>
      <c r="BZ209" s="226"/>
      <c r="CA209" s="249"/>
      <c r="CB209" s="255"/>
      <c r="CC209" s="226"/>
      <c r="CD209" s="249"/>
      <c r="CE209" s="255"/>
      <c r="CF209" s="226"/>
      <c r="CG209" s="249"/>
      <c r="CH209" s="255"/>
      <c r="CI209" s="226"/>
      <c r="CJ209" s="249"/>
      <c r="CK209" s="255"/>
      <c r="CL209" s="226"/>
      <c r="CM209" s="249"/>
      <c r="CN209" s="255"/>
      <c r="CO209" s="226"/>
      <c r="CP209" s="249"/>
      <c r="CQ209" s="255"/>
      <c r="CR209" s="226"/>
      <c r="CS209" s="249"/>
      <c r="CT209" s="255"/>
      <c r="CU209" s="226"/>
      <c r="CV209" s="249"/>
      <c r="CW209" s="225"/>
      <c r="CX209" s="226"/>
      <c r="CY209" s="227"/>
    </row>
    <row r="210" spans="1:103" ht="13.5" customHeight="1">
      <c r="A210" s="83" t="str">
        <f t="shared" si="54"/>
        <v/>
      </c>
      <c r="B210" s="168" t="str">
        <f t="shared" si="55"/>
        <v/>
      </c>
      <c r="C210" s="151" t="str">
        <f t="shared" si="56"/>
        <v/>
      </c>
      <c r="D210" s="82" t="str">
        <f t="shared" si="57"/>
        <v/>
      </c>
      <c r="E210" s="188" t="str">
        <f>IF(ISERROR(SUM((B210/2),(C210/2),(D210/2))),IF(ISERROR(SUM((B210/2),(C210/2))),IF(ISERROR(SUM((B210/2),(D210/2))),IF(ISERROR(SUM((C210/2),(D210/2))),IF(ISERROR(B210/2),IF(ISERROR(C210/2),A208,C210),B210),SUM((C210*'Student List'!$D$34),(D210*'Student List'!$E$34))/'Student List'!$D$40),SUM((B210*'Student List'!$C$34),(D210*'Student List'!$E$34))/'Student List'!$E$40),SUM((B210*'Student List'!$C$34),(C210*'Student List'!$D$34))/'Student List'!$C$40),SUM((B210*'Student List'!$C$34),(C210*'Student List'!$D$34),(D210*'Student List'!$E$34))/'Student List'!$C$35)</f>
        <v/>
      </c>
      <c r="F210" s="84" t="str">
        <f t="shared" si="58"/>
        <v/>
      </c>
      <c r="G210" s="173" t="str">
        <f>IF(ISTEXT('Student List'!$C$25),('Student List'!$C$25),"")</f>
        <v/>
      </c>
      <c r="H210" s="85"/>
      <c r="I210" s="86"/>
      <c r="J210" s="87"/>
      <c r="K210" s="86"/>
      <c r="L210" s="88"/>
      <c r="M210" s="89"/>
      <c r="N210" s="86"/>
      <c r="O210" s="87"/>
      <c r="P210" s="86"/>
      <c r="Q210" s="88"/>
      <c r="R210" s="89"/>
      <c r="S210" s="86"/>
      <c r="T210" s="87"/>
      <c r="U210" s="86"/>
      <c r="V210" s="88"/>
      <c r="W210" s="89"/>
      <c r="X210" s="86"/>
      <c r="Y210" s="87"/>
      <c r="Z210" s="86"/>
      <c r="AA210" s="90"/>
      <c r="AB210" s="207"/>
      <c r="AC210" s="85"/>
      <c r="AD210" s="86"/>
      <c r="AE210" s="89"/>
      <c r="AF210" s="86"/>
      <c r="AG210" s="88"/>
      <c r="AH210" s="89"/>
      <c r="AI210" s="86"/>
      <c r="AJ210" s="87"/>
      <c r="AK210" s="86"/>
      <c r="AL210" s="88"/>
      <c r="AM210" s="89"/>
      <c r="AN210" s="86"/>
      <c r="AO210" s="87"/>
      <c r="AP210" s="86"/>
      <c r="AQ210" s="88"/>
      <c r="AR210" s="89"/>
      <c r="AS210" s="86"/>
      <c r="AT210" s="87"/>
      <c r="AU210" s="86"/>
      <c r="AV210" s="88"/>
      <c r="AW210" s="89"/>
      <c r="AX210" s="86"/>
      <c r="AY210" s="87"/>
      <c r="AZ210" s="86"/>
      <c r="BA210" s="88"/>
      <c r="BB210" s="89"/>
      <c r="BC210" s="86"/>
      <c r="BD210" s="86"/>
      <c r="BE210" s="86"/>
      <c r="BF210" s="89"/>
      <c r="BG210" s="91" t="str">
        <f t="shared" si="59"/>
        <v/>
      </c>
      <c r="BI210" s="92" t="str">
        <f t="shared" si="60"/>
        <v/>
      </c>
      <c r="BJ210" s="112"/>
      <c r="BK210" s="117"/>
      <c r="BL210" s="113"/>
      <c r="BM210" s="113"/>
      <c r="BN210" s="113"/>
      <c r="BO210" s="113"/>
      <c r="BP210" s="113"/>
      <c r="BQ210" s="113"/>
      <c r="BR210" s="113"/>
      <c r="BS210" s="114"/>
      <c r="BU210" s="171" t="str">
        <f t="shared" si="61"/>
        <v/>
      </c>
      <c r="BV210" s="161"/>
      <c r="BW210" s="162"/>
      <c r="BX210" s="250"/>
      <c r="BY210" s="256"/>
      <c r="BZ210" s="163"/>
      <c r="CA210" s="250"/>
      <c r="CB210" s="256"/>
      <c r="CC210" s="163"/>
      <c r="CD210" s="250"/>
      <c r="CE210" s="256"/>
      <c r="CF210" s="163"/>
      <c r="CG210" s="250"/>
      <c r="CH210" s="256"/>
      <c r="CI210" s="163"/>
      <c r="CJ210" s="250"/>
      <c r="CK210" s="256"/>
      <c r="CL210" s="163"/>
      <c r="CM210" s="250"/>
      <c r="CN210" s="256"/>
      <c r="CO210" s="163"/>
      <c r="CP210" s="250"/>
      <c r="CQ210" s="256"/>
      <c r="CR210" s="163"/>
      <c r="CS210" s="250"/>
      <c r="CT210" s="256"/>
      <c r="CU210" s="163"/>
      <c r="CV210" s="250"/>
      <c r="CW210" s="162"/>
      <c r="CX210" s="163"/>
      <c r="CY210" s="164"/>
    </row>
    <row r="211" spans="1:103" ht="13.5" customHeight="1">
      <c r="A211" s="83" t="str">
        <f t="shared" si="54"/>
        <v/>
      </c>
      <c r="B211" s="168" t="str">
        <f t="shared" si="55"/>
        <v/>
      </c>
      <c r="C211" s="151" t="str">
        <f t="shared" si="56"/>
        <v/>
      </c>
      <c r="D211" s="82" t="str">
        <f t="shared" si="57"/>
        <v/>
      </c>
      <c r="E211" s="188" t="str">
        <f>IF(ISERROR(SUM((B211/2),(C211/2),(D211/2))),IF(ISERROR(SUM((B211/2),(C211/2))),IF(ISERROR(SUM((B211/2),(D211/2))),IF(ISERROR(SUM((C211/2),(D211/2))),IF(ISERROR(B211/2),IF(ISERROR(C211/2),A209,C211),B211),SUM((C211*'Student List'!$D$34),(D211*'Student List'!$E$34))/'Student List'!$D$40),SUM((B211*'Student List'!$C$34),(D211*'Student List'!$E$34))/'Student List'!$E$40),SUM((B211*'Student List'!$C$34),(C211*'Student List'!$D$34))/'Student List'!$C$40),SUM((B211*'Student List'!$C$34),(C211*'Student List'!$D$34),(D211*'Student List'!$E$34))/'Student List'!$C$35)</f>
        <v/>
      </c>
      <c r="F211" s="84" t="str">
        <f t="shared" si="58"/>
        <v/>
      </c>
      <c r="G211" s="208" t="str">
        <f>IF(ISTEXT('Student List'!$C$26),('Student List'!$C$26),"")</f>
        <v/>
      </c>
      <c r="H211" s="209"/>
      <c r="I211" s="210"/>
      <c r="J211" s="211"/>
      <c r="K211" s="210"/>
      <c r="L211" s="212"/>
      <c r="M211" s="213"/>
      <c r="N211" s="210"/>
      <c r="O211" s="211"/>
      <c r="P211" s="210"/>
      <c r="Q211" s="212"/>
      <c r="R211" s="213"/>
      <c r="S211" s="210"/>
      <c r="T211" s="211"/>
      <c r="U211" s="210"/>
      <c r="V211" s="212"/>
      <c r="W211" s="213"/>
      <c r="X211" s="210"/>
      <c r="Y211" s="211"/>
      <c r="Z211" s="210"/>
      <c r="AA211" s="214"/>
      <c r="AB211" s="215"/>
      <c r="AC211" s="209"/>
      <c r="AD211" s="210"/>
      <c r="AE211" s="213"/>
      <c r="AF211" s="210"/>
      <c r="AG211" s="212"/>
      <c r="AH211" s="213"/>
      <c r="AI211" s="210"/>
      <c r="AJ211" s="211"/>
      <c r="AK211" s="210"/>
      <c r="AL211" s="212"/>
      <c r="AM211" s="213"/>
      <c r="AN211" s="210"/>
      <c r="AO211" s="211"/>
      <c r="AP211" s="210"/>
      <c r="AQ211" s="212"/>
      <c r="AR211" s="213"/>
      <c r="AS211" s="210"/>
      <c r="AT211" s="211"/>
      <c r="AU211" s="210"/>
      <c r="AV211" s="212"/>
      <c r="AW211" s="213"/>
      <c r="AX211" s="210"/>
      <c r="AY211" s="211"/>
      <c r="AZ211" s="210"/>
      <c r="BA211" s="212"/>
      <c r="BB211" s="213"/>
      <c r="BC211" s="210"/>
      <c r="BD211" s="210"/>
      <c r="BE211" s="210"/>
      <c r="BF211" s="213"/>
      <c r="BG211" s="216" t="str">
        <f t="shared" si="59"/>
        <v/>
      </c>
      <c r="BH211" s="217"/>
      <c r="BI211" s="218" t="str">
        <f t="shared" si="60"/>
        <v/>
      </c>
      <c r="BJ211" s="219"/>
      <c r="BK211" s="220"/>
      <c r="BL211" s="221"/>
      <c r="BM211" s="221"/>
      <c r="BN211" s="221"/>
      <c r="BO211" s="221"/>
      <c r="BP211" s="221"/>
      <c r="BQ211" s="221"/>
      <c r="BR211" s="221"/>
      <c r="BS211" s="222"/>
      <c r="BT211" s="217"/>
      <c r="BU211" s="223" t="str">
        <f t="shared" si="61"/>
        <v/>
      </c>
      <c r="BV211" s="224"/>
      <c r="BW211" s="225"/>
      <c r="BX211" s="249"/>
      <c r="BY211" s="255"/>
      <c r="BZ211" s="226"/>
      <c r="CA211" s="249"/>
      <c r="CB211" s="255"/>
      <c r="CC211" s="226"/>
      <c r="CD211" s="249"/>
      <c r="CE211" s="255"/>
      <c r="CF211" s="226"/>
      <c r="CG211" s="249"/>
      <c r="CH211" s="255"/>
      <c r="CI211" s="226"/>
      <c r="CJ211" s="249"/>
      <c r="CK211" s="255"/>
      <c r="CL211" s="226"/>
      <c r="CM211" s="249"/>
      <c r="CN211" s="255"/>
      <c r="CO211" s="226"/>
      <c r="CP211" s="249"/>
      <c r="CQ211" s="255"/>
      <c r="CR211" s="226"/>
      <c r="CS211" s="249"/>
      <c r="CT211" s="255"/>
      <c r="CU211" s="226"/>
      <c r="CV211" s="249"/>
      <c r="CW211" s="225"/>
      <c r="CX211" s="226"/>
      <c r="CY211" s="227"/>
    </row>
    <row r="212" spans="1:103" ht="13.5" customHeight="1">
      <c r="A212" s="83" t="str">
        <f t="shared" si="54"/>
        <v/>
      </c>
      <c r="B212" s="168" t="str">
        <f t="shared" si="55"/>
        <v/>
      </c>
      <c r="C212" s="151" t="str">
        <f t="shared" si="56"/>
        <v/>
      </c>
      <c r="D212" s="82" t="str">
        <f t="shared" si="57"/>
        <v/>
      </c>
      <c r="E212" s="188" t="str">
        <f>IF(ISERROR(SUM((B212/2),(C212/2),(D212/2))),IF(ISERROR(SUM((B212/2),(C212/2))),IF(ISERROR(SUM((B212/2),(D212/2))),IF(ISERROR(SUM((C212/2),(D212/2))),IF(ISERROR(B212/2),IF(ISERROR(C212/2),A210,C212),B212),SUM((C212*'Student List'!$D$34),(D212*'Student List'!$E$34))/'Student List'!$D$40),SUM((B212*'Student List'!$C$34),(D212*'Student List'!$E$34))/'Student List'!$E$40),SUM((B212*'Student List'!$C$34),(C212*'Student List'!$D$34))/'Student List'!$C$40),SUM((B212*'Student List'!$C$34),(C212*'Student List'!$D$34),(D212*'Student List'!$E$34))/'Student List'!$C$35)</f>
        <v/>
      </c>
      <c r="F212" s="84" t="str">
        <f t="shared" si="58"/>
        <v/>
      </c>
      <c r="G212" s="173" t="str">
        <f>IF(ISTEXT('Student List'!$C$27),('Student List'!$C$27),"")</f>
        <v/>
      </c>
      <c r="H212" s="85"/>
      <c r="I212" s="86"/>
      <c r="J212" s="87"/>
      <c r="K212" s="86"/>
      <c r="L212" s="88"/>
      <c r="M212" s="89"/>
      <c r="N212" s="86"/>
      <c r="O212" s="87"/>
      <c r="P212" s="86"/>
      <c r="Q212" s="88"/>
      <c r="R212" s="89"/>
      <c r="S212" s="86"/>
      <c r="T212" s="87"/>
      <c r="U212" s="86"/>
      <c r="V212" s="88"/>
      <c r="W212" s="89"/>
      <c r="X212" s="86"/>
      <c r="Y212" s="87"/>
      <c r="Z212" s="86"/>
      <c r="AA212" s="90"/>
      <c r="AB212" s="207"/>
      <c r="AC212" s="85"/>
      <c r="AD212" s="86"/>
      <c r="AE212" s="89"/>
      <c r="AF212" s="86"/>
      <c r="AG212" s="88"/>
      <c r="AH212" s="89"/>
      <c r="AI212" s="86"/>
      <c r="AJ212" s="87"/>
      <c r="AK212" s="86"/>
      <c r="AL212" s="88"/>
      <c r="AM212" s="89"/>
      <c r="AN212" s="86"/>
      <c r="AO212" s="87"/>
      <c r="AP212" s="86"/>
      <c r="AQ212" s="88"/>
      <c r="AR212" s="89"/>
      <c r="AS212" s="86"/>
      <c r="AT212" s="87"/>
      <c r="AU212" s="86"/>
      <c r="AV212" s="88"/>
      <c r="AW212" s="89"/>
      <c r="AX212" s="86"/>
      <c r="AY212" s="87"/>
      <c r="AZ212" s="86"/>
      <c r="BA212" s="88"/>
      <c r="BB212" s="89"/>
      <c r="BC212" s="86"/>
      <c r="BD212" s="86"/>
      <c r="BE212" s="86"/>
      <c r="BF212" s="89"/>
      <c r="BG212" s="91" t="str">
        <f t="shared" si="59"/>
        <v/>
      </c>
      <c r="BI212" s="95" t="str">
        <f t="shared" si="60"/>
        <v/>
      </c>
      <c r="BJ212" s="117"/>
      <c r="BK212" s="117"/>
      <c r="BL212" s="113"/>
      <c r="BM212" s="113"/>
      <c r="BN212" s="113"/>
      <c r="BO212" s="113"/>
      <c r="BP212" s="113"/>
      <c r="BQ212" s="113"/>
      <c r="BR212" s="113"/>
      <c r="BS212" s="114"/>
      <c r="BU212" s="171" t="str">
        <f t="shared" si="61"/>
        <v/>
      </c>
      <c r="BV212" s="161"/>
      <c r="BW212" s="162"/>
      <c r="BX212" s="250"/>
      <c r="BY212" s="256"/>
      <c r="BZ212" s="163"/>
      <c r="CA212" s="250"/>
      <c r="CB212" s="256"/>
      <c r="CC212" s="163"/>
      <c r="CD212" s="250"/>
      <c r="CE212" s="256"/>
      <c r="CF212" s="163"/>
      <c r="CG212" s="250"/>
      <c r="CH212" s="256"/>
      <c r="CI212" s="163"/>
      <c r="CJ212" s="250"/>
      <c r="CK212" s="256"/>
      <c r="CL212" s="163"/>
      <c r="CM212" s="250"/>
      <c r="CN212" s="256"/>
      <c r="CO212" s="163"/>
      <c r="CP212" s="250"/>
      <c r="CQ212" s="256"/>
      <c r="CR212" s="163"/>
      <c r="CS212" s="250"/>
      <c r="CT212" s="256"/>
      <c r="CU212" s="163"/>
      <c r="CV212" s="250"/>
      <c r="CW212" s="162"/>
      <c r="CX212" s="163"/>
      <c r="CY212" s="164"/>
    </row>
    <row r="213" spans="1:103" ht="13.5" customHeight="1">
      <c r="A213" s="83" t="str">
        <f t="shared" si="54"/>
        <v/>
      </c>
      <c r="B213" s="168" t="str">
        <f t="shared" si="55"/>
        <v/>
      </c>
      <c r="C213" s="151" t="str">
        <f t="shared" si="56"/>
        <v/>
      </c>
      <c r="D213" s="82" t="str">
        <f t="shared" si="57"/>
        <v/>
      </c>
      <c r="E213" s="188" t="str">
        <f>IF(ISERROR(SUM((B213/2),(C213/2),(D213/2))),IF(ISERROR(SUM((B213/2),(C213/2))),IF(ISERROR(SUM((B213/2),(D213/2))),IF(ISERROR(SUM((C213/2),(D213/2))),IF(ISERROR(B213/2),IF(ISERROR(C213/2),A211,C213),B213),SUM((C213*'Student List'!$D$34),(D213*'Student List'!$E$34))/'Student List'!$D$40),SUM((B213*'Student List'!$C$34),(D213*'Student List'!$E$34))/'Student List'!$E$40),SUM((B213*'Student List'!$C$34),(C213*'Student List'!$D$34))/'Student List'!$C$40),SUM((B213*'Student List'!$C$34),(C213*'Student List'!$D$34),(D213*'Student List'!$E$34))/'Student List'!$C$35)</f>
        <v/>
      </c>
      <c r="F213" s="84" t="str">
        <f t="shared" si="58"/>
        <v/>
      </c>
      <c r="G213" s="208" t="str">
        <f>IF(ISTEXT('Student List'!$C$28),('Student List'!$C$28),"")</f>
        <v/>
      </c>
      <c r="H213" s="209"/>
      <c r="I213" s="210"/>
      <c r="J213" s="211"/>
      <c r="K213" s="210"/>
      <c r="L213" s="212"/>
      <c r="M213" s="213"/>
      <c r="N213" s="210"/>
      <c r="O213" s="211"/>
      <c r="P213" s="210"/>
      <c r="Q213" s="212"/>
      <c r="R213" s="213"/>
      <c r="S213" s="210"/>
      <c r="T213" s="211"/>
      <c r="U213" s="210"/>
      <c r="V213" s="212"/>
      <c r="W213" s="213"/>
      <c r="X213" s="210"/>
      <c r="Y213" s="211"/>
      <c r="Z213" s="210"/>
      <c r="AA213" s="214"/>
      <c r="AB213" s="215"/>
      <c r="AC213" s="209"/>
      <c r="AD213" s="210"/>
      <c r="AE213" s="213"/>
      <c r="AF213" s="210"/>
      <c r="AG213" s="212"/>
      <c r="AH213" s="213"/>
      <c r="AI213" s="210"/>
      <c r="AJ213" s="211"/>
      <c r="AK213" s="210"/>
      <c r="AL213" s="212"/>
      <c r="AM213" s="213"/>
      <c r="AN213" s="210"/>
      <c r="AO213" s="211"/>
      <c r="AP213" s="210"/>
      <c r="AQ213" s="212"/>
      <c r="AR213" s="213"/>
      <c r="AS213" s="210"/>
      <c r="AT213" s="211"/>
      <c r="AU213" s="210"/>
      <c r="AV213" s="212"/>
      <c r="AW213" s="213"/>
      <c r="AX213" s="210"/>
      <c r="AY213" s="211"/>
      <c r="AZ213" s="210"/>
      <c r="BA213" s="212"/>
      <c r="BB213" s="213"/>
      <c r="BC213" s="210"/>
      <c r="BD213" s="210"/>
      <c r="BE213" s="210"/>
      <c r="BF213" s="213"/>
      <c r="BG213" s="216" t="str">
        <f t="shared" si="59"/>
        <v/>
      </c>
      <c r="BH213" s="217"/>
      <c r="BI213" s="218" t="str">
        <f t="shared" si="60"/>
        <v/>
      </c>
      <c r="BJ213" s="219"/>
      <c r="BK213" s="220"/>
      <c r="BL213" s="221"/>
      <c r="BM213" s="221"/>
      <c r="BN213" s="221"/>
      <c r="BO213" s="221"/>
      <c r="BP213" s="221"/>
      <c r="BQ213" s="221"/>
      <c r="BR213" s="221"/>
      <c r="BS213" s="222"/>
      <c r="BT213" s="217"/>
      <c r="BU213" s="223" t="str">
        <f t="shared" si="61"/>
        <v/>
      </c>
      <c r="BV213" s="224"/>
      <c r="BW213" s="225"/>
      <c r="BX213" s="249"/>
      <c r="BY213" s="255"/>
      <c r="BZ213" s="226"/>
      <c r="CA213" s="249"/>
      <c r="CB213" s="255"/>
      <c r="CC213" s="226"/>
      <c r="CD213" s="249"/>
      <c r="CE213" s="255"/>
      <c r="CF213" s="226"/>
      <c r="CG213" s="249"/>
      <c r="CH213" s="255"/>
      <c r="CI213" s="226"/>
      <c r="CJ213" s="249"/>
      <c r="CK213" s="255"/>
      <c r="CL213" s="226"/>
      <c r="CM213" s="249"/>
      <c r="CN213" s="255"/>
      <c r="CO213" s="226"/>
      <c r="CP213" s="249"/>
      <c r="CQ213" s="255"/>
      <c r="CR213" s="226"/>
      <c r="CS213" s="249"/>
      <c r="CT213" s="255"/>
      <c r="CU213" s="226"/>
      <c r="CV213" s="249"/>
      <c r="CW213" s="225"/>
      <c r="CX213" s="226"/>
      <c r="CY213" s="227"/>
    </row>
    <row r="214" spans="1:103" ht="13.5" customHeight="1">
      <c r="B214" s="168" t="str">
        <f t="shared" si="55"/>
        <v/>
      </c>
      <c r="C214" s="151" t="str">
        <f t="shared" si="56"/>
        <v/>
      </c>
      <c r="D214" s="82" t="str">
        <f t="shared" si="57"/>
        <v/>
      </c>
      <c r="E214" s="188" t="str">
        <f>IF(ISERROR(SUM((B214/2),(C214/2),(D214/2))),IF(ISERROR(SUM((B214/2),(C214/2))),IF(ISERROR(SUM((B214/2),(D214/2))),IF(ISERROR(SUM((C214/2),(D214/2))),IF(ISERROR(B214/2),IF(ISERROR(C214/2),A212,C214),B214),SUM((C214*'Student List'!$D$34),(D214*'Student List'!$E$34))/'Student List'!$D$40),SUM((B214*'Student List'!$C$34),(D214*'Student List'!$E$34))/'Student List'!$E$40),SUM((B214*'Student List'!$C$34),(C214*'Student List'!$D$34))/'Student List'!$C$40),SUM((B214*'Student List'!$C$34),(C214*'Student List'!$D$34),(D214*'Student List'!$E$34))/'Student List'!$C$35)</f>
        <v/>
      </c>
      <c r="F214" s="84" t="str">
        <f t="shared" si="58"/>
        <v/>
      </c>
      <c r="G214" s="173" t="str">
        <f>IF(ISTEXT('Student List'!$C$29),('Student List'!$C$29),"")</f>
        <v/>
      </c>
      <c r="H214" s="85"/>
      <c r="I214" s="86"/>
      <c r="J214" s="87"/>
      <c r="K214" s="86"/>
      <c r="L214" s="88"/>
      <c r="M214" s="89"/>
      <c r="N214" s="86"/>
      <c r="O214" s="87"/>
      <c r="P214" s="86"/>
      <c r="Q214" s="88"/>
      <c r="R214" s="89"/>
      <c r="S214" s="86"/>
      <c r="T214" s="87"/>
      <c r="U214" s="86"/>
      <c r="V214" s="88"/>
      <c r="W214" s="89"/>
      <c r="X214" s="86"/>
      <c r="Y214" s="87"/>
      <c r="Z214" s="86"/>
      <c r="AA214" s="90"/>
      <c r="AB214" s="207"/>
      <c r="AC214" s="85"/>
      <c r="AD214" s="86"/>
      <c r="AE214" s="89"/>
      <c r="AF214" s="86"/>
      <c r="AG214" s="88"/>
      <c r="AH214" s="89"/>
      <c r="AI214" s="86"/>
      <c r="AJ214" s="87"/>
      <c r="AK214" s="86"/>
      <c r="AL214" s="88"/>
      <c r="AM214" s="89"/>
      <c r="AN214" s="86"/>
      <c r="AO214" s="87"/>
      <c r="AP214" s="86"/>
      <c r="AQ214" s="88"/>
      <c r="AR214" s="89"/>
      <c r="AS214" s="86"/>
      <c r="AT214" s="87"/>
      <c r="AU214" s="86"/>
      <c r="AV214" s="88"/>
      <c r="AW214" s="89"/>
      <c r="AX214" s="86"/>
      <c r="AY214" s="87"/>
      <c r="AZ214" s="86"/>
      <c r="BA214" s="88"/>
      <c r="BB214" s="89"/>
      <c r="BC214" s="86"/>
      <c r="BD214" s="86"/>
      <c r="BE214" s="86"/>
      <c r="BF214" s="89"/>
      <c r="BG214" s="91" t="str">
        <f t="shared" si="59"/>
        <v/>
      </c>
      <c r="BI214" s="96" t="str">
        <f t="shared" si="60"/>
        <v/>
      </c>
      <c r="BJ214" s="115"/>
      <c r="BK214" s="113"/>
      <c r="BL214" s="113"/>
      <c r="BM214" s="113"/>
      <c r="BN214" s="113"/>
      <c r="BO214" s="113"/>
      <c r="BP214" s="113"/>
      <c r="BQ214" s="113"/>
      <c r="BR214" s="113"/>
      <c r="BS214" s="116"/>
      <c r="BU214" s="171" t="str">
        <f t="shared" si="61"/>
        <v/>
      </c>
      <c r="BV214" s="165"/>
      <c r="BW214" s="163"/>
      <c r="BX214" s="250"/>
      <c r="BY214" s="256"/>
      <c r="BZ214" s="163"/>
      <c r="CA214" s="250"/>
      <c r="CB214" s="256"/>
      <c r="CC214" s="163"/>
      <c r="CD214" s="250"/>
      <c r="CE214" s="256"/>
      <c r="CF214" s="163"/>
      <c r="CG214" s="250"/>
      <c r="CH214" s="256"/>
      <c r="CI214" s="163"/>
      <c r="CJ214" s="250"/>
      <c r="CK214" s="256"/>
      <c r="CL214" s="163"/>
      <c r="CM214" s="250"/>
      <c r="CN214" s="256"/>
      <c r="CO214" s="163"/>
      <c r="CP214" s="250"/>
      <c r="CQ214" s="256"/>
      <c r="CR214" s="163"/>
      <c r="CS214" s="250"/>
      <c r="CT214" s="256"/>
      <c r="CU214" s="163"/>
      <c r="CV214" s="250"/>
      <c r="CW214" s="162"/>
      <c r="CX214" s="163"/>
      <c r="CY214" s="166"/>
    </row>
    <row r="215" spans="1:103" ht="13.5" customHeight="1" thickBot="1">
      <c r="B215" s="169" t="str">
        <f t="shared" si="55"/>
        <v/>
      </c>
      <c r="C215" s="152" t="str">
        <f t="shared" si="56"/>
        <v/>
      </c>
      <c r="D215" s="97" t="str">
        <f t="shared" si="57"/>
        <v/>
      </c>
      <c r="E215" s="274" t="str">
        <f>IF(ISERROR(SUM((B215/2),(C215/2),(D215/2))),IF(ISERROR(SUM((B215/2),(C215/2))),IF(ISERROR(SUM((B215/2),(D215/2))),IF(ISERROR(SUM((C215/2),(D215/2))),IF(ISERROR(B215/2),IF(ISERROR(C215/2),A213,C215),B215),SUM((C215*'Student List'!$D$34),(D215*'Student List'!$E$34))/'Student List'!$D$40),SUM((B215*'Student List'!$C$34),(D215*'Student List'!$E$34))/'Student List'!$E$40),SUM((B215*'Student List'!$C$34),(C215*'Student List'!$D$34))/'Student List'!$C$40),SUM((B215*'Student List'!$C$34),(C215*'Student List'!$D$34),(D215*'Student List'!$E$34))/'Student List'!$C$35)</f>
        <v/>
      </c>
      <c r="F215" s="98" t="str">
        <f t="shared" si="58"/>
        <v/>
      </c>
      <c r="G215" s="229" t="str">
        <f>IF(ISTEXT('Student List'!$C$30),('Student List'!$C$30),"")</f>
        <v/>
      </c>
      <c r="H215" s="230"/>
      <c r="I215" s="231"/>
      <c r="J215" s="232"/>
      <c r="K215" s="231"/>
      <c r="L215" s="233"/>
      <c r="M215" s="234"/>
      <c r="N215" s="231"/>
      <c r="O215" s="232"/>
      <c r="P215" s="231"/>
      <c r="Q215" s="233"/>
      <c r="R215" s="234"/>
      <c r="S215" s="231"/>
      <c r="T215" s="232"/>
      <c r="U215" s="231"/>
      <c r="V215" s="233"/>
      <c r="W215" s="234"/>
      <c r="X215" s="231"/>
      <c r="Y215" s="232"/>
      <c r="Z215" s="231"/>
      <c r="AA215" s="235"/>
      <c r="AB215" s="215"/>
      <c r="AC215" s="230"/>
      <c r="AD215" s="231"/>
      <c r="AE215" s="234"/>
      <c r="AF215" s="231"/>
      <c r="AG215" s="233"/>
      <c r="AH215" s="234"/>
      <c r="AI215" s="231"/>
      <c r="AJ215" s="232"/>
      <c r="AK215" s="231"/>
      <c r="AL215" s="233"/>
      <c r="AM215" s="234"/>
      <c r="AN215" s="231"/>
      <c r="AO215" s="232"/>
      <c r="AP215" s="231"/>
      <c r="AQ215" s="233"/>
      <c r="AR215" s="234"/>
      <c r="AS215" s="231"/>
      <c r="AT215" s="232"/>
      <c r="AU215" s="231"/>
      <c r="AV215" s="233"/>
      <c r="AW215" s="234"/>
      <c r="AX215" s="231"/>
      <c r="AY215" s="232"/>
      <c r="AZ215" s="231"/>
      <c r="BA215" s="233"/>
      <c r="BB215" s="234"/>
      <c r="BC215" s="231"/>
      <c r="BD215" s="231"/>
      <c r="BE215" s="231"/>
      <c r="BF215" s="234"/>
      <c r="BG215" s="236" t="str">
        <f t="shared" si="59"/>
        <v/>
      </c>
      <c r="BH215" s="217"/>
      <c r="BI215" s="237" t="str">
        <f t="shared" si="60"/>
        <v/>
      </c>
      <c r="BJ215" s="238"/>
      <c r="BK215" s="239"/>
      <c r="BL215" s="240"/>
      <c r="BM215" s="240"/>
      <c r="BN215" s="240"/>
      <c r="BO215" s="240"/>
      <c r="BP215" s="240"/>
      <c r="BQ215" s="240"/>
      <c r="BR215" s="240"/>
      <c r="BS215" s="241"/>
      <c r="BT215" s="217"/>
      <c r="BU215" s="242" t="str">
        <f t="shared" si="61"/>
        <v/>
      </c>
      <c r="BV215" s="243"/>
      <c r="BW215" s="244"/>
      <c r="BX215" s="251"/>
      <c r="BY215" s="257"/>
      <c r="BZ215" s="245"/>
      <c r="CA215" s="251"/>
      <c r="CB215" s="257"/>
      <c r="CC215" s="245"/>
      <c r="CD215" s="251"/>
      <c r="CE215" s="257"/>
      <c r="CF215" s="245"/>
      <c r="CG215" s="251"/>
      <c r="CH215" s="257"/>
      <c r="CI215" s="245"/>
      <c r="CJ215" s="251"/>
      <c r="CK215" s="257"/>
      <c r="CL215" s="245"/>
      <c r="CM215" s="251"/>
      <c r="CN215" s="257"/>
      <c r="CO215" s="245"/>
      <c r="CP215" s="251"/>
      <c r="CQ215" s="257"/>
      <c r="CR215" s="245"/>
      <c r="CS215" s="251"/>
      <c r="CT215" s="257"/>
      <c r="CU215" s="245"/>
      <c r="CV215" s="251"/>
      <c r="CW215" s="244"/>
      <c r="CX215" s="245"/>
      <c r="CY215" s="246"/>
    </row>
    <row r="216" spans="1:103" ht="13.5" customHeight="1" thickBot="1">
      <c r="BS216" s="100"/>
      <c r="CY216" s="100"/>
    </row>
    <row r="217" spans="1:103" ht="28.5" customHeight="1" thickTop="1" thickBot="1">
      <c r="B217" s="364" t="str">
        <f>IF(ISTEXT('Student List'!I16),'Student List'!I16,"")</f>
        <v>Typing</v>
      </c>
      <c r="C217" s="365"/>
      <c r="D217" s="365"/>
      <c r="E217" s="366"/>
      <c r="F217" s="367" t="str">
        <f>$F$28</f>
        <v>School Name Here</v>
      </c>
      <c r="G217" s="368"/>
      <c r="H217" s="368"/>
      <c r="I217" s="368"/>
      <c r="J217" s="369"/>
      <c r="K217" s="17" t="s">
        <v>116</v>
      </c>
      <c r="L217" s="18"/>
      <c r="M217" s="19"/>
      <c r="N217" s="19"/>
      <c r="O217" s="19"/>
      <c r="P217" s="20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2"/>
      <c r="AC217" s="24"/>
      <c r="AD217" s="25"/>
      <c r="AE217" s="25"/>
      <c r="AF217" s="26" t="str">
        <f>B217</f>
        <v>Typing</v>
      </c>
      <c r="AG217" s="25" t="s">
        <v>6</v>
      </c>
      <c r="AH217" s="27"/>
      <c r="AI217" s="27"/>
      <c r="AJ217" s="27"/>
      <c r="AK217" s="27"/>
      <c r="AL217" s="28"/>
      <c r="AM217" s="17" t="str">
        <f>K217</f>
        <v>3rd NINE WEEKS</v>
      </c>
      <c r="AN217" s="19"/>
      <c r="AO217" s="19"/>
      <c r="AP217" s="19"/>
      <c r="AQ217" s="19"/>
      <c r="AR217" s="20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9"/>
      <c r="BI217" s="30" t="str">
        <f>B217</f>
        <v>Typing</v>
      </c>
      <c r="BJ217" s="31"/>
      <c r="BK217" s="32"/>
      <c r="BL217" s="33" t="str">
        <f>K217</f>
        <v>3rd NINE WEEKS</v>
      </c>
      <c r="BM217" s="34"/>
      <c r="BN217" s="34"/>
      <c r="BO217" s="34"/>
      <c r="BP217" s="34"/>
      <c r="BQ217" s="35"/>
      <c r="BR217" s="35"/>
      <c r="BS217" s="36"/>
      <c r="BU217" s="30" t="str">
        <f>B217</f>
        <v>Typing</v>
      </c>
      <c r="BV217" s="31"/>
      <c r="BW217" s="32"/>
      <c r="BX217" s="33" t="str">
        <f>K217</f>
        <v>3rd NINE WEEKS</v>
      </c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  <c r="CM217" s="34"/>
      <c r="CN217" s="34"/>
      <c r="CO217" s="34"/>
      <c r="CP217" s="34"/>
      <c r="CQ217" s="34"/>
      <c r="CR217" s="34"/>
      <c r="CS217" s="34"/>
      <c r="CT217" s="34"/>
      <c r="CU217" s="34"/>
      <c r="CV217" s="34"/>
      <c r="CW217" s="34"/>
      <c r="CX217" s="35"/>
      <c r="CY217" s="36"/>
    </row>
    <row r="218" spans="1:103" ht="13.5" customHeight="1" thickTop="1" thickBot="1">
      <c r="B218" s="37"/>
      <c r="C218" s="37"/>
      <c r="D218" s="38"/>
      <c r="E218" s="38"/>
      <c r="F218" s="38"/>
      <c r="G218" s="38"/>
      <c r="H218" s="39" t="s">
        <v>7</v>
      </c>
      <c r="I218" s="40"/>
      <c r="J218" s="40"/>
      <c r="K218" s="40"/>
      <c r="L218" s="41"/>
      <c r="M218" s="40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3"/>
      <c r="AC218" s="39" t="s">
        <v>7</v>
      </c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4"/>
      <c r="BI218" s="45"/>
      <c r="BJ218" s="46" t="s">
        <v>8</v>
      </c>
      <c r="BK218" s="40"/>
      <c r="BL218" s="40"/>
      <c r="BM218" s="40"/>
      <c r="BN218" s="40"/>
      <c r="BO218" s="40"/>
      <c r="BP218" s="40"/>
      <c r="BQ218" s="40"/>
      <c r="BR218" s="40"/>
      <c r="BS218" s="47"/>
      <c r="BU218" s="45"/>
      <c r="BV218" s="155" t="s">
        <v>59</v>
      </c>
      <c r="BW218" s="156"/>
      <c r="BX218" s="156"/>
      <c r="BY218" s="156"/>
      <c r="BZ218" s="156"/>
      <c r="CA218" s="156"/>
      <c r="CB218" s="156"/>
      <c r="CC218" s="156"/>
      <c r="CD218" s="156"/>
      <c r="CE218" s="156"/>
      <c r="CF218" s="156"/>
      <c r="CG218" s="156"/>
      <c r="CH218" s="156"/>
      <c r="CI218" s="156"/>
      <c r="CJ218" s="156"/>
      <c r="CK218" s="156"/>
      <c r="CL218" s="156"/>
      <c r="CM218" s="156"/>
      <c r="CN218" s="156"/>
      <c r="CO218" s="156"/>
      <c r="CP218" s="156"/>
      <c r="CQ218" s="156"/>
      <c r="CR218" s="156"/>
      <c r="CS218" s="156"/>
      <c r="CT218" s="156"/>
      <c r="CU218" s="156"/>
      <c r="CV218" s="156"/>
      <c r="CW218" s="156"/>
      <c r="CX218" s="156"/>
      <c r="CY218" s="157"/>
    </row>
    <row r="219" spans="1:103" ht="13.5" customHeight="1">
      <c r="A219" s="83" t="str">
        <f t="shared" ref="A219:A240" si="62">IF(ISERROR(D221/2),"",D221)</f>
        <v/>
      </c>
      <c r="B219" s="153" t="s">
        <v>58</v>
      </c>
      <c r="C219" s="149" t="s">
        <v>9</v>
      </c>
      <c r="D219" s="48" t="s">
        <v>10</v>
      </c>
      <c r="E219" s="49" t="s">
        <v>60</v>
      </c>
      <c r="F219" s="50"/>
      <c r="G219" s="51"/>
      <c r="H219" s="362" t="s">
        <v>11</v>
      </c>
      <c r="I219" s="355"/>
      <c r="J219" s="355"/>
      <c r="K219" s="355"/>
      <c r="L219" s="360"/>
      <c r="M219" s="354" t="s">
        <v>12</v>
      </c>
      <c r="N219" s="355"/>
      <c r="O219" s="355"/>
      <c r="P219" s="355"/>
      <c r="Q219" s="360"/>
      <c r="R219" s="354" t="s">
        <v>13</v>
      </c>
      <c r="S219" s="355"/>
      <c r="T219" s="355"/>
      <c r="U219" s="355"/>
      <c r="V219" s="360"/>
      <c r="W219" s="354" t="s">
        <v>14</v>
      </c>
      <c r="X219" s="355"/>
      <c r="Y219" s="355"/>
      <c r="Z219" s="355"/>
      <c r="AA219" s="356"/>
      <c r="AC219" s="362" t="s">
        <v>15</v>
      </c>
      <c r="AD219" s="355"/>
      <c r="AE219" s="355"/>
      <c r="AF219" s="355"/>
      <c r="AG219" s="360"/>
      <c r="AH219" s="354" t="s">
        <v>16</v>
      </c>
      <c r="AI219" s="355"/>
      <c r="AJ219" s="355"/>
      <c r="AK219" s="355"/>
      <c r="AL219" s="360"/>
      <c r="AM219" s="354" t="s">
        <v>17</v>
      </c>
      <c r="AN219" s="355"/>
      <c r="AO219" s="355"/>
      <c r="AP219" s="355"/>
      <c r="AQ219" s="360"/>
      <c r="AR219" s="354" t="s">
        <v>18</v>
      </c>
      <c r="AS219" s="355"/>
      <c r="AT219" s="355"/>
      <c r="AU219" s="355"/>
      <c r="AV219" s="360"/>
      <c r="AW219" s="354" t="s">
        <v>19</v>
      </c>
      <c r="AX219" s="355"/>
      <c r="AY219" s="355"/>
      <c r="AZ219" s="355"/>
      <c r="BA219" s="356"/>
      <c r="BB219" s="354" t="s">
        <v>120</v>
      </c>
      <c r="BC219" s="355"/>
      <c r="BD219" s="355"/>
      <c r="BE219" s="355"/>
      <c r="BF219" s="356"/>
      <c r="BG219" s="52"/>
      <c r="BI219" s="53"/>
      <c r="BJ219" s="54"/>
      <c r="BK219" s="54"/>
      <c r="BL219" s="54"/>
      <c r="BM219" s="54"/>
      <c r="BN219" s="54"/>
      <c r="BO219" s="54"/>
      <c r="BP219" s="54"/>
      <c r="BQ219" s="54"/>
      <c r="BR219" s="54"/>
      <c r="BS219" s="55"/>
      <c r="BU219" s="53"/>
      <c r="BV219" s="344" t="s">
        <v>11</v>
      </c>
      <c r="BW219" s="345"/>
      <c r="BX219" s="346"/>
      <c r="BY219" s="344" t="s">
        <v>12</v>
      </c>
      <c r="BZ219" s="345"/>
      <c r="CA219" s="346"/>
      <c r="CB219" s="344" t="s">
        <v>13</v>
      </c>
      <c r="CC219" s="345"/>
      <c r="CD219" s="346"/>
      <c r="CE219" s="344" t="s">
        <v>14</v>
      </c>
      <c r="CF219" s="345"/>
      <c r="CG219" s="346"/>
      <c r="CH219" s="344" t="s">
        <v>15</v>
      </c>
      <c r="CI219" s="345"/>
      <c r="CJ219" s="346"/>
      <c r="CK219" s="344" t="s">
        <v>16</v>
      </c>
      <c r="CL219" s="345"/>
      <c r="CM219" s="346"/>
      <c r="CN219" s="344" t="s">
        <v>17</v>
      </c>
      <c r="CO219" s="345"/>
      <c r="CP219" s="346"/>
      <c r="CQ219" s="344" t="s">
        <v>18</v>
      </c>
      <c r="CR219" s="345"/>
      <c r="CS219" s="346"/>
      <c r="CT219" s="344" t="s">
        <v>19</v>
      </c>
      <c r="CU219" s="345"/>
      <c r="CV219" s="346"/>
      <c r="CW219" s="350" t="s">
        <v>120</v>
      </c>
      <c r="CX219" s="345"/>
      <c r="CY219" s="351"/>
    </row>
    <row r="220" spans="1:103" ht="13.5" customHeight="1" thickBot="1">
      <c r="A220" s="83" t="str">
        <f t="shared" si="62"/>
        <v/>
      </c>
      <c r="B220" s="154" t="s">
        <v>24</v>
      </c>
      <c r="C220" s="283" t="s">
        <v>24</v>
      </c>
      <c r="D220" s="59" t="s">
        <v>24</v>
      </c>
      <c r="E220" s="60" t="s">
        <v>24</v>
      </c>
      <c r="F220" s="61" t="s">
        <v>25</v>
      </c>
      <c r="G220" s="62" t="s">
        <v>26</v>
      </c>
      <c r="H220" s="363"/>
      <c r="I220" s="358"/>
      <c r="J220" s="358"/>
      <c r="K220" s="358"/>
      <c r="L220" s="361"/>
      <c r="M220" s="357"/>
      <c r="N220" s="358"/>
      <c r="O220" s="358"/>
      <c r="P220" s="358"/>
      <c r="Q220" s="361"/>
      <c r="R220" s="357"/>
      <c r="S220" s="358"/>
      <c r="T220" s="358"/>
      <c r="U220" s="358"/>
      <c r="V220" s="361"/>
      <c r="W220" s="357"/>
      <c r="X220" s="358"/>
      <c r="Y220" s="358"/>
      <c r="Z220" s="358"/>
      <c r="AA220" s="359"/>
      <c r="AC220" s="363"/>
      <c r="AD220" s="358"/>
      <c r="AE220" s="358"/>
      <c r="AF220" s="358"/>
      <c r="AG220" s="361"/>
      <c r="AH220" s="357"/>
      <c r="AI220" s="358"/>
      <c r="AJ220" s="358"/>
      <c r="AK220" s="358"/>
      <c r="AL220" s="361"/>
      <c r="AM220" s="357"/>
      <c r="AN220" s="358"/>
      <c r="AO220" s="358"/>
      <c r="AP220" s="358"/>
      <c r="AQ220" s="361"/>
      <c r="AR220" s="357"/>
      <c r="AS220" s="358"/>
      <c r="AT220" s="358"/>
      <c r="AU220" s="358"/>
      <c r="AV220" s="361"/>
      <c r="AW220" s="357"/>
      <c r="AX220" s="358"/>
      <c r="AY220" s="358"/>
      <c r="AZ220" s="358"/>
      <c r="BA220" s="359"/>
      <c r="BB220" s="357"/>
      <c r="BC220" s="358"/>
      <c r="BD220" s="358"/>
      <c r="BE220" s="358"/>
      <c r="BF220" s="359"/>
      <c r="BG220" s="63" t="s">
        <v>26</v>
      </c>
      <c r="BI220" s="64" t="s">
        <v>26</v>
      </c>
      <c r="BJ220" s="65">
        <v>1</v>
      </c>
      <c r="BK220" s="66">
        <v>2</v>
      </c>
      <c r="BL220" s="65">
        <v>3</v>
      </c>
      <c r="BM220" s="66">
        <v>4</v>
      </c>
      <c r="BN220" s="65">
        <v>5</v>
      </c>
      <c r="BO220" s="66">
        <v>6</v>
      </c>
      <c r="BP220" s="65">
        <v>7</v>
      </c>
      <c r="BQ220" s="66">
        <v>8</v>
      </c>
      <c r="BR220" s="66">
        <v>9</v>
      </c>
      <c r="BS220" s="67">
        <v>10</v>
      </c>
      <c r="BU220" s="64" t="s">
        <v>26</v>
      </c>
      <c r="BV220" s="347"/>
      <c r="BW220" s="348"/>
      <c r="BX220" s="349"/>
      <c r="BY220" s="347"/>
      <c r="BZ220" s="348"/>
      <c r="CA220" s="349"/>
      <c r="CB220" s="347"/>
      <c r="CC220" s="348"/>
      <c r="CD220" s="349"/>
      <c r="CE220" s="347"/>
      <c r="CF220" s="348"/>
      <c r="CG220" s="349"/>
      <c r="CH220" s="347"/>
      <c r="CI220" s="348"/>
      <c r="CJ220" s="349"/>
      <c r="CK220" s="347"/>
      <c r="CL220" s="348"/>
      <c r="CM220" s="349"/>
      <c r="CN220" s="347"/>
      <c r="CO220" s="348"/>
      <c r="CP220" s="349"/>
      <c r="CQ220" s="347"/>
      <c r="CR220" s="348"/>
      <c r="CS220" s="349"/>
      <c r="CT220" s="347"/>
      <c r="CU220" s="348"/>
      <c r="CV220" s="349"/>
      <c r="CW220" s="352"/>
      <c r="CX220" s="348"/>
      <c r="CY220" s="353"/>
    </row>
    <row r="221" spans="1:103" ht="13.5" customHeight="1">
      <c r="A221" s="83" t="str">
        <f t="shared" si="62"/>
        <v/>
      </c>
      <c r="B221" s="167" t="str">
        <f t="shared" ref="B221:B242" si="63">IF(SUM(BV221:CY221),AVERAGE(BV221:CY221),"")</f>
        <v/>
      </c>
      <c r="C221" s="150" t="str">
        <f t="shared" ref="C221:C242" si="64">IF(SUM(H221:BF221),AVERAGE(H221:BF221),"")</f>
        <v/>
      </c>
      <c r="D221" s="70" t="str">
        <f t="shared" ref="D221:D242" si="65">IF(SUM(BJ221:BS221),AVERAGE(BJ221:BS221),"")</f>
        <v/>
      </c>
      <c r="E221" s="187" t="str">
        <f>IF(ISERROR(SUM((B221/2),(C221/2),(D221/2))),IF(ISERROR(SUM((B221/2),(C221/2))),IF(ISERROR(SUM((B221/2),(D221/2))),IF(ISERROR(SUM((C221/2),(D221/2))),IF(ISERROR(B221/2),IF(ISERROR(C221/2),A219,C221),B221),SUM((C221*'Student List'!$D$34),(D221*'Student List'!$E$34))/'Student List'!$D$40),SUM((B221*'Student List'!$C$34),(D221*'Student List'!$E$34))/'Student List'!$E$40),SUM((B221*'Student List'!$C$34),(C221*'Student List'!$D$34))/'Student List'!$C$40),SUM((B221*'Student List'!$C$34),(C221*'Student List'!$D$34),(D221*'Student List'!$E$34))/'Student List'!$C$35)</f>
        <v/>
      </c>
      <c r="F221" s="84" t="str">
        <f t="shared" ref="F221:F242" si="66">IF(ISERROR(IF(E221,HLOOKUP(E221,$B$354:$N$355,2),"")),"",(IF(E221,HLOOKUP(E221,$B$354:$N$355,2),"")))</f>
        <v/>
      </c>
      <c r="G221" s="172" t="str">
        <f>IF(ISTEXT('Student List'!$C$9),('Student List'!$C$9),"")</f>
        <v/>
      </c>
      <c r="H221" s="71"/>
      <c r="I221" s="72"/>
      <c r="J221" s="73"/>
      <c r="K221" s="72"/>
      <c r="L221" s="74"/>
      <c r="M221" s="75"/>
      <c r="N221" s="72"/>
      <c r="O221" s="73"/>
      <c r="P221" s="72"/>
      <c r="Q221" s="74"/>
      <c r="R221" s="75"/>
      <c r="S221" s="72"/>
      <c r="T221" s="73"/>
      <c r="U221" s="72"/>
      <c r="V221" s="74"/>
      <c r="W221" s="75"/>
      <c r="X221" s="72"/>
      <c r="Y221" s="73"/>
      <c r="Z221" s="72"/>
      <c r="AA221" s="76"/>
      <c r="AB221" s="207"/>
      <c r="AC221" s="71"/>
      <c r="AD221" s="72"/>
      <c r="AE221" s="75"/>
      <c r="AF221" s="72"/>
      <c r="AG221" s="74"/>
      <c r="AH221" s="75"/>
      <c r="AI221" s="72"/>
      <c r="AJ221" s="73"/>
      <c r="AK221" s="72"/>
      <c r="AL221" s="74"/>
      <c r="AM221" s="75"/>
      <c r="AN221" s="72"/>
      <c r="AO221" s="73"/>
      <c r="AP221" s="72"/>
      <c r="AQ221" s="77"/>
      <c r="AR221" s="75"/>
      <c r="AS221" s="72"/>
      <c r="AT221" s="73"/>
      <c r="AU221" s="72"/>
      <c r="AV221" s="74"/>
      <c r="AW221" s="75"/>
      <c r="AX221" s="72"/>
      <c r="AY221" s="73"/>
      <c r="AZ221" s="72"/>
      <c r="BA221" s="74"/>
      <c r="BB221" s="75"/>
      <c r="BC221" s="72"/>
      <c r="BD221" s="72"/>
      <c r="BE221" s="72"/>
      <c r="BF221" s="75"/>
      <c r="BG221" s="78" t="str">
        <f t="shared" ref="BG221:BG242" si="67">G221</f>
        <v/>
      </c>
      <c r="BI221" s="79" t="str">
        <f t="shared" ref="BI221:BI242" si="68">G221</f>
        <v/>
      </c>
      <c r="BJ221" s="109"/>
      <c r="BK221" s="110"/>
      <c r="BL221" s="110"/>
      <c r="BM221" s="110"/>
      <c r="BN221" s="110"/>
      <c r="BO221" s="110"/>
      <c r="BP221" s="110"/>
      <c r="BQ221" s="110"/>
      <c r="BR221" s="110"/>
      <c r="BS221" s="111"/>
      <c r="BU221" s="170" t="str">
        <f t="shared" ref="BU221:BU242" si="69">G221</f>
        <v/>
      </c>
      <c r="BV221" s="158"/>
      <c r="BW221" s="159"/>
      <c r="BX221" s="248"/>
      <c r="BY221" s="252"/>
      <c r="BZ221" s="253"/>
      <c r="CA221" s="254"/>
      <c r="CB221" s="252"/>
      <c r="CC221" s="253"/>
      <c r="CD221" s="254"/>
      <c r="CE221" s="252"/>
      <c r="CF221" s="253"/>
      <c r="CG221" s="254"/>
      <c r="CH221" s="252"/>
      <c r="CI221" s="253"/>
      <c r="CJ221" s="254"/>
      <c r="CK221" s="252"/>
      <c r="CL221" s="253"/>
      <c r="CM221" s="254"/>
      <c r="CN221" s="252"/>
      <c r="CO221" s="253"/>
      <c r="CP221" s="254"/>
      <c r="CQ221" s="252"/>
      <c r="CR221" s="253"/>
      <c r="CS221" s="254"/>
      <c r="CT221" s="252"/>
      <c r="CU221" s="253"/>
      <c r="CV221" s="254"/>
      <c r="CW221" s="247"/>
      <c r="CX221" s="159"/>
      <c r="CY221" s="160"/>
    </row>
    <row r="222" spans="1:103" ht="13.5" customHeight="1">
      <c r="A222" s="83" t="str">
        <f t="shared" si="62"/>
        <v/>
      </c>
      <c r="B222" s="168" t="str">
        <f t="shared" si="63"/>
        <v/>
      </c>
      <c r="C222" s="151" t="str">
        <f t="shared" si="64"/>
        <v/>
      </c>
      <c r="D222" s="82" t="str">
        <f t="shared" si="65"/>
        <v/>
      </c>
      <c r="E222" s="188" t="str">
        <f>IF(ISERROR(SUM((B222/2),(C222/2),(D222/2))),IF(ISERROR(SUM((B222/2),(C222/2))),IF(ISERROR(SUM((B222/2),(D222/2))),IF(ISERROR(SUM((C222/2),(D222/2))),IF(ISERROR(B222/2),IF(ISERROR(C222/2),A220,C222),B222),SUM((C222*'Student List'!$D$34),(D222*'Student List'!$E$34))/'Student List'!$D$40),SUM((B222*'Student List'!$C$34),(D222*'Student List'!$E$34))/'Student List'!$E$40),SUM((B222*'Student List'!$C$34),(C222*'Student List'!$D$34))/'Student List'!$C$40),SUM((B222*'Student List'!$C$34),(C222*'Student List'!$D$34),(D222*'Student List'!$E$34))/'Student List'!$C$35)</f>
        <v/>
      </c>
      <c r="F222" s="84" t="str">
        <f t="shared" si="66"/>
        <v/>
      </c>
      <c r="G222" s="208" t="str">
        <f>IF(ISTEXT('Student List'!$C$10),('Student List'!$C$10),"")</f>
        <v/>
      </c>
      <c r="H222" s="209"/>
      <c r="I222" s="210"/>
      <c r="J222" s="211"/>
      <c r="K222" s="210"/>
      <c r="L222" s="212"/>
      <c r="M222" s="213"/>
      <c r="N222" s="210"/>
      <c r="O222" s="211"/>
      <c r="P222" s="210"/>
      <c r="Q222" s="212"/>
      <c r="R222" s="213"/>
      <c r="S222" s="210"/>
      <c r="T222" s="211"/>
      <c r="U222" s="210"/>
      <c r="V222" s="212"/>
      <c r="W222" s="213"/>
      <c r="X222" s="210"/>
      <c r="Y222" s="211"/>
      <c r="Z222" s="210"/>
      <c r="AA222" s="214"/>
      <c r="AB222" s="215"/>
      <c r="AC222" s="209"/>
      <c r="AD222" s="210"/>
      <c r="AE222" s="213"/>
      <c r="AF222" s="210"/>
      <c r="AG222" s="212"/>
      <c r="AH222" s="213"/>
      <c r="AI222" s="210"/>
      <c r="AJ222" s="211"/>
      <c r="AK222" s="210"/>
      <c r="AL222" s="212"/>
      <c r="AM222" s="213"/>
      <c r="AN222" s="210"/>
      <c r="AO222" s="211"/>
      <c r="AP222" s="210"/>
      <c r="AQ222" s="212"/>
      <c r="AR222" s="213"/>
      <c r="AS222" s="210"/>
      <c r="AT222" s="211"/>
      <c r="AU222" s="210"/>
      <c r="AV222" s="212"/>
      <c r="AW222" s="213"/>
      <c r="AX222" s="210"/>
      <c r="AY222" s="211"/>
      <c r="AZ222" s="210"/>
      <c r="BA222" s="212"/>
      <c r="BB222" s="213"/>
      <c r="BC222" s="210"/>
      <c r="BD222" s="210"/>
      <c r="BE222" s="210"/>
      <c r="BF222" s="213"/>
      <c r="BG222" s="216" t="str">
        <f t="shared" si="67"/>
        <v/>
      </c>
      <c r="BH222" s="217"/>
      <c r="BI222" s="218" t="str">
        <f t="shared" si="68"/>
        <v/>
      </c>
      <c r="BJ222" s="219"/>
      <c r="BK222" s="220"/>
      <c r="BL222" s="221"/>
      <c r="BM222" s="221"/>
      <c r="BN222" s="221"/>
      <c r="BO222" s="221"/>
      <c r="BP222" s="221"/>
      <c r="BQ222" s="221"/>
      <c r="BR222" s="221"/>
      <c r="BS222" s="222"/>
      <c r="BT222" s="217"/>
      <c r="BU222" s="223" t="str">
        <f t="shared" si="69"/>
        <v/>
      </c>
      <c r="BV222" s="224"/>
      <c r="BW222" s="225"/>
      <c r="BX222" s="249"/>
      <c r="BY222" s="255"/>
      <c r="BZ222" s="226"/>
      <c r="CA222" s="249"/>
      <c r="CB222" s="255"/>
      <c r="CC222" s="226"/>
      <c r="CD222" s="249"/>
      <c r="CE222" s="255"/>
      <c r="CF222" s="226"/>
      <c r="CG222" s="249"/>
      <c r="CH222" s="255"/>
      <c r="CI222" s="226"/>
      <c r="CJ222" s="249"/>
      <c r="CK222" s="255"/>
      <c r="CL222" s="226"/>
      <c r="CM222" s="249"/>
      <c r="CN222" s="255"/>
      <c r="CO222" s="226"/>
      <c r="CP222" s="249"/>
      <c r="CQ222" s="255"/>
      <c r="CR222" s="226"/>
      <c r="CS222" s="249"/>
      <c r="CT222" s="255"/>
      <c r="CU222" s="226"/>
      <c r="CV222" s="249"/>
      <c r="CW222" s="225"/>
      <c r="CX222" s="226"/>
      <c r="CY222" s="227"/>
    </row>
    <row r="223" spans="1:103" ht="13.5" customHeight="1">
      <c r="A223" s="83" t="str">
        <f t="shared" si="62"/>
        <v/>
      </c>
      <c r="B223" s="168" t="str">
        <f t="shared" si="63"/>
        <v/>
      </c>
      <c r="C223" s="151" t="str">
        <f t="shared" si="64"/>
        <v/>
      </c>
      <c r="D223" s="82" t="str">
        <f t="shared" si="65"/>
        <v/>
      </c>
      <c r="E223" s="188" t="str">
        <f>IF(ISERROR(SUM((B223/2),(C223/2),(D223/2))),IF(ISERROR(SUM((B223/2),(C223/2))),IF(ISERROR(SUM((B223/2),(D223/2))),IF(ISERROR(SUM((C223/2),(D223/2))),IF(ISERROR(B223/2),IF(ISERROR(C223/2),A221,C223),B223),SUM((C223*'Student List'!$D$34),(D223*'Student List'!$E$34))/'Student List'!$D$40),SUM((B223*'Student List'!$C$34),(D223*'Student List'!$E$34))/'Student List'!$E$40),SUM((B223*'Student List'!$C$34),(C223*'Student List'!$D$34))/'Student List'!$C$40),SUM((B223*'Student List'!$C$34),(C223*'Student List'!$D$34),(D223*'Student List'!$E$34))/'Student List'!$C$35)</f>
        <v/>
      </c>
      <c r="F223" s="84" t="str">
        <f t="shared" si="66"/>
        <v/>
      </c>
      <c r="G223" s="173" t="str">
        <f>IF(ISTEXT('Student List'!$C$11),('Student List'!$C$11),"")</f>
        <v/>
      </c>
      <c r="H223" s="85"/>
      <c r="I223" s="86"/>
      <c r="J223" s="87"/>
      <c r="K223" s="86"/>
      <c r="L223" s="88"/>
      <c r="M223" s="89"/>
      <c r="N223" s="86"/>
      <c r="O223" s="87"/>
      <c r="P223" s="86"/>
      <c r="Q223" s="88"/>
      <c r="R223" s="89"/>
      <c r="S223" s="86"/>
      <c r="T223" s="87"/>
      <c r="U223" s="86"/>
      <c r="V223" s="88"/>
      <c r="W223" s="89"/>
      <c r="X223" s="86"/>
      <c r="Y223" s="87"/>
      <c r="Z223" s="86"/>
      <c r="AA223" s="90"/>
      <c r="AB223" s="207"/>
      <c r="AC223" s="85"/>
      <c r="AD223" s="86"/>
      <c r="AE223" s="89"/>
      <c r="AF223" s="86"/>
      <c r="AG223" s="88"/>
      <c r="AH223" s="89"/>
      <c r="AI223" s="86"/>
      <c r="AJ223" s="87"/>
      <c r="AK223" s="86"/>
      <c r="AL223" s="88"/>
      <c r="AM223" s="89"/>
      <c r="AN223" s="86"/>
      <c r="AO223" s="87"/>
      <c r="AP223" s="86"/>
      <c r="AQ223" s="88"/>
      <c r="AR223" s="89"/>
      <c r="AS223" s="86"/>
      <c r="AT223" s="87"/>
      <c r="AU223" s="86"/>
      <c r="AV223" s="88"/>
      <c r="AW223" s="89"/>
      <c r="AX223" s="86"/>
      <c r="AY223" s="87"/>
      <c r="AZ223" s="86"/>
      <c r="BA223" s="88"/>
      <c r="BB223" s="89"/>
      <c r="BC223" s="86"/>
      <c r="BD223" s="86"/>
      <c r="BE223" s="86"/>
      <c r="BF223" s="89"/>
      <c r="BG223" s="91" t="str">
        <f t="shared" si="67"/>
        <v/>
      </c>
      <c r="BI223" s="92" t="str">
        <f t="shared" si="68"/>
        <v/>
      </c>
      <c r="BJ223" s="112"/>
      <c r="BK223" s="117"/>
      <c r="BL223" s="113"/>
      <c r="BM223" s="113"/>
      <c r="BN223" s="113"/>
      <c r="BO223" s="113"/>
      <c r="BP223" s="113"/>
      <c r="BQ223" s="113"/>
      <c r="BR223" s="113"/>
      <c r="BS223" s="114"/>
      <c r="BU223" s="171" t="str">
        <f t="shared" si="69"/>
        <v/>
      </c>
      <c r="BV223" s="161"/>
      <c r="BW223" s="162"/>
      <c r="BX223" s="250"/>
      <c r="BY223" s="256"/>
      <c r="BZ223" s="163"/>
      <c r="CA223" s="250"/>
      <c r="CB223" s="256"/>
      <c r="CC223" s="163"/>
      <c r="CD223" s="250"/>
      <c r="CE223" s="256"/>
      <c r="CF223" s="163"/>
      <c r="CG223" s="250"/>
      <c r="CH223" s="256"/>
      <c r="CI223" s="163"/>
      <c r="CJ223" s="250"/>
      <c r="CK223" s="256"/>
      <c r="CL223" s="163"/>
      <c r="CM223" s="250"/>
      <c r="CN223" s="256"/>
      <c r="CO223" s="163"/>
      <c r="CP223" s="250"/>
      <c r="CQ223" s="256"/>
      <c r="CR223" s="163"/>
      <c r="CS223" s="250"/>
      <c r="CT223" s="256"/>
      <c r="CU223" s="163"/>
      <c r="CV223" s="250"/>
      <c r="CW223" s="162"/>
      <c r="CX223" s="163"/>
      <c r="CY223" s="164"/>
    </row>
    <row r="224" spans="1:103" ht="13.5" customHeight="1">
      <c r="A224" s="83" t="str">
        <f t="shared" si="62"/>
        <v/>
      </c>
      <c r="B224" s="168" t="str">
        <f t="shared" si="63"/>
        <v/>
      </c>
      <c r="C224" s="151" t="str">
        <f t="shared" si="64"/>
        <v/>
      </c>
      <c r="D224" s="82" t="str">
        <f t="shared" si="65"/>
        <v/>
      </c>
      <c r="E224" s="188" t="str">
        <f>IF(ISERROR(SUM((B224/2),(C224/2),(D224/2))),IF(ISERROR(SUM((B224/2),(C224/2))),IF(ISERROR(SUM((B224/2),(D224/2))),IF(ISERROR(SUM((C224/2),(D224/2))),IF(ISERROR(B224/2),IF(ISERROR(C224/2),A222,C224),B224),SUM((C224*'Student List'!$D$34),(D224*'Student List'!$E$34))/'Student List'!$D$40),SUM((B224*'Student List'!$C$34),(D224*'Student List'!$E$34))/'Student List'!$E$40),SUM((B224*'Student List'!$C$34),(C224*'Student List'!$D$34))/'Student List'!$C$40),SUM((B224*'Student List'!$C$34),(C224*'Student List'!$D$34),(D224*'Student List'!$E$34))/'Student List'!$C$35)</f>
        <v/>
      </c>
      <c r="F224" s="84" t="str">
        <f t="shared" si="66"/>
        <v/>
      </c>
      <c r="G224" s="208" t="str">
        <f>IF(ISTEXT('Student List'!$C$12),('Student List'!$C$12),"")</f>
        <v/>
      </c>
      <c r="H224" s="209"/>
      <c r="I224" s="210"/>
      <c r="J224" s="211"/>
      <c r="K224" s="210"/>
      <c r="L224" s="212"/>
      <c r="M224" s="213"/>
      <c r="N224" s="210"/>
      <c r="O224" s="211"/>
      <c r="P224" s="210"/>
      <c r="Q224" s="212"/>
      <c r="R224" s="213"/>
      <c r="S224" s="210"/>
      <c r="T224" s="211"/>
      <c r="U224" s="210"/>
      <c r="V224" s="212"/>
      <c r="W224" s="213"/>
      <c r="X224" s="210"/>
      <c r="Y224" s="211"/>
      <c r="Z224" s="210"/>
      <c r="AA224" s="214"/>
      <c r="AB224" s="215"/>
      <c r="AC224" s="209"/>
      <c r="AD224" s="210"/>
      <c r="AE224" s="213"/>
      <c r="AF224" s="210"/>
      <c r="AG224" s="212"/>
      <c r="AH224" s="213"/>
      <c r="AI224" s="210"/>
      <c r="AJ224" s="211"/>
      <c r="AK224" s="210"/>
      <c r="AL224" s="212"/>
      <c r="AM224" s="213"/>
      <c r="AN224" s="210"/>
      <c r="AO224" s="211"/>
      <c r="AP224" s="210"/>
      <c r="AQ224" s="212"/>
      <c r="AR224" s="213"/>
      <c r="AS224" s="210"/>
      <c r="AT224" s="211"/>
      <c r="AU224" s="210"/>
      <c r="AV224" s="212"/>
      <c r="AW224" s="213"/>
      <c r="AX224" s="210"/>
      <c r="AY224" s="211"/>
      <c r="AZ224" s="210"/>
      <c r="BA224" s="212"/>
      <c r="BB224" s="213"/>
      <c r="BC224" s="210"/>
      <c r="BD224" s="210"/>
      <c r="BE224" s="210"/>
      <c r="BF224" s="213"/>
      <c r="BG224" s="216" t="str">
        <f t="shared" si="67"/>
        <v/>
      </c>
      <c r="BH224" s="217"/>
      <c r="BI224" s="218" t="str">
        <f t="shared" si="68"/>
        <v/>
      </c>
      <c r="BJ224" s="219"/>
      <c r="BK224" s="220"/>
      <c r="BL224" s="221"/>
      <c r="BM224" s="221"/>
      <c r="BN224" s="221"/>
      <c r="BO224" s="221"/>
      <c r="BP224" s="221"/>
      <c r="BQ224" s="221"/>
      <c r="BR224" s="221"/>
      <c r="BS224" s="222"/>
      <c r="BT224" s="217"/>
      <c r="BU224" s="223" t="str">
        <f t="shared" si="69"/>
        <v/>
      </c>
      <c r="BV224" s="224"/>
      <c r="BW224" s="225"/>
      <c r="BX224" s="249"/>
      <c r="BY224" s="255"/>
      <c r="BZ224" s="226"/>
      <c r="CA224" s="249"/>
      <c r="CB224" s="255"/>
      <c r="CC224" s="226"/>
      <c r="CD224" s="249"/>
      <c r="CE224" s="255"/>
      <c r="CF224" s="226"/>
      <c r="CG224" s="249"/>
      <c r="CH224" s="255"/>
      <c r="CI224" s="226"/>
      <c r="CJ224" s="249"/>
      <c r="CK224" s="255"/>
      <c r="CL224" s="226"/>
      <c r="CM224" s="249"/>
      <c r="CN224" s="255"/>
      <c r="CO224" s="226"/>
      <c r="CP224" s="249"/>
      <c r="CQ224" s="255"/>
      <c r="CR224" s="226"/>
      <c r="CS224" s="249"/>
      <c r="CT224" s="255"/>
      <c r="CU224" s="226"/>
      <c r="CV224" s="249"/>
      <c r="CW224" s="225"/>
      <c r="CX224" s="226"/>
      <c r="CY224" s="227"/>
    </row>
    <row r="225" spans="1:103" ht="13.5" customHeight="1">
      <c r="A225" s="83" t="str">
        <f t="shared" si="62"/>
        <v/>
      </c>
      <c r="B225" s="168" t="str">
        <f t="shared" si="63"/>
        <v/>
      </c>
      <c r="C225" s="151" t="str">
        <f t="shared" si="64"/>
        <v/>
      </c>
      <c r="D225" s="82" t="str">
        <f t="shared" si="65"/>
        <v/>
      </c>
      <c r="E225" s="188" t="str">
        <f>IF(ISERROR(SUM((B225/2),(C225/2),(D225/2))),IF(ISERROR(SUM((B225/2),(C225/2))),IF(ISERROR(SUM((B225/2),(D225/2))),IF(ISERROR(SUM((C225/2),(D225/2))),IF(ISERROR(B225/2),IF(ISERROR(C225/2),A223,C225),B225),SUM((C225*'Student List'!$D$34),(D225*'Student List'!$E$34))/'Student List'!$D$40),SUM((B225*'Student List'!$C$34),(D225*'Student List'!$E$34))/'Student List'!$E$40),SUM((B225*'Student List'!$C$34),(C225*'Student List'!$D$34))/'Student List'!$C$40),SUM((B225*'Student List'!$C$34),(C225*'Student List'!$D$34),(D225*'Student List'!$E$34))/'Student List'!$C$35)</f>
        <v/>
      </c>
      <c r="F225" s="84" t="str">
        <f t="shared" si="66"/>
        <v/>
      </c>
      <c r="G225" s="173" t="str">
        <f>IF(ISTEXT('Student List'!$C$13),('Student List'!$C$13),"")</f>
        <v/>
      </c>
      <c r="H225" s="85"/>
      <c r="I225" s="86"/>
      <c r="J225" s="87"/>
      <c r="K225" s="86"/>
      <c r="L225" s="88"/>
      <c r="M225" s="89"/>
      <c r="N225" s="86"/>
      <c r="O225" s="87"/>
      <c r="P225" s="86"/>
      <c r="Q225" s="88"/>
      <c r="R225" s="89"/>
      <c r="S225" s="86"/>
      <c r="T225" s="87"/>
      <c r="U225" s="86"/>
      <c r="V225" s="88"/>
      <c r="W225" s="89"/>
      <c r="X225" s="86"/>
      <c r="Y225" s="87"/>
      <c r="Z225" s="86"/>
      <c r="AA225" s="90"/>
      <c r="AB225" s="207"/>
      <c r="AC225" s="85"/>
      <c r="AD225" s="86"/>
      <c r="AE225" s="89"/>
      <c r="AF225" s="86"/>
      <c r="AG225" s="88"/>
      <c r="AH225" s="89"/>
      <c r="AI225" s="86"/>
      <c r="AJ225" s="87"/>
      <c r="AK225" s="86"/>
      <c r="AL225" s="88"/>
      <c r="AM225" s="89"/>
      <c r="AN225" s="86"/>
      <c r="AO225" s="87"/>
      <c r="AP225" s="86"/>
      <c r="AQ225" s="88"/>
      <c r="AR225" s="89"/>
      <c r="AS225" s="86"/>
      <c r="AT225" s="87"/>
      <c r="AU225" s="86"/>
      <c r="AV225" s="88"/>
      <c r="AW225" s="89"/>
      <c r="AX225" s="86"/>
      <c r="AY225" s="87"/>
      <c r="AZ225" s="86"/>
      <c r="BA225" s="88"/>
      <c r="BB225" s="89"/>
      <c r="BC225" s="86"/>
      <c r="BD225" s="86"/>
      <c r="BE225" s="86"/>
      <c r="BF225" s="89"/>
      <c r="BG225" s="91" t="str">
        <f t="shared" si="67"/>
        <v/>
      </c>
      <c r="BI225" s="92" t="str">
        <f t="shared" si="68"/>
        <v/>
      </c>
      <c r="BJ225" s="112"/>
      <c r="BK225" s="117"/>
      <c r="BL225" s="113"/>
      <c r="BM225" s="113"/>
      <c r="BN225" s="113"/>
      <c r="BO225" s="113"/>
      <c r="BP225" s="113"/>
      <c r="BQ225" s="113"/>
      <c r="BR225" s="113"/>
      <c r="BS225" s="114"/>
      <c r="BU225" s="171" t="str">
        <f t="shared" si="69"/>
        <v/>
      </c>
      <c r="BV225" s="161"/>
      <c r="BW225" s="162"/>
      <c r="BX225" s="250"/>
      <c r="BY225" s="256"/>
      <c r="BZ225" s="163"/>
      <c r="CA225" s="250"/>
      <c r="CB225" s="256"/>
      <c r="CC225" s="163"/>
      <c r="CD225" s="250"/>
      <c r="CE225" s="256"/>
      <c r="CF225" s="163"/>
      <c r="CG225" s="250"/>
      <c r="CH225" s="256"/>
      <c r="CI225" s="163"/>
      <c r="CJ225" s="250"/>
      <c r="CK225" s="256"/>
      <c r="CL225" s="163"/>
      <c r="CM225" s="250"/>
      <c r="CN225" s="256"/>
      <c r="CO225" s="163"/>
      <c r="CP225" s="250"/>
      <c r="CQ225" s="256"/>
      <c r="CR225" s="163"/>
      <c r="CS225" s="250"/>
      <c r="CT225" s="256"/>
      <c r="CU225" s="163"/>
      <c r="CV225" s="250"/>
      <c r="CW225" s="162"/>
      <c r="CX225" s="163"/>
      <c r="CY225" s="164"/>
    </row>
    <row r="226" spans="1:103" ht="13.5" customHeight="1">
      <c r="A226" s="83" t="str">
        <f t="shared" si="62"/>
        <v/>
      </c>
      <c r="B226" s="168" t="str">
        <f t="shared" si="63"/>
        <v/>
      </c>
      <c r="C226" s="151" t="str">
        <f t="shared" si="64"/>
        <v/>
      </c>
      <c r="D226" s="82" t="str">
        <f t="shared" si="65"/>
        <v/>
      </c>
      <c r="E226" s="188" t="str">
        <f>IF(ISERROR(SUM((B226/2),(C226/2),(D226/2))),IF(ISERROR(SUM((B226/2),(C226/2))),IF(ISERROR(SUM((B226/2),(D226/2))),IF(ISERROR(SUM((C226/2),(D226/2))),IF(ISERROR(B226/2),IF(ISERROR(C226/2),A224,C226),B226),SUM((C226*'Student List'!$D$34),(D226*'Student List'!$E$34))/'Student List'!$D$40),SUM((B226*'Student List'!$C$34),(D226*'Student List'!$E$34))/'Student List'!$E$40),SUM((B226*'Student List'!$C$34),(C226*'Student List'!$D$34))/'Student List'!$C$40),SUM((B226*'Student List'!$C$34),(C226*'Student List'!$D$34),(D226*'Student List'!$E$34))/'Student List'!$C$35)</f>
        <v/>
      </c>
      <c r="F226" s="84" t="str">
        <f t="shared" si="66"/>
        <v/>
      </c>
      <c r="G226" s="208" t="str">
        <f>IF(ISTEXT('Student List'!$C$14),('Student List'!$C$14),"")</f>
        <v/>
      </c>
      <c r="H226" s="209"/>
      <c r="I226" s="210"/>
      <c r="J226" s="211"/>
      <c r="K226" s="210"/>
      <c r="L226" s="212"/>
      <c r="M226" s="213"/>
      <c r="N226" s="210"/>
      <c r="O226" s="211"/>
      <c r="P226" s="210"/>
      <c r="Q226" s="212"/>
      <c r="R226" s="213"/>
      <c r="S226" s="210"/>
      <c r="T226" s="211"/>
      <c r="U226" s="210"/>
      <c r="V226" s="212"/>
      <c r="W226" s="213"/>
      <c r="X226" s="210"/>
      <c r="Y226" s="211"/>
      <c r="Z226" s="210"/>
      <c r="AA226" s="214"/>
      <c r="AB226" s="215"/>
      <c r="AC226" s="209"/>
      <c r="AD226" s="210"/>
      <c r="AE226" s="213"/>
      <c r="AF226" s="210"/>
      <c r="AG226" s="212"/>
      <c r="AH226" s="213"/>
      <c r="AI226" s="210"/>
      <c r="AJ226" s="211"/>
      <c r="AK226" s="210"/>
      <c r="AL226" s="212"/>
      <c r="AM226" s="213"/>
      <c r="AN226" s="210"/>
      <c r="AO226" s="211"/>
      <c r="AP226" s="210"/>
      <c r="AQ226" s="212"/>
      <c r="AR226" s="213"/>
      <c r="AS226" s="210"/>
      <c r="AT226" s="211"/>
      <c r="AU226" s="210"/>
      <c r="AV226" s="212"/>
      <c r="AW226" s="213"/>
      <c r="AX226" s="210"/>
      <c r="AY226" s="211"/>
      <c r="AZ226" s="210"/>
      <c r="BA226" s="212"/>
      <c r="BB226" s="213"/>
      <c r="BC226" s="210"/>
      <c r="BD226" s="210"/>
      <c r="BE226" s="210"/>
      <c r="BF226" s="213"/>
      <c r="BG226" s="216" t="str">
        <f t="shared" si="67"/>
        <v/>
      </c>
      <c r="BH226" s="217"/>
      <c r="BI226" s="218" t="str">
        <f t="shared" si="68"/>
        <v/>
      </c>
      <c r="BJ226" s="219"/>
      <c r="BK226" s="220"/>
      <c r="BL226" s="221"/>
      <c r="BM226" s="221"/>
      <c r="BN226" s="221"/>
      <c r="BO226" s="221"/>
      <c r="BP226" s="221"/>
      <c r="BQ226" s="221"/>
      <c r="BR226" s="221"/>
      <c r="BS226" s="222"/>
      <c r="BT226" s="217"/>
      <c r="BU226" s="223" t="str">
        <f t="shared" si="69"/>
        <v/>
      </c>
      <c r="BV226" s="224"/>
      <c r="BW226" s="225"/>
      <c r="BX226" s="249"/>
      <c r="BY226" s="255"/>
      <c r="BZ226" s="226"/>
      <c r="CA226" s="249"/>
      <c r="CB226" s="255"/>
      <c r="CC226" s="226"/>
      <c r="CD226" s="249"/>
      <c r="CE226" s="255"/>
      <c r="CF226" s="226"/>
      <c r="CG226" s="249"/>
      <c r="CH226" s="255"/>
      <c r="CI226" s="226"/>
      <c r="CJ226" s="249"/>
      <c r="CK226" s="255"/>
      <c r="CL226" s="226"/>
      <c r="CM226" s="249"/>
      <c r="CN226" s="255"/>
      <c r="CO226" s="226"/>
      <c r="CP226" s="249"/>
      <c r="CQ226" s="255"/>
      <c r="CR226" s="226"/>
      <c r="CS226" s="249"/>
      <c r="CT226" s="255"/>
      <c r="CU226" s="226"/>
      <c r="CV226" s="249"/>
      <c r="CW226" s="225"/>
      <c r="CX226" s="226"/>
      <c r="CY226" s="227"/>
    </row>
    <row r="227" spans="1:103" ht="13.5" customHeight="1">
      <c r="A227" s="83" t="str">
        <f t="shared" si="62"/>
        <v/>
      </c>
      <c r="B227" s="168" t="str">
        <f t="shared" si="63"/>
        <v/>
      </c>
      <c r="C227" s="151" t="str">
        <f t="shared" si="64"/>
        <v/>
      </c>
      <c r="D227" s="82" t="str">
        <f t="shared" si="65"/>
        <v/>
      </c>
      <c r="E227" s="188" t="str">
        <f>IF(ISERROR(SUM((B227/2),(C227/2),(D227/2))),IF(ISERROR(SUM((B227/2),(C227/2))),IF(ISERROR(SUM((B227/2),(D227/2))),IF(ISERROR(SUM((C227/2),(D227/2))),IF(ISERROR(B227/2),IF(ISERROR(C227/2),A225,C227),B227),SUM((C227*'Student List'!$D$34),(D227*'Student List'!$E$34))/'Student List'!$D$40),SUM((B227*'Student List'!$C$34),(D227*'Student List'!$E$34))/'Student List'!$E$40),SUM((B227*'Student List'!$C$34),(C227*'Student List'!$D$34))/'Student List'!$C$40),SUM((B227*'Student List'!$C$34),(C227*'Student List'!$D$34),(D227*'Student List'!$E$34))/'Student List'!$C$35)</f>
        <v/>
      </c>
      <c r="F227" s="84" t="str">
        <f t="shared" si="66"/>
        <v/>
      </c>
      <c r="G227" s="173" t="str">
        <f>IF(ISTEXT('Student List'!$C$15),('Student List'!$C$15),"")</f>
        <v/>
      </c>
      <c r="H227" s="85"/>
      <c r="I227" s="86"/>
      <c r="J227" s="87"/>
      <c r="K227" s="86"/>
      <c r="L227" s="88"/>
      <c r="M227" s="89"/>
      <c r="N227" s="86"/>
      <c r="O227" s="87"/>
      <c r="P227" s="86"/>
      <c r="Q227" s="88"/>
      <c r="R227" s="89"/>
      <c r="S227" s="86"/>
      <c r="T227" s="87"/>
      <c r="U227" s="86"/>
      <c r="V227" s="88"/>
      <c r="W227" s="89"/>
      <c r="X227" s="86"/>
      <c r="Y227" s="87"/>
      <c r="Z227" s="86"/>
      <c r="AA227" s="90"/>
      <c r="AB227" s="207"/>
      <c r="AC227" s="85"/>
      <c r="AD227" s="86"/>
      <c r="AE227" s="89"/>
      <c r="AF227" s="86"/>
      <c r="AG227" s="88"/>
      <c r="AH227" s="89"/>
      <c r="AI227" s="86"/>
      <c r="AJ227" s="87"/>
      <c r="AK227" s="86"/>
      <c r="AL227" s="88"/>
      <c r="AM227" s="89"/>
      <c r="AN227" s="86"/>
      <c r="AO227" s="87"/>
      <c r="AP227" s="86"/>
      <c r="AQ227" s="88"/>
      <c r="AR227" s="89"/>
      <c r="AS227" s="86"/>
      <c r="AT227" s="87"/>
      <c r="AU227" s="86"/>
      <c r="AV227" s="88"/>
      <c r="AW227" s="89"/>
      <c r="AX227" s="86"/>
      <c r="AY227" s="87"/>
      <c r="AZ227" s="86"/>
      <c r="BA227" s="88"/>
      <c r="BB227" s="89"/>
      <c r="BC227" s="86"/>
      <c r="BD227" s="86"/>
      <c r="BE227" s="86"/>
      <c r="BF227" s="89"/>
      <c r="BG227" s="91" t="str">
        <f t="shared" si="67"/>
        <v/>
      </c>
      <c r="BI227" s="92" t="str">
        <f t="shared" si="68"/>
        <v/>
      </c>
      <c r="BJ227" s="112"/>
      <c r="BK227" s="117"/>
      <c r="BL227" s="113"/>
      <c r="BM227" s="113"/>
      <c r="BN227" s="113"/>
      <c r="BO227" s="113"/>
      <c r="BP227" s="113"/>
      <c r="BQ227" s="113"/>
      <c r="BR227" s="113"/>
      <c r="BS227" s="114"/>
      <c r="BU227" s="171" t="str">
        <f t="shared" si="69"/>
        <v/>
      </c>
      <c r="BV227" s="161"/>
      <c r="BW227" s="162"/>
      <c r="BX227" s="250"/>
      <c r="BY227" s="256"/>
      <c r="BZ227" s="163"/>
      <c r="CA227" s="250"/>
      <c r="CB227" s="256"/>
      <c r="CC227" s="163"/>
      <c r="CD227" s="250"/>
      <c r="CE227" s="256"/>
      <c r="CF227" s="163"/>
      <c r="CG227" s="250"/>
      <c r="CH227" s="256"/>
      <c r="CI227" s="163"/>
      <c r="CJ227" s="250"/>
      <c r="CK227" s="256"/>
      <c r="CL227" s="163"/>
      <c r="CM227" s="250"/>
      <c r="CN227" s="256"/>
      <c r="CO227" s="163"/>
      <c r="CP227" s="250"/>
      <c r="CQ227" s="256"/>
      <c r="CR227" s="163"/>
      <c r="CS227" s="250"/>
      <c r="CT227" s="256"/>
      <c r="CU227" s="163"/>
      <c r="CV227" s="250"/>
      <c r="CW227" s="162"/>
      <c r="CX227" s="163"/>
      <c r="CY227" s="164"/>
    </row>
    <row r="228" spans="1:103" ht="13.5" customHeight="1">
      <c r="A228" s="83" t="str">
        <f t="shared" si="62"/>
        <v/>
      </c>
      <c r="B228" s="168" t="str">
        <f t="shared" si="63"/>
        <v/>
      </c>
      <c r="C228" s="151" t="str">
        <f t="shared" si="64"/>
        <v/>
      </c>
      <c r="D228" s="82" t="str">
        <f t="shared" si="65"/>
        <v/>
      </c>
      <c r="E228" s="188" t="str">
        <f>IF(ISERROR(SUM((B228/2),(C228/2),(D228/2))),IF(ISERROR(SUM((B228/2),(C228/2))),IF(ISERROR(SUM((B228/2),(D228/2))),IF(ISERROR(SUM((C228/2),(D228/2))),IF(ISERROR(B228/2),IF(ISERROR(C228/2),A226,C228),B228),SUM((C228*'Student List'!$D$34),(D228*'Student List'!$E$34))/'Student List'!$D$40),SUM((B228*'Student List'!$C$34),(D228*'Student List'!$E$34))/'Student List'!$E$40),SUM((B228*'Student List'!$C$34),(C228*'Student List'!$D$34))/'Student List'!$C$40),SUM((B228*'Student List'!$C$34),(C228*'Student List'!$D$34),(D228*'Student List'!$E$34))/'Student List'!$C$35)</f>
        <v/>
      </c>
      <c r="F228" s="84" t="str">
        <f t="shared" si="66"/>
        <v/>
      </c>
      <c r="G228" s="208" t="str">
        <f>IF(ISTEXT('Student List'!$C$16),('Student List'!$C$16),"")</f>
        <v/>
      </c>
      <c r="H228" s="209"/>
      <c r="I228" s="210"/>
      <c r="J228" s="211"/>
      <c r="K228" s="210"/>
      <c r="L228" s="212"/>
      <c r="M228" s="213"/>
      <c r="N228" s="210"/>
      <c r="O228" s="211"/>
      <c r="P228" s="210"/>
      <c r="Q228" s="212"/>
      <c r="R228" s="213"/>
      <c r="S228" s="210"/>
      <c r="T228" s="211"/>
      <c r="U228" s="210"/>
      <c r="V228" s="212"/>
      <c r="W228" s="213"/>
      <c r="X228" s="210"/>
      <c r="Y228" s="211"/>
      <c r="Z228" s="210"/>
      <c r="AA228" s="214"/>
      <c r="AB228" s="215"/>
      <c r="AC228" s="209"/>
      <c r="AD228" s="210"/>
      <c r="AE228" s="213"/>
      <c r="AF228" s="210"/>
      <c r="AG228" s="212"/>
      <c r="AH228" s="213"/>
      <c r="AI228" s="210"/>
      <c r="AJ228" s="211"/>
      <c r="AK228" s="210"/>
      <c r="AL228" s="212"/>
      <c r="AM228" s="213"/>
      <c r="AN228" s="210"/>
      <c r="AO228" s="211"/>
      <c r="AP228" s="210"/>
      <c r="AQ228" s="212"/>
      <c r="AR228" s="213"/>
      <c r="AS228" s="210"/>
      <c r="AT228" s="211"/>
      <c r="AU228" s="210"/>
      <c r="AV228" s="212"/>
      <c r="AW228" s="213"/>
      <c r="AX228" s="210"/>
      <c r="AY228" s="211"/>
      <c r="AZ228" s="210"/>
      <c r="BA228" s="212"/>
      <c r="BB228" s="213"/>
      <c r="BC228" s="210"/>
      <c r="BD228" s="210"/>
      <c r="BE228" s="210"/>
      <c r="BF228" s="213"/>
      <c r="BG228" s="216" t="str">
        <f t="shared" si="67"/>
        <v/>
      </c>
      <c r="BH228" s="217"/>
      <c r="BI228" s="218" t="str">
        <f t="shared" si="68"/>
        <v/>
      </c>
      <c r="BJ228" s="219"/>
      <c r="BK228" s="220"/>
      <c r="BL228" s="221"/>
      <c r="BM228" s="221"/>
      <c r="BN228" s="221"/>
      <c r="BO228" s="221"/>
      <c r="BP228" s="221"/>
      <c r="BQ228" s="221"/>
      <c r="BR228" s="221"/>
      <c r="BS228" s="222"/>
      <c r="BT228" s="217"/>
      <c r="BU228" s="223" t="str">
        <f t="shared" si="69"/>
        <v/>
      </c>
      <c r="BV228" s="224"/>
      <c r="BW228" s="225"/>
      <c r="BX228" s="249"/>
      <c r="BY228" s="255"/>
      <c r="BZ228" s="226"/>
      <c r="CA228" s="249"/>
      <c r="CB228" s="255"/>
      <c r="CC228" s="226"/>
      <c r="CD228" s="249"/>
      <c r="CE228" s="255"/>
      <c r="CF228" s="226"/>
      <c r="CG228" s="249"/>
      <c r="CH228" s="255"/>
      <c r="CI228" s="226"/>
      <c r="CJ228" s="249"/>
      <c r="CK228" s="255"/>
      <c r="CL228" s="226"/>
      <c r="CM228" s="249"/>
      <c r="CN228" s="255"/>
      <c r="CO228" s="226"/>
      <c r="CP228" s="249"/>
      <c r="CQ228" s="255"/>
      <c r="CR228" s="226"/>
      <c r="CS228" s="249"/>
      <c r="CT228" s="255"/>
      <c r="CU228" s="226"/>
      <c r="CV228" s="249"/>
      <c r="CW228" s="225"/>
      <c r="CX228" s="226"/>
      <c r="CY228" s="227"/>
    </row>
    <row r="229" spans="1:103" ht="13.5" customHeight="1">
      <c r="A229" s="83" t="str">
        <f t="shared" si="62"/>
        <v/>
      </c>
      <c r="B229" s="168" t="str">
        <f t="shared" si="63"/>
        <v/>
      </c>
      <c r="C229" s="151" t="str">
        <f t="shared" si="64"/>
        <v/>
      </c>
      <c r="D229" s="82" t="str">
        <f t="shared" si="65"/>
        <v/>
      </c>
      <c r="E229" s="188" t="str">
        <f>IF(ISERROR(SUM((B229/2),(C229/2),(D229/2))),IF(ISERROR(SUM((B229/2),(C229/2))),IF(ISERROR(SUM((B229/2),(D229/2))),IF(ISERROR(SUM((C229/2),(D229/2))),IF(ISERROR(B229/2),IF(ISERROR(C229/2),A227,C229),B229),SUM((C229*'Student List'!$D$34),(D229*'Student List'!$E$34))/'Student List'!$D$40),SUM((B229*'Student List'!$C$34),(D229*'Student List'!$E$34))/'Student List'!$E$40),SUM((B229*'Student List'!$C$34),(C229*'Student List'!$D$34))/'Student List'!$C$40),SUM((B229*'Student List'!$C$34),(C229*'Student List'!$D$34),(D229*'Student List'!$E$34))/'Student List'!$C$35)</f>
        <v/>
      </c>
      <c r="F229" s="84" t="str">
        <f t="shared" si="66"/>
        <v/>
      </c>
      <c r="G229" s="173" t="str">
        <f>IF(ISTEXT('Student List'!$C$17),('Student List'!$C$17),"")</f>
        <v/>
      </c>
      <c r="H229" s="85"/>
      <c r="I229" s="86"/>
      <c r="J229" s="87"/>
      <c r="K229" s="86"/>
      <c r="L229" s="88"/>
      <c r="M229" s="89"/>
      <c r="N229" s="86"/>
      <c r="O229" s="87"/>
      <c r="P229" s="86"/>
      <c r="Q229" s="88"/>
      <c r="R229" s="89"/>
      <c r="S229" s="86"/>
      <c r="T229" s="87"/>
      <c r="U229" s="86"/>
      <c r="V229" s="88"/>
      <c r="W229" s="89"/>
      <c r="X229" s="86"/>
      <c r="Y229" s="87"/>
      <c r="Z229" s="86"/>
      <c r="AA229" s="90"/>
      <c r="AB229" s="207"/>
      <c r="AC229" s="85"/>
      <c r="AD229" s="86"/>
      <c r="AE229" s="89"/>
      <c r="AF229" s="86"/>
      <c r="AG229" s="88"/>
      <c r="AH229" s="89"/>
      <c r="AI229" s="86"/>
      <c r="AJ229" s="87"/>
      <c r="AK229" s="86"/>
      <c r="AL229" s="88"/>
      <c r="AM229" s="89"/>
      <c r="AN229" s="86"/>
      <c r="AO229" s="87"/>
      <c r="AP229" s="86"/>
      <c r="AQ229" s="88"/>
      <c r="AR229" s="89"/>
      <c r="AS229" s="86"/>
      <c r="AT229" s="87"/>
      <c r="AU229" s="86"/>
      <c r="AV229" s="88"/>
      <c r="AW229" s="89"/>
      <c r="AX229" s="86"/>
      <c r="AY229" s="87"/>
      <c r="AZ229" s="86"/>
      <c r="BA229" s="88"/>
      <c r="BB229" s="89"/>
      <c r="BC229" s="86"/>
      <c r="BD229" s="86"/>
      <c r="BE229" s="86"/>
      <c r="BF229" s="89"/>
      <c r="BG229" s="91" t="str">
        <f t="shared" si="67"/>
        <v/>
      </c>
      <c r="BI229" s="92" t="str">
        <f t="shared" si="68"/>
        <v/>
      </c>
      <c r="BJ229" s="112"/>
      <c r="BK229" s="117"/>
      <c r="BL229" s="113"/>
      <c r="BM229" s="113"/>
      <c r="BN229" s="113"/>
      <c r="BO229" s="113"/>
      <c r="BP229" s="113"/>
      <c r="BQ229" s="113"/>
      <c r="BR229" s="113"/>
      <c r="BS229" s="114"/>
      <c r="BU229" s="171" t="str">
        <f t="shared" si="69"/>
        <v/>
      </c>
      <c r="BV229" s="161"/>
      <c r="BW229" s="162"/>
      <c r="BX229" s="250"/>
      <c r="BY229" s="256"/>
      <c r="BZ229" s="163"/>
      <c r="CA229" s="250"/>
      <c r="CB229" s="256"/>
      <c r="CC229" s="163"/>
      <c r="CD229" s="250"/>
      <c r="CE229" s="256"/>
      <c r="CF229" s="163"/>
      <c r="CG229" s="250"/>
      <c r="CH229" s="256"/>
      <c r="CI229" s="163"/>
      <c r="CJ229" s="250"/>
      <c r="CK229" s="256"/>
      <c r="CL229" s="163"/>
      <c r="CM229" s="250"/>
      <c r="CN229" s="256"/>
      <c r="CO229" s="163"/>
      <c r="CP229" s="250"/>
      <c r="CQ229" s="256"/>
      <c r="CR229" s="163"/>
      <c r="CS229" s="250"/>
      <c r="CT229" s="256"/>
      <c r="CU229" s="163"/>
      <c r="CV229" s="250"/>
      <c r="CW229" s="162"/>
      <c r="CX229" s="163"/>
      <c r="CY229" s="164"/>
    </row>
    <row r="230" spans="1:103" ht="13.5" customHeight="1">
      <c r="A230" s="83" t="str">
        <f t="shared" si="62"/>
        <v/>
      </c>
      <c r="B230" s="168" t="str">
        <f t="shared" si="63"/>
        <v/>
      </c>
      <c r="C230" s="151" t="str">
        <f t="shared" si="64"/>
        <v/>
      </c>
      <c r="D230" s="82" t="str">
        <f t="shared" si="65"/>
        <v/>
      </c>
      <c r="E230" s="188" t="str">
        <f>IF(ISERROR(SUM((B230/2),(C230/2),(D230/2))),IF(ISERROR(SUM((B230/2),(C230/2))),IF(ISERROR(SUM((B230/2),(D230/2))),IF(ISERROR(SUM((C230/2),(D230/2))),IF(ISERROR(B230/2),IF(ISERROR(C230/2),A228,C230),B230),SUM((C230*'Student List'!$D$34),(D230*'Student List'!$E$34))/'Student List'!$D$40),SUM((B230*'Student List'!$C$34),(D230*'Student List'!$E$34))/'Student List'!$E$40),SUM((B230*'Student List'!$C$34),(C230*'Student List'!$D$34))/'Student List'!$C$40),SUM((B230*'Student List'!$C$34),(C230*'Student List'!$D$34),(D230*'Student List'!$E$34))/'Student List'!$C$35)</f>
        <v/>
      </c>
      <c r="F230" s="84" t="str">
        <f t="shared" si="66"/>
        <v/>
      </c>
      <c r="G230" s="208" t="str">
        <f>IF(ISTEXT('Student List'!$C$18),('Student List'!$C$18),"")</f>
        <v/>
      </c>
      <c r="H230" s="209"/>
      <c r="I230" s="210"/>
      <c r="J230" s="211"/>
      <c r="K230" s="210"/>
      <c r="L230" s="212"/>
      <c r="M230" s="213"/>
      <c r="N230" s="210"/>
      <c r="O230" s="211"/>
      <c r="P230" s="210"/>
      <c r="Q230" s="212"/>
      <c r="R230" s="213"/>
      <c r="S230" s="210"/>
      <c r="T230" s="211"/>
      <c r="U230" s="210"/>
      <c r="V230" s="212"/>
      <c r="W230" s="213"/>
      <c r="X230" s="210"/>
      <c r="Y230" s="211"/>
      <c r="Z230" s="210"/>
      <c r="AA230" s="214"/>
      <c r="AB230" s="215"/>
      <c r="AC230" s="209"/>
      <c r="AD230" s="210"/>
      <c r="AE230" s="213"/>
      <c r="AF230" s="210"/>
      <c r="AG230" s="212"/>
      <c r="AH230" s="213"/>
      <c r="AI230" s="210"/>
      <c r="AJ230" s="211"/>
      <c r="AK230" s="210"/>
      <c r="AL230" s="212"/>
      <c r="AM230" s="213"/>
      <c r="AN230" s="210"/>
      <c r="AO230" s="211"/>
      <c r="AP230" s="210"/>
      <c r="AQ230" s="212"/>
      <c r="AR230" s="213"/>
      <c r="AS230" s="210"/>
      <c r="AT230" s="211"/>
      <c r="AU230" s="210"/>
      <c r="AV230" s="212"/>
      <c r="AW230" s="213"/>
      <c r="AX230" s="210"/>
      <c r="AY230" s="211"/>
      <c r="AZ230" s="210"/>
      <c r="BA230" s="212"/>
      <c r="BB230" s="213"/>
      <c r="BC230" s="210"/>
      <c r="BD230" s="210"/>
      <c r="BE230" s="210"/>
      <c r="BF230" s="213"/>
      <c r="BG230" s="216" t="str">
        <f t="shared" si="67"/>
        <v/>
      </c>
      <c r="BH230" s="217"/>
      <c r="BI230" s="218" t="str">
        <f t="shared" si="68"/>
        <v/>
      </c>
      <c r="BJ230" s="219"/>
      <c r="BK230" s="220"/>
      <c r="BL230" s="221"/>
      <c r="BM230" s="221"/>
      <c r="BN230" s="221"/>
      <c r="BO230" s="221"/>
      <c r="BP230" s="221"/>
      <c r="BQ230" s="221"/>
      <c r="BR230" s="221"/>
      <c r="BS230" s="222"/>
      <c r="BT230" s="217"/>
      <c r="BU230" s="223" t="str">
        <f t="shared" si="69"/>
        <v/>
      </c>
      <c r="BV230" s="224"/>
      <c r="BW230" s="225"/>
      <c r="BX230" s="249"/>
      <c r="BY230" s="255"/>
      <c r="BZ230" s="226"/>
      <c r="CA230" s="249"/>
      <c r="CB230" s="255"/>
      <c r="CC230" s="226"/>
      <c r="CD230" s="249"/>
      <c r="CE230" s="255"/>
      <c r="CF230" s="226"/>
      <c r="CG230" s="249"/>
      <c r="CH230" s="255"/>
      <c r="CI230" s="226"/>
      <c r="CJ230" s="249"/>
      <c r="CK230" s="255"/>
      <c r="CL230" s="226"/>
      <c r="CM230" s="249"/>
      <c r="CN230" s="255"/>
      <c r="CO230" s="226"/>
      <c r="CP230" s="249"/>
      <c r="CQ230" s="255"/>
      <c r="CR230" s="226"/>
      <c r="CS230" s="249"/>
      <c r="CT230" s="255"/>
      <c r="CU230" s="226"/>
      <c r="CV230" s="249"/>
      <c r="CW230" s="225"/>
      <c r="CX230" s="226"/>
      <c r="CY230" s="227"/>
    </row>
    <row r="231" spans="1:103" ht="13.5" customHeight="1">
      <c r="A231" s="83" t="str">
        <f t="shared" si="62"/>
        <v/>
      </c>
      <c r="B231" s="168" t="str">
        <f t="shared" si="63"/>
        <v/>
      </c>
      <c r="C231" s="151" t="str">
        <f t="shared" si="64"/>
        <v/>
      </c>
      <c r="D231" s="82" t="str">
        <f t="shared" si="65"/>
        <v/>
      </c>
      <c r="E231" s="188" t="str">
        <f>IF(ISERROR(SUM((B231/2),(C231/2),(D231/2))),IF(ISERROR(SUM((B231/2),(C231/2))),IF(ISERROR(SUM((B231/2),(D231/2))),IF(ISERROR(SUM((C231/2),(D231/2))),IF(ISERROR(B231/2),IF(ISERROR(C231/2),A229,C231),B231),SUM((C231*'Student List'!$D$34),(D231*'Student List'!$E$34))/'Student List'!$D$40),SUM((B231*'Student List'!$C$34),(D231*'Student List'!$E$34))/'Student List'!$E$40),SUM((B231*'Student List'!$C$34),(C231*'Student List'!$D$34))/'Student List'!$C$40),SUM((B231*'Student List'!$C$34),(C231*'Student List'!$D$34),(D231*'Student List'!$E$34))/'Student List'!$C$35)</f>
        <v/>
      </c>
      <c r="F231" s="84" t="str">
        <f t="shared" si="66"/>
        <v/>
      </c>
      <c r="G231" s="173" t="str">
        <f>IF(ISTEXT('Student List'!$C$19),('Student List'!$C$19),"")</f>
        <v/>
      </c>
      <c r="H231" s="85"/>
      <c r="I231" s="86"/>
      <c r="J231" s="87"/>
      <c r="K231" s="86"/>
      <c r="L231" s="88"/>
      <c r="M231" s="89"/>
      <c r="N231" s="86"/>
      <c r="O231" s="87"/>
      <c r="P231" s="86"/>
      <c r="Q231" s="88"/>
      <c r="R231" s="89"/>
      <c r="S231" s="86"/>
      <c r="T231" s="87"/>
      <c r="U231" s="86"/>
      <c r="V231" s="88"/>
      <c r="W231" s="89"/>
      <c r="X231" s="86"/>
      <c r="Y231" s="87"/>
      <c r="Z231" s="86"/>
      <c r="AA231" s="90"/>
      <c r="AB231" s="207"/>
      <c r="AC231" s="85"/>
      <c r="AD231" s="86"/>
      <c r="AE231" s="89"/>
      <c r="AF231" s="86"/>
      <c r="AG231" s="88"/>
      <c r="AH231" s="89"/>
      <c r="AI231" s="86"/>
      <c r="AJ231" s="87"/>
      <c r="AK231" s="86"/>
      <c r="AL231" s="88"/>
      <c r="AM231" s="89"/>
      <c r="AN231" s="86"/>
      <c r="AO231" s="87"/>
      <c r="AP231" s="86"/>
      <c r="AQ231" s="88"/>
      <c r="AR231" s="89"/>
      <c r="AS231" s="86"/>
      <c r="AT231" s="87"/>
      <c r="AU231" s="86"/>
      <c r="AV231" s="88"/>
      <c r="AW231" s="89"/>
      <c r="AX231" s="86"/>
      <c r="AY231" s="87"/>
      <c r="AZ231" s="86"/>
      <c r="BA231" s="88"/>
      <c r="BB231" s="89"/>
      <c r="BC231" s="86"/>
      <c r="BD231" s="86"/>
      <c r="BE231" s="86"/>
      <c r="BF231" s="89"/>
      <c r="BG231" s="91" t="str">
        <f t="shared" si="67"/>
        <v/>
      </c>
      <c r="BI231" s="92" t="str">
        <f t="shared" si="68"/>
        <v/>
      </c>
      <c r="BJ231" s="112"/>
      <c r="BK231" s="117"/>
      <c r="BL231" s="113"/>
      <c r="BM231" s="113"/>
      <c r="BN231" s="113"/>
      <c r="BO231" s="113"/>
      <c r="BP231" s="113"/>
      <c r="BQ231" s="113"/>
      <c r="BR231" s="113"/>
      <c r="BS231" s="114"/>
      <c r="BU231" s="171" t="str">
        <f t="shared" si="69"/>
        <v/>
      </c>
      <c r="BV231" s="161"/>
      <c r="BW231" s="162"/>
      <c r="BX231" s="250"/>
      <c r="BY231" s="256"/>
      <c r="BZ231" s="163"/>
      <c r="CA231" s="250"/>
      <c r="CB231" s="256"/>
      <c r="CC231" s="163"/>
      <c r="CD231" s="250"/>
      <c r="CE231" s="256"/>
      <c r="CF231" s="163"/>
      <c r="CG231" s="250"/>
      <c r="CH231" s="256"/>
      <c r="CI231" s="163"/>
      <c r="CJ231" s="250"/>
      <c r="CK231" s="256"/>
      <c r="CL231" s="163"/>
      <c r="CM231" s="250"/>
      <c r="CN231" s="256"/>
      <c r="CO231" s="163"/>
      <c r="CP231" s="250"/>
      <c r="CQ231" s="256"/>
      <c r="CR231" s="163"/>
      <c r="CS231" s="250"/>
      <c r="CT231" s="256"/>
      <c r="CU231" s="163"/>
      <c r="CV231" s="250"/>
      <c r="CW231" s="162"/>
      <c r="CX231" s="163"/>
      <c r="CY231" s="164"/>
    </row>
    <row r="232" spans="1:103" ht="13.5" customHeight="1">
      <c r="A232" s="83" t="str">
        <f t="shared" si="62"/>
        <v/>
      </c>
      <c r="B232" s="168" t="str">
        <f t="shared" si="63"/>
        <v/>
      </c>
      <c r="C232" s="151" t="str">
        <f t="shared" si="64"/>
        <v/>
      </c>
      <c r="D232" s="82" t="str">
        <f t="shared" si="65"/>
        <v/>
      </c>
      <c r="E232" s="188" t="str">
        <f>IF(ISERROR(SUM((B232/2),(C232/2),(D232/2))),IF(ISERROR(SUM((B232/2),(C232/2))),IF(ISERROR(SUM((B232/2),(D232/2))),IF(ISERROR(SUM((C232/2),(D232/2))),IF(ISERROR(B232/2),IF(ISERROR(C232/2),A230,C232),B232),SUM((C232*'Student List'!$D$34),(D232*'Student List'!$E$34))/'Student List'!$D$40),SUM((B232*'Student List'!$C$34),(D232*'Student List'!$E$34))/'Student List'!$E$40),SUM((B232*'Student List'!$C$34),(C232*'Student List'!$D$34))/'Student List'!$C$40),SUM((B232*'Student List'!$C$34),(C232*'Student List'!$D$34),(D232*'Student List'!$E$34))/'Student List'!$C$35)</f>
        <v/>
      </c>
      <c r="F232" s="84" t="str">
        <f t="shared" si="66"/>
        <v/>
      </c>
      <c r="G232" s="208" t="str">
        <f>IF(ISTEXT('Student List'!$C$20),('Student List'!$C$20),"")</f>
        <v/>
      </c>
      <c r="H232" s="209"/>
      <c r="I232" s="210"/>
      <c r="J232" s="211"/>
      <c r="K232" s="210"/>
      <c r="L232" s="212"/>
      <c r="M232" s="213"/>
      <c r="N232" s="210"/>
      <c r="O232" s="211"/>
      <c r="P232" s="210"/>
      <c r="Q232" s="212"/>
      <c r="R232" s="213"/>
      <c r="S232" s="210"/>
      <c r="T232" s="211"/>
      <c r="U232" s="210"/>
      <c r="V232" s="212"/>
      <c r="W232" s="213"/>
      <c r="X232" s="210"/>
      <c r="Y232" s="211"/>
      <c r="Z232" s="210"/>
      <c r="AA232" s="214"/>
      <c r="AB232" s="215"/>
      <c r="AC232" s="209"/>
      <c r="AD232" s="210"/>
      <c r="AE232" s="213"/>
      <c r="AF232" s="210"/>
      <c r="AG232" s="212"/>
      <c r="AH232" s="213"/>
      <c r="AI232" s="210"/>
      <c r="AJ232" s="211"/>
      <c r="AK232" s="210"/>
      <c r="AL232" s="212"/>
      <c r="AM232" s="213"/>
      <c r="AN232" s="210"/>
      <c r="AO232" s="211"/>
      <c r="AP232" s="210"/>
      <c r="AQ232" s="212"/>
      <c r="AR232" s="213"/>
      <c r="AS232" s="210"/>
      <c r="AT232" s="211"/>
      <c r="AU232" s="210"/>
      <c r="AV232" s="212"/>
      <c r="AW232" s="213"/>
      <c r="AX232" s="210"/>
      <c r="AY232" s="211"/>
      <c r="AZ232" s="210"/>
      <c r="BA232" s="212"/>
      <c r="BB232" s="213"/>
      <c r="BC232" s="210"/>
      <c r="BD232" s="210"/>
      <c r="BE232" s="210"/>
      <c r="BF232" s="213"/>
      <c r="BG232" s="216" t="str">
        <f t="shared" si="67"/>
        <v/>
      </c>
      <c r="BH232" s="217"/>
      <c r="BI232" s="218" t="str">
        <f t="shared" si="68"/>
        <v/>
      </c>
      <c r="BJ232" s="219"/>
      <c r="BK232" s="220"/>
      <c r="BL232" s="221"/>
      <c r="BM232" s="221"/>
      <c r="BN232" s="221"/>
      <c r="BO232" s="221"/>
      <c r="BP232" s="221"/>
      <c r="BQ232" s="221"/>
      <c r="BR232" s="221"/>
      <c r="BS232" s="222"/>
      <c r="BT232" s="217"/>
      <c r="BU232" s="223" t="str">
        <f t="shared" si="69"/>
        <v/>
      </c>
      <c r="BV232" s="224"/>
      <c r="BW232" s="225"/>
      <c r="BX232" s="249"/>
      <c r="BY232" s="255"/>
      <c r="BZ232" s="226"/>
      <c r="CA232" s="249"/>
      <c r="CB232" s="255"/>
      <c r="CC232" s="226"/>
      <c r="CD232" s="249"/>
      <c r="CE232" s="255"/>
      <c r="CF232" s="226"/>
      <c r="CG232" s="249"/>
      <c r="CH232" s="255"/>
      <c r="CI232" s="226"/>
      <c r="CJ232" s="249"/>
      <c r="CK232" s="255"/>
      <c r="CL232" s="226"/>
      <c r="CM232" s="249"/>
      <c r="CN232" s="255"/>
      <c r="CO232" s="226"/>
      <c r="CP232" s="249"/>
      <c r="CQ232" s="255"/>
      <c r="CR232" s="226"/>
      <c r="CS232" s="249"/>
      <c r="CT232" s="255"/>
      <c r="CU232" s="226"/>
      <c r="CV232" s="249"/>
      <c r="CW232" s="225"/>
      <c r="CX232" s="226"/>
      <c r="CY232" s="227"/>
    </row>
    <row r="233" spans="1:103" ht="13.5" customHeight="1">
      <c r="A233" s="83" t="str">
        <f t="shared" si="62"/>
        <v/>
      </c>
      <c r="B233" s="168" t="str">
        <f t="shared" si="63"/>
        <v/>
      </c>
      <c r="C233" s="151" t="str">
        <f t="shared" si="64"/>
        <v/>
      </c>
      <c r="D233" s="82" t="str">
        <f t="shared" si="65"/>
        <v/>
      </c>
      <c r="E233" s="188" t="str">
        <f>IF(ISERROR(SUM((B233/2),(C233/2),(D233/2))),IF(ISERROR(SUM((B233/2),(C233/2))),IF(ISERROR(SUM((B233/2),(D233/2))),IF(ISERROR(SUM((C233/2),(D233/2))),IF(ISERROR(B233/2),IF(ISERROR(C233/2),A231,C233),B233),SUM((C233*'Student List'!$D$34),(D233*'Student List'!$E$34))/'Student List'!$D$40),SUM((B233*'Student List'!$C$34),(D233*'Student List'!$E$34))/'Student List'!$E$40),SUM((B233*'Student List'!$C$34),(C233*'Student List'!$D$34))/'Student List'!$C$40),SUM((B233*'Student List'!$C$34),(C233*'Student List'!$D$34),(D233*'Student List'!$E$34))/'Student List'!$C$35)</f>
        <v/>
      </c>
      <c r="F233" s="84" t="str">
        <f t="shared" si="66"/>
        <v/>
      </c>
      <c r="G233" s="173" t="str">
        <f>IF(ISTEXT('Student List'!$C$21),('Student List'!$C$21),"")</f>
        <v/>
      </c>
      <c r="H233" s="85"/>
      <c r="I233" s="86"/>
      <c r="J233" s="87"/>
      <c r="K233" s="86"/>
      <c r="L233" s="88"/>
      <c r="M233" s="89"/>
      <c r="N233" s="86"/>
      <c r="O233" s="86"/>
      <c r="P233" s="228"/>
      <c r="Q233" s="148"/>
      <c r="R233" s="89"/>
      <c r="S233" s="86"/>
      <c r="T233" s="87"/>
      <c r="U233" s="86"/>
      <c r="V233" s="88"/>
      <c r="W233" s="89"/>
      <c r="X233" s="86"/>
      <c r="Y233" s="87"/>
      <c r="Z233" s="86"/>
      <c r="AA233" s="90"/>
      <c r="AB233" s="207"/>
      <c r="AC233" s="85"/>
      <c r="AD233" s="86"/>
      <c r="AE233" s="89"/>
      <c r="AF233" s="86"/>
      <c r="AG233" s="88"/>
      <c r="AH233" s="89"/>
      <c r="AI233" s="86"/>
      <c r="AJ233" s="87"/>
      <c r="AK233" s="86"/>
      <c r="AL233" s="88"/>
      <c r="AM233" s="89"/>
      <c r="AN233" s="86"/>
      <c r="AO233" s="87"/>
      <c r="AP233" s="86"/>
      <c r="AQ233" s="88"/>
      <c r="AR233" s="89"/>
      <c r="AS233" s="86"/>
      <c r="AT233" s="87"/>
      <c r="AU233" s="86"/>
      <c r="AV233" s="88"/>
      <c r="AW233" s="89"/>
      <c r="AX233" s="86"/>
      <c r="AY233" s="87"/>
      <c r="AZ233" s="86"/>
      <c r="BA233" s="88"/>
      <c r="BB233" s="89"/>
      <c r="BC233" s="86"/>
      <c r="BD233" s="86"/>
      <c r="BE233" s="86"/>
      <c r="BF233" s="89"/>
      <c r="BG233" s="91" t="str">
        <f t="shared" si="67"/>
        <v/>
      </c>
      <c r="BI233" s="92" t="str">
        <f t="shared" si="68"/>
        <v/>
      </c>
      <c r="BJ233" s="112"/>
      <c r="BK233" s="117"/>
      <c r="BL233" s="113"/>
      <c r="BM233" s="113"/>
      <c r="BN233" s="113"/>
      <c r="BO233" s="113"/>
      <c r="BP233" s="113"/>
      <c r="BQ233" s="113"/>
      <c r="BR233" s="113"/>
      <c r="BS233" s="114"/>
      <c r="BU233" s="171" t="str">
        <f t="shared" si="69"/>
        <v/>
      </c>
      <c r="BV233" s="161"/>
      <c r="BW233" s="162"/>
      <c r="BX233" s="250"/>
      <c r="BY233" s="256"/>
      <c r="BZ233" s="163"/>
      <c r="CA233" s="250"/>
      <c r="CB233" s="256"/>
      <c r="CC233" s="163"/>
      <c r="CD233" s="250"/>
      <c r="CE233" s="256"/>
      <c r="CF233" s="163"/>
      <c r="CG233" s="250"/>
      <c r="CH233" s="256"/>
      <c r="CI233" s="163"/>
      <c r="CJ233" s="250"/>
      <c r="CK233" s="256"/>
      <c r="CL233" s="163"/>
      <c r="CM233" s="250"/>
      <c r="CN233" s="256"/>
      <c r="CO233" s="163"/>
      <c r="CP233" s="250"/>
      <c r="CQ233" s="256"/>
      <c r="CR233" s="163"/>
      <c r="CS233" s="250"/>
      <c r="CT233" s="256"/>
      <c r="CU233" s="163"/>
      <c r="CV233" s="250"/>
      <c r="CW233" s="162"/>
      <c r="CX233" s="163"/>
      <c r="CY233" s="164"/>
    </row>
    <row r="234" spans="1:103" ht="13.5" customHeight="1">
      <c r="A234" s="83" t="str">
        <f t="shared" si="62"/>
        <v/>
      </c>
      <c r="B234" s="168" t="str">
        <f t="shared" si="63"/>
        <v/>
      </c>
      <c r="C234" s="151" t="str">
        <f t="shared" si="64"/>
        <v/>
      </c>
      <c r="D234" s="82" t="str">
        <f t="shared" si="65"/>
        <v/>
      </c>
      <c r="E234" s="188" t="str">
        <f>IF(ISERROR(SUM((B234/2),(C234/2),(D234/2))),IF(ISERROR(SUM((B234/2),(C234/2))),IF(ISERROR(SUM((B234/2),(D234/2))),IF(ISERROR(SUM((C234/2),(D234/2))),IF(ISERROR(B234/2),IF(ISERROR(C234/2),A232,C234),B234),SUM((C234*'Student List'!$D$34),(D234*'Student List'!$E$34))/'Student List'!$D$40),SUM((B234*'Student List'!$C$34),(D234*'Student List'!$E$34))/'Student List'!$E$40),SUM((B234*'Student List'!$C$34),(C234*'Student List'!$D$34))/'Student List'!$C$40),SUM((B234*'Student List'!$C$34),(C234*'Student List'!$D$34),(D234*'Student List'!$E$34))/'Student List'!$C$35)</f>
        <v/>
      </c>
      <c r="F234" s="84" t="str">
        <f t="shared" si="66"/>
        <v/>
      </c>
      <c r="G234" s="208" t="str">
        <f>IF(ISTEXT('Student List'!$C$22),('Student List'!$C$22),"")</f>
        <v/>
      </c>
      <c r="H234" s="209"/>
      <c r="I234" s="210"/>
      <c r="J234" s="211"/>
      <c r="K234" s="210"/>
      <c r="L234" s="212"/>
      <c r="M234" s="213"/>
      <c r="N234" s="210"/>
      <c r="O234" s="211"/>
      <c r="P234" s="210"/>
      <c r="Q234" s="212"/>
      <c r="R234" s="213"/>
      <c r="S234" s="210"/>
      <c r="T234" s="211"/>
      <c r="U234" s="210"/>
      <c r="V234" s="212"/>
      <c r="W234" s="213"/>
      <c r="X234" s="210"/>
      <c r="Y234" s="211"/>
      <c r="Z234" s="210"/>
      <c r="AA234" s="214"/>
      <c r="AB234" s="215"/>
      <c r="AC234" s="209"/>
      <c r="AD234" s="210"/>
      <c r="AE234" s="213"/>
      <c r="AF234" s="210"/>
      <c r="AG234" s="212"/>
      <c r="AH234" s="213"/>
      <c r="AI234" s="210"/>
      <c r="AJ234" s="211"/>
      <c r="AK234" s="210"/>
      <c r="AL234" s="212"/>
      <c r="AM234" s="213"/>
      <c r="AN234" s="210"/>
      <c r="AO234" s="211"/>
      <c r="AP234" s="210"/>
      <c r="AQ234" s="212"/>
      <c r="AR234" s="213"/>
      <c r="AS234" s="210"/>
      <c r="AT234" s="211"/>
      <c r="AU234" s="210"/>
      <c r="AV234" s="212"/>
      <c r="AW234" s="213"/>
      <c r="AX234" s="210"/>
      <c r="AY234" s="211"/>
      <c r="AZ234" s="210"/>
      <c r="BA234" s="212"/>
      <c r="BB234" s="213"/>
      <c r="BC234" s="210"/>
      <c r="BD234" s="210"/>
      <c r="BE234" s="210"/>
      <c r="BF234" s="213"/>
      <c r="BG234" s="216" t="str">
        <f t="shared" si="67"/>
        <v/>
      </c>
      <c r="BH234" s="217"/>
      <c r="BI234" s="218" t="str">
        <f t="shared" si="68"/>
        <v/>
      </c>
      <c r="BJ234" s="219"/>
      <c r="BK234" s="220"/>
      <c r="BL234" s="221"/>
      <c r="BM234" s="221"/>
      <c r="BN234" s="221"/>
      <c r="BO234" s="221"/>
      <c r="BP234" s="221"/>
      <c r="BQ234" s="221"/>
      <c r="BR234" s="221"/>
      <c r="BS234" s="222"/>
      <c r="BT234" s="217"/>
      <c r="BU234" s="223" t="str">
        <f t="shared" si="69"/>
        <v/>
      </c>
      <c r="BV234" s="224"/>
      <c r="BW234" s="225"/>
      <c r="BX234" s="249"/>
      <c r="BY234" s="255"/>
      <c r="BZ234" s="226"/>
      <c r="CA234" s="249"/>
      <c r="CB234" s="255"/>
      <c r="CC234" s="226"/>
      <c r="CD234" s="249"/>
      <c r="CE234" s="255"/>
      <c r="CF234" s="226"/>
      <c r="CG234" s="249"/>
      <c r="CH234" s="255"/>
      <c r="CI234" s="226"/>
      <c r="CJ234" s="249"/>
      <c r="CK234" s="255"/>
      <c r="CL234" s="226"/>
      <c r="CM234" s="249"/>
      <c r="CN234" s="255"/>
      <c r="CO234" s="226"/>
      <c r="CP234" s="249"/>
      <c r="CQ234" s="255"/>
      <c r="CR234" s="226"/>
      <c r="CS234" s="249"/>
      <c r="CT234" s="255"/>
      <c r="CU234" s="226"/>
      <c r="CV234" s="249"/>
      <c r="CW234" s="225"/>
      <c r="CX234" s="226"/>
      <c r="CY234" s="227"/>
    </row>
    <row r="235" spans="1:103" ht="13.5" customHeight="1">
      <c r="A235" s="83" t="str">
        <f t="shared" si="62"/>
        <v/>
      </c>
      <c r="B235" s="168" t="str">
        <f t="shared" si="63"/>
        <v/>
      </c>
      <c r="C235" s="151" t="str">
        <f t="shared" si="64"/>
        <v/>
      </c>
      <c r="D235" s="82" t="str">
        <f t="shared" si="65"/>
        <v/>
      </c>
      <c r="E235" s="188" t="str">
        <f>IF(ISERROR(SUM((B235/2),(C235/2),(D235/2))),IF(ISERROR(SUM((B235/2),(C235/2))),IF(ISERROR(SUM((B235/2),(D235/2))),IF(ISERROR(SUM((C235/2),(D235/2))),IF(ISERROR(B235/2),IF(ISERROR(C235/2),A233,C235),B235),SUM((C235*'Student List'!$D$34),(D235*'Student List'!$E$34))/'Student List'!$D$40),SUM((B235*'Student List'!$C$34),(D235*'Student List'!$E$34))/'Student List'!$E$40),SUM((B235*'Student List'!$C$34),(C235*'Student List'!$D$34))/'Student List'!$C$40),SUM((B235*'Student List'!$C$34),(C235*'Student List'!$D$34),(D235*'Student List'!$E$34))/'Student List'!$C$35)</f>
        <v/>
      </c>
      <c r="F235" s="84" t="str">
        <f t="shared" si="66"/>
        <v/>
      </c>
      <c r="G235" s="173" t="str">
        <f>IF(ISTEXT('Student List'!$C$23),('Student List'!$C$23),"")</f>
        <v/>
      </c>
      <c r="H235" s="85"/>
      <c r="I235" s="86"/>
      <c r="J235" s="87"/>
      <c r="K235" s="86"/>
      <c r="L235" s="88"/>
      <c r="M235" s="89"/>
      <c r="N235" s="86"/>
      <c r="O235" s="87"/>
      <c r="P235" s="86"/>
      <c r="Q235" s="88"/>
      <c r="R235" s="89"/>
      <c r="S235" s="86"/>
      <c r="T235" s="87"/>
      <c r="U235" s="86"/>
      <c r="V235" s="88"/>
      <c r="W235" s="89"/>
      <c r="X235" s="86"/>
      <c r="Y235" s="87"/>
      <c r="Z235" s="86"/>
      <c r="AA235" s="90"/>
      <c r="AB235" s="207"/>
      <c r="AC235" s="85"/>
      <c r="AD235" s="86"/>
      <c r="AE235" s="89"/>
      <c r="AF235" s="86"/>
      <c r="AG235" s="88"/>
      <c r="AH235" s="89"/>
      <c r="AI235" s="86"/>
      <c r="AJ235" s="87"/>
      <c r="AK235" s="86"/>
      <c r="AL235" s="88"/>
      <c r="AM235" s="89"/>
      <c r="AN235" s="86"/>
      <c r="AO235" s="87"/>
      <c r="AP235" s="86"/>
      <c r="AQ235" s="88"/>
      <c r="AR235" s="89"/>
      <c r="AS235" s="86"/>
      <c r="AT235" s="87"/>
      <c r="AU235" s="86"/>
      <c r="AV235" s="88"/>
      <c r="AW235" s="89"/>
      <c r="AX235" s="86"/>
      <c r="AY235" s="87"/>
      <c r="AZ235" s="86"/>
      <c r="BA235" s="88"/>
      <c r="BB235" s="89"/>
      <c r="BC235" s="86"/>
      <c r="BD235" s="86"/>
      <c r="BE235" s="86"/>
      <c r="BF235" s="89"/>
      <c r="BG235" s="91" t="str">
        <f t="shared" si="67"/>
        <v/>
      </c>
      <c r="BI235" s="92" t="str">
        <f t="shared" si="68"/>
        <v/>
      </c>
      <c r="BJ235" s="112"/>
      <c r="BK235" s="117"/>
      <c r="BL235" s="113"/>
      <c r="BM235" s="113"/>
      <c r="BN235" s="113"/>
      <c r="BO235" s="113"/>
      <c r="BP235" s="113"/>
      <c r="BQ235" s="113"/>
      <c r="BR235" s="113"/>
      <c r="BS235" s="114"/>
      <c r="BU235" s="171" t="str">
        <f t="shared" si="69"/>
        <v/>
      </c>
      <c r="BV235" s="161"/>
      <c r="BW235" s="162"/>
      <c r="BX235" s="250"/>
      <c r="BY235" s="256"/>
      <c r="BZ235" s="163"/>
      <c r="CA235" s="250"/>
      <c r="CB235" s="256"/>
      <c r="CC235" s="163"/>
      <c r="CD235" s="250"/>
      <c r="CE235" s="256"/>
      <c r="CF235" s="163"/>
      <c r="CG235" s="250"/>
      <c r="CH235" s="256"/>
      <c r="CI235" s="163"/>
      <c r="CJ235" s="250"/>
      <c r="CK235" s="256"/>
      <c r="CL235" s="163"/>
      <c r="CM235" s="250"/>
      <c r="CN235" s="256"/>
      <c r="CO235" s="163"/>
      <c r="CP235" s="250"/>
      <c r="CQ235" s="256"/>
      <c r="CR235" s="163"/>
      <c r="CS235" s="250"/>
      <c r="CT235" s="256"/>
      <c r="CU235" s="163"/>
      <c r="CV235" s="250"/>
      <c r="CW235" s="162"/>
      <c r="CX235" s="163"/>
      <c r="CY235" s="164"/>
    </row>
    <row r="236" spans="1:103" ht="13.5" customHeight="1">
      <c r="A236" s="83" t="str">
        <f t="shared" si="62"/>
        <v/>
      </c>
      <c r="B236" s="168" t="str">
        <f t="shared" si="63"/>
        <v/>
      </c>
      <c r="C236" s="151" t="str">
        <f t="shared" si="64"/>
        <v/>
      </c>
      <c r="D236" s="82" t="str">
        <f t="shared" si="65"/>
        <v/>
      </c>
      <c r="E236" s="188" t="str">
        <f>IF(ISERROR(SUM((B236/2),(C236/2),(D236/2))),IF(ISERROR(SUM((B236/2),(C236/2))),IF(ISERROR(SUM((B236/2),(D236/2))),IF(ISERROR(SUM((C236/2),(D236/2))),IF(ISERROR(B236/2),IF(ISERROR(C236/2),A234,C236),B236),SUM((C236*'Student List'!$D$34),(D236*'Student List'!$E$34))/'Student List'!$D$40),SUM((B236*'Student List'!$C$34),(D236*'Student List'!$E$34))/'Student List'!$E$40),SUM((B236*'Student List'!$C$34),(C236*'Student List'!$D$34))/'Student List'!$C$40),SUM((B236*'Student List'!$C$34),(C236*'Student List'!$D$34),(D236*'Student List'!$E$34))/'Student List'!$C$35)</f>
        <v/>
      </c>
      <c r="F236" s="84" t="str">
        <f t="shared" si="66"/>
        <v/>
      </c>
      <c r="G236" s="208" t="str">
        <f>IF(ISTEXT('Student List'!$C$24),('Student List'!$C$24),"")</f>
        <v/>
      </c>
      <c r="H236" s="209"/>
      <c r="I236" s="210"/>
      <c r="J236" s="211"/>
      <c r="K236" s="210"/>
      <c r="L236" s="212"/>
      <c r="M236" s="213"/>
      <c r="N236" s="210"/>
      <c r="O236" s="211"/>
      <c r="P236" s="210"/>
      <c r="Q236" s="212"/>
      <c r="R236" s="213"/>
      <c r="S236" s="210"/>
      <c r="T236" s="211"/>
      <c r="U236" s="210"/>
      <c r="V236" s="212"/>
      <c r="W236" s="213"/>
      <c r="X236" s="210"/>
      <c r="Y236" s="211"/>
      <c r="Z236" s="210"/>
      <c r="AA236" s="214"/>
      <c r="AB236" s="215"/>
      <c r="AC236" s="209"/>
      <c r="AD236" s="210"/>
      <c r="AE236" s="213"/>
      <c r="AF236" s="210"/>
      <c r="AG236" s="212"/>
      <c r="AH236" s="213"/>
      <c r="AI236" s="210"/>
      <c r="AJ236" s="211"/>
      <c r="AK236" s="210"/>
      <c r="AL236" s="212"/>
      <c r="AM236" s="213"/>
      <c r="AN236" s="210"/>
      <c r="AO236" s="211"/>
      <c r="AP236" s="210"/>
      <c r="AQ236" s="212"/>
      <c r="AR236" s="213"/>
      <c r="AS236" s="210"/>
      <c r="AT236" s="211"/>
      <c r="AU236" s="210"/>
      <c r="AV236" s="212"/>
      <c r="AW236" s="213"/>
      <c r="AX236" s="210"/>
      <c r="AY236" s="211"/>
      <c r="AZ236" s="210"/>
      <c r="BA236" s="212"/>
      <c r="BB236" s="213"/>
      <c r="BC236" s="210"/>
      <c r="BD236" s="210"/>
      <c r="BE236" s="210"/>
      <c r="BF236" s="213"/>
      <c r="BG236" s="216" t="str">
        <f t="shared" si="67"/>
        <v/>
      </c>
      <c r="BH236" s="217"/>
      <c r="BI236" s="218" t="str">
        <f t="shared" si="68"/>
        <v/>
      </c>
      <c r="BJ236" s="219"/>
      <c r="BK236" s="220"/>
      <c r="BL236" s="221"/>
      <c r="BM236" s="221"/>
      <c r="BN236" s="221"/>
      <c r="BO236" s="221"/>
      <c r="BP236" s="221"/>
      <c r="BQ236" s="221"/>
      <c r="BR236" s="221"/>
      <c r="BS236" s="222"/>
      <c r="BT236" s="217"/>
      <c r="BU236" s="223" t="str">
        <f t="shared" si="69"/>
        <v/>
      </c>
      <c r="BV236" s="224"/>
      <c r="BW236" s="225"/>
      <c r="BX236" s="249"/>
      <c r="BY236" s="255"/>
      <c r="BZ236" s="226"/>
      <c r="CA236" s="249"/>
      <c r="CB236" s="255"/>
      <c r="CC236" s="226"/>
      <c r="CD236" s="249"/>
      <c r="CE236" s="255"/>
      <c r="CF236" s="226"/>
      <c r="CG236" s="249"/>
      <c r="CH236" s="255"/>
      <c r="CI236" s="226"/>
      <c r="CJ236" s="249"/>
      <c r="CK236" s="255"/>
      <c r="CL236" s="226"/>
      <c r="CM236" s="249"/>
      <c r="CN236" s="255"/>
      <c r="CO236" s="226"/>
      <c r="CP236" s="249"/>
      <c r="CQ236" s="255"/>
      <c r="CR236" s="226"/>
      <c r="CS236" s="249"/>
      <c r="CT236" s="255"/>
      <c r="CU236" s="226"/>
      <c r="CV236" s="249"/>
      <c r="CW236" s="225"/>
      <c r="CX236" s="226"/>
      <c r="CY236" s="227"/>
    </row>
    <row r="237" spans="1:103" ht="13.5" customHeight="1">
      <c r="A237" s="83" t="str">
        <f t="shared" si="62"/>
        <v/>
      </c>
      <c r="B237" s="168" t="str">
        <f t="shared" si="63"/>
        <v/>
      </c>
      <c r="C237" s="151" t="str">
        <f t="shared" si="64"/>
        <v/>
      </c>
      <c r="D237" s="82" t="str">
        <f t="shared" si="65"/>
        <v/>
      </c>
      <c r="E237" s="188" t="str">
        <f>IF(ISERROR(SUM((B237/2),(C237/2),(D237/2))),IF(ISERROR(SUM((B237/2),(C237/2))),IF(ISERROR(SUM((B237/2),(D237/2))),IF(ISERROR(SUM((C237/2),(D237/2))),IF(ISERROR(B237/2),IF(ISERROR(C237/2),A235,C237),B237),SUM((C237*'Student List'!$D$34),(D237*'Student List'!$E$34))/'Student List'!$D$40),SUM((B237*'Student List'!$C$34),(D237*'Student List'!$E$34))/'Student List'!$E$40),SUM((B237*'Student List'!$C$34),(C237*'Student List'!$D$34))/'Student List'!$C$40),SUM((B237*'Student List'!$C$34),(C237*'Student List'!$D$34),(D237*'Student List'!$E$34))/'Student List'!$C$35)</f>
        <v/>
      </c>
      <c r="F237" s="84" t="str">
        <f t="shared" si="66"/>
        <v/>
      </c>
      <c r="G237" s="173" t="str">
        <f>IF(ISTEXT('Student List'!$C$25),('Student List'!$C$25),"")</f>
        <v/>
      </c>
      <c r="H237" s="85"/>
      <c r="I237" s="86"/>
      <c r="J237" s="87"/>
      <c r="K237" s="86"/>
      <c r="L237" s="88"/>
      <c r="M237" s="89"/>
      <c r="N237" s="86"/>
      <c r="O237" s="87"/>
      <c r="P237" s="86"/>
      <c r="Q237" s="88"/>
      <c r="R237" s="89"/>
      <c r="S237" s="86"/>
      <c r="T237" s="87"/>
      <c r="U237" s="86"/>
      <c r="V237" s="88"/>
      <c r="W237" s="89"/>
      <c r="X237" s="86"/>
      <c r="Y237" s="87"/>
      <c r="Z237" s="86"/>
      <c r="AA237" s="90"/>
      <c r="AB237" s="207"/>
      <c r="AC237" s="85"/>
      <c r="AD237" s="86"/>
      <c r="AE237" s="89"/>
      <c r="AF237" s="86"/>
      <c r="AG237" s="88"/>
      <c r="AH237" s="89"/>
      <c r="AI237" s="86"/>
      <c r="AJ237" s="87"/>
      <c r="AK237" s="86"/>
      <c r="AL237" s="88"/>
      <c r="AM237" s="89"/>
      <c r="AN237" s="86"/>
      <c r="AO237" s="87"/>
      <c r="AP237" s="86"/>
      <c r="AQ237" s="88"/>
      <c r="AR237" s="89"/>
      <c r="AS237" s="86"/>
      <c r="AT237" s="87"/>
      <c r="AU237" s="86"/>
      <c r="AV237" s="88"/>
      <c r="AW237" s="89"/>
      <c r="AX237" s="86"/>
      <c r="AY237" s="87"/>
      <c r="AZ237" s="86"/>
      <c r="BA237" s="88"/>
      <c r="BB237" s="89"/>
      <c r="BC237" s="86"/>
      <c r="BD237" s="86"/>
      <c r="BE237" s="86"/>
      <c r="BF237" s="89"/>
      <c r="BG237" s="91" t="str">
        <f t="shared" si="67"/>
        <v/>
      </c>
      <c r="BI237" s="92" t="str">
        <f t="shared" si="68"/>
        <v/>
      </c>
      <c r="BJ237" s="112"/>
      <c r="BK237" s="117"/>
      <c r="BL237" s="113"/>
      <c r="BM237" s="113"/>
      <c r="BN237" s="113"/>
      <c r="BO237" s="113"/>
      <c r="BP237" s="113"/>
      <c r="BQ237" s="113"/>
      <c r="BR237" s="113"/>
      <c r="BS237" s="114"/>
      <c r="BU237" s="171" t="str">
        <f t="shared" si="69"/>
        <v/>
      </c>
      <c r="BV237" s="161"/>
      <c r="BW237" s="162"/>
      <c r="BX237" s="250"/>
      <c r="BY237" s="256"/>
      <c r="BZ237" s="163"/>
      <c r="CA237" s="250"/>
      <c r="CB237" s="256"/>
      <c r="CC237" s="163"/>
      <c r="CD237" s="250"/>
      <c r="CE237" s="256"/>
      <c r="CF237" s="163"/>
      <c r="CG237" s="250"/>
      <c r="CH237" s="256"/>
      <c r="CI237" s="163"/>
      <c r="CJ237" s="250"/>
      <c r="CK237" s="256"/>
      <c r="CL237" s="163"/>
      <c r="CM237" s="250"/>
      <c r="CN237" s="256"/>
      <c r="CO237" s="163"/>
      <c r="CP237" s="250"/>
      <c r="CQ237" s="256"/>
      <c r="CR237" s="163"/>
      <c r="CS237" s="250"/>
      <c r="CT237" s="256"/>
      <c r="CU237" s="163"/>
      <c r="CV237" s="250"/>
      <c r="CW237" s="162"/>
      <c r="CX237" s="163"/>
      <c r="CY237" s="164"/>
    </row>
    <row r="238" spans="1:103" ht="13.5" customHeight="1">
      <c r="A238" s="83" t="str">
        <f t="shared" si="62"/>
        <v/>
      </c>
      <c r="B238" s="168" t="str">
        <f t="shared" si="63"/>
        <v/>
      </c>
      <c r="C238" s="151" t="str">
        <f t="shared" si="64"/>
        <v/>
      </c>
      <c r="D238" s="82" t="str">
        <f t="shared" si="65"/>
        <v/>
      </c>
      <c r="E238" s="188" t="str">
        <f>IF(ISERROR(SUM((B238/2),(C238/2),(D238/2))),IF(ISERROR(SUM((B238/2),(C238/2))),IF(ISERROR(SUM((B238/2),(D238/2))),IF(ISERROR(SUM((C238/2),(D238/2))),IF(ISERROR(B238/2),IF(ISERROR(C238/2),A236,C238),B238),SUM((C238*'Student List'!$D$34),(D238*'Student List'!$E$34))/'Student List'!$D$40),SUM((B238*'Student List'!$C$34),(D238*'Student List'!$E$34))/'Student List'!$E$40),SUM((B238*'Student List'!$C$34),(C238*'Student List'!$D$34))/'Student List'!$C$40),SUM((B238*'Student List'!$C$34),(C238*'Student List'!$D$34),(D238*'Student List'!$E$34))/'Student List'!$C$35)</f>
        <v/>
      </c>
      <c r="F238" s="84" t="str">
        <f t="shared" si="66"/>
        <v/>
      </c>
      <c r="G238" s="208" t="str">
        <f>IF(ISTEXT('Student List'!$C$26),('Student List'!$C$26),"")</f>
        <v/>
      </c>
      <c r="H238" s="209"/>
      <c r="I238" s="210"/>
      <c r="J238" s="211"/>
      <c r="K238" s="210"/>
      <c r="L238" s="212"/>
      <c r="M238" s="213"/>
      <c r="N238" s="210"/>
      <c r="O238" s="211"/>
      <c r="P238" s="210"/>
      <c r="Q238" s="212"/>
      <c r="R238" s="213"/>
      <c r="S238" s="210"/>
      <c r="T238" s="211"/>
      <c r="U238" s="210"/>
      <c r="V238" s="212"/>
      <c r="W238" s="213"/>
      <c r="X238" s="210"/>
      <c r="Y238" s="211"/>
      <c r="Z238" s="210"/>
      <c r="AA238" s="214"/>
      <c r="AB238" s="215"/>
      <c r="AC238" s="209"/>
      <c r="AD238" s="210"/>
      <c r="AE238" s="213"/>
      <c r="AF238" s="210"/>
      <c r="AG238" s="212"/>
      <c r="AH238" s="213"/>
      <c r="AI238" s="210"/>
      <c r="AJ238" s="211"/>
      <c r="AK238" s="210"/>
      <c r="AL238" s="212"/>
      <c r="AM238" s="213"/>
      <c r="AN238" s="210"/>
      <c r="AO238" s="211"/>
      <c r="AP238" s="210"/>
      <c r="AQ238" s="212"/>
      <c r="AR238" s="213"/>
      <c r="AS238" s="210"/>
      <c r="AT238" s="211"/>
      <c r="AU238" s="210"/>
      <c r="AV238" s="212"/>
      <c r="AW238" s="213"/>
      <c r="AX238" s="210"/>
      <c r="AY238" s="211"/>
      <c r="AZ238" s="210"/>
      <c r="BA238" s="212"/>
      <c r="BB238" s="213"/>
      <c r="BC238" s="210"/>
      <c r="BD238" s="210"/>
      <c r="BE238" s="210"/>
      <c r="BF238" s="213"/>
      <c r="BG238" s="216" t="str">
        <f t="shared" si="67"/>
        <v/>
      </c>
      <c r="BH238" s="217"/>
      <c r="BI238" s="218" t="str">
        <f t="shared" si="68"/>
        <v/>
      </c>
      <c r="BJ238" s="219"/>
      <c r="BK238" s="220"/>
      <c r="BL238" s="221"/>
      <c r="BM238" s="221"/>
      <c r="BN238" s="221"/>
      <c r="BO238" s="221"/>
      <c r="BP238" s="221"/>
      <c r="BQ238" s="221"/>
      <c r="BR238" s="221"/>
      <c r="BS238" s="222"/>
      <c r="BT238" s="217"/>
      <c r="BU238" s="223" t="str">
        <f t="shared" si="69"/>
        <v/>
      </c>
      <c r="BV238" s="224"/>
      <c r="BW238" s="225"/>
      <c r="BX238" s="249"/>
      <c r="BY238" s="255"/>
      <c r="BZ238" s="226"/>
      <c r="CA238" s="249"/>
      <c r="CB238" s="255"/>
      <c r="CC238" s="226"/>
      <c r="CD238" s="249"/>
      <c r="CE238" s="255"/>
      <c r="CF238" s="226"/>
      <c r="CG238" s="249"/>
      <c r="CH238" s="255"/>
      <c r="CI238" s="226"/>
      <c r="CJ238" s="249"/>
      <c r="CK238" s="255"/>
      <c r="CL238" s="226"/>
      <c r="CM238" s="249"/>
      <c r="CN238" s="255"/>
      <c r="CO238" s="226"/>
      <c r="CP238" s="249"/>
      <c r="CQ238" s="255"/>
      <c r="CR238" s="226"/>
      <c r="CS238" s="249"/>
      <c r="CT238" s="255"/>
      <c r="CU238" s="226"/>
      <c r="CV238" s="249"/>
      <c r="CW238" s="225"/>
      <c r="CX238" s="226"/>
      <c r="CY238" s="227"/>
    </row>
    <row r="239" spans="1:103" ht="13.5" customHeight="1">
      <c r="A239" s="83" t="str">
        <f t="shared" si="62"/>
        <v/>
      </c>
      <c r="B239" s="168" t="str">
        <f t="shared" si="63"/>
        <v/>
      </c>
      <c r="C239" s="151" t="str">
        <f t="shared" si="64"/>
        <v/>
      </c>
      <c r="D239" s="82" t="str">
        <f t="shared" si="65"/>
        <v/>
      </c>
      <c r="E239" s="188" t="str">
        <f>IF(ISERROR(SUM((B239/2),(C239/2),(D239/2))),IF(ISERROR(SUM((B239/2),(C239/2))),IF(ISERROR(SUM((B239/2),(D239/2))),IF(ISERROR(SUM((C239/2),(D239/2))),IF(ISERROR(B239/2),IF(ISERROR(C239/2),A237,C239),B239),SUM((C239*'Student List'!$D$34),(D239*'Student List'!$E$34))/'Student List'!$D$40),SUM((B239*'Student List'!$C$34),(D239*'Student List'!$E$34))/'Student List'!$E$40),SUM((B239*'Student List'!$C$34),(C239*'Student List'!$D$34))/'Student List'!$C$40),SUM((B239*'Student List'!$C$34),(C239*'Student List'!$D$34),(D239*'Student List'!$E$34))/'Student List'!$C$35)</f>
        <v/>
      </c>
      <c r="F239" s="84" t="str">
        <f t="shared" si="66"/>
        <v/>
      </c>
      <c r="G239" s="173" t="str">
        <f>IF(ISTEXT('Student List'!$C$27),('Student List'!$C$27),"")</f>
        <v/>
      </c>
      <c r="H239" s="85"/>
      <c r="I239" s="86"/>
      <c r="J239" s="87"/>
      <c r="K239" s="86"/>
      <c r="L239" s="88"/>
      <c r="M239" s="89"/>
      <c r="N239" s="86"/>
      <c r="O239" s="87"/>
      <c r="P239" s="86"/>
      <c r="Q239" s="88"/>
      <c r="R239" s="89"/>
      <c r="S239" s="86"/>
      <c r="T239" s="87"/>
      <c r="U239" s="86"/>
      <c r="V239" s="88"/>
      <c r="W239" s="89"/>
      <c r="X239" s="86"/>
      <c r="Y239" s="87"/>
      <c r="Z239" s="86"/>
      <c r="AA239" s="90"/>
      <c r="AB239" s="207"/>
      <c r="AC239" s="85"/>
      <c r="AD239" s="86"/>
      <c r="AE239" s="89"/>
      <c r="AF239" s="86"/>
      <c r="AG239" s="88"/>
      <c r="AH239" s="89"/>
      <c r="AI239" s="86"/>
      <c r="AJ239" s="87"/>
      <c r="AK239" s="86"/>
      <c r="AL239" s="88"/>
      <c r="AM239" s="89"/>
      <c r="AN239" s="86"/>
      <c r="AO239" s="87"/>
      <c r="AP239" s="86"/>
      <c r="AQ239" s="88"/>
      <c r="AR239" s="89"/>
      <c r="AS239" s="86"/>
      <c r="AT239" s="87"/>
      <c r="AU239" s="86"/>
      <c r="AV239" s="88"/>
      <c r="AW239" s="89"/>
      <c r="AX239" s="86"/>
      <c r="AY239" s="87"/>
      <c r="AZ239" s="86"/>
      <c r="BA239" s="88"/>
      <c r="BB239" s="89"/>
      <c r="BC239" s="86"/>
      <c r="BD239" s="86"/>
      <c r="BE239" s="86"/>
      <c r="BF239" s="89"/>
      <c r="BG239" s="91" t="str">
        <f t="shared" si="67"/>
        <v/>
      </c>
      <c r="BI239" s="95" t="str">
        <f t="shared" si="68"/>
        <v/>
      </c>
      <c r="BJ239" s="117"/>
      <c r="BK239" s="117"/>
      <c r="BL239" s="113"/>
      <c r="BM239" s="113"/>
      <c r="BN239" s="113"/>
      <c r="BO239" s="113"/>
      <c r="BP239" s="113"/>
      <c r="BQ239" s="113"/>
      <c r="BR239" s="113"/>
      <c r="BS239" s="114"/>
      <c r="BU239" s="171" t="str">
        <f t="shared" si="69"/>
        <v/>
      </c>
      <c r="BV239" s="161"/>
      <c r="BW239" s="162"/>
      <c r="BX239" s="250"/>
      <c r="BY239" s="256"/>
      <c r="BZ239" s="163"/>
      <c r="CA239" s="250"/>
      <c r="CB239" s="256"/>
      <c r="CC239" s="163"/>
      <c r="CD239" s="250"/>
      <c r="CE239" s="256"/>
      <c r="CF239" s="163"/>
      <c r="CG239" s="250"/>
      <c r="CH239" s="256"/>
      <c r="CI239" s="163"/>
      <c r="CJ239" s="250"/>
      <c r="CK239" s="256"/>
      <c r="CL239" s="163"/>
      <c r="CM239" s="250"/>
      <c r="CN239" s="256"/>
      <c r="CO239" s="163"/>
      <c r="CP239" s="250"/>
      <c r="CQ239" s="256"/>
      <c r="CR239" s="163"/>
      <c r="CS239" s="250"/>
      <c r="CT239" s="256"/>
      <c r="CU239" s="163"/>
      <c r="CV239" s="250"/>
      <c r="CW239" s="162"/>
      <c r="CX239" s="163"/>
      <c r="CY239" s="164"/>
    </row>
    <row r="240" spans="1:103" ht="13.5" customHeight="1">
      <c r="A240" s="83" t="str">
        <f t="shared" si="62"/>
        <v/>
      </c>
      <c r="B240" s="168" t="str">
        <f t="shared" si="63"/>
        <v/>
      </c>
      <c r="C240" s="151" t="str">
        <f t="shared" si="64"/>
        <v/>
      </c>
      <c r="D240" s="82" t="str">
        <f t="shared" si="65"/>
        <v/>
      </c>
      <c r="E240" s="188" t="str">
        <f>IF(ISERROR(SUM((B240/2),(C240/2),(D240/2))),IF(ISERROR(SUM((B240/2),(C240/2))),IF(ISERROR(SUM((B240/2),(D240/2))),IF(ISERROR(SUM((C240/2),(D240/2))),IF(ISERROR(B240/2),IF(ISERROR(C240/2),A238,C240),B240),SUM((C240*'Student List'!$D$34),(D240*'Student List'!$E$34))/'Student List'!$D$40),SUM((B240*'Student List'!$C$34),(D240*'Student List'!$E$34))/'Student List'!$E$40),SUM((B240*'Student List'!$C$34),(C240*'Student List'!$D$34))/'Student List'!$C$40),SUM((B240*'Student List'!$C$34),(C240*'Student List'!$D$34),(D240*'Student List'!$E$34))/'Student List'!$C$35)</f>
        <v/>
      </c>
      <c r="F240" s="84" t="str">
        <f t="shared" si="66"/>
        <v/>
      </c>
      <c r="G240" s="208" t="str">
        <f>IF(ISTEXT('Student List'!$C$28),('Student List'!$C$28),"")</f>
        <v/>
      </c>
      <c r="H240" s="209"/>
      <c r="I240" s="210"/>
      <c r="J240" s="211"/>
      <c r="K240" s="210"/>
      <c r="L240" s="212"/>
      <c r="M240" s="213"/>
      <c r="N240" s="210"/>
      <c r="O240" s="211"/>
      <c r="P240" s="210"/>
      <c r="Q240" s="212"/>
      <c r="R240" s="213"/>
      <c r="S240" s="210"/>
      <c r="T240" s="211"/>
      <c r="U240" s="210"/>
      <c r="V240" s="212"/>
      <c r="W240" s="213"/>
      <c r="X240" s="210"/>
      <c r="Y240" s="211"/>
      <c r="Z240" s="210"/>
      <c r="AA240" s="214"/>
      <c r="AB240" s="215"/>
      <c r="AC240" s="209"/>
      <c r="AD240" s="210"/>
      <c r="AE240" s="213"/>
      <c r="AF240" s="210"/>
      <c r="AG240" s="212"/>
      <c r="AH240" s="213"/>
      <c r="AI240" s="210"/>
      <c r="AJ240" s="211"/>
      <c r="AK240" s="210"/>
      <c r="AL240" s="212"/>
      <c r="AM240" s="213"/>
      <c r="AN240" s="210"/>
      <c r="AO240" s="211"/>
      <c r="AP240" s="210"/>
      <c r="AQ240" s="212"/>
      <c r="AR240" s="213"/>
      <c r="AS240" s="210"/>
      <c r="AT240" s="211"/>
      <c r="AU240" s="210"/>
      <c r="AV240" s="212"/>
      <c r="AW240" s="213"/>
      <c r="AX240" s="210"/>
      <c r="AY240" s="211"/>
      <c r="AZ240" s="210"/>
      <c r="BA240" s="212"/>
      <c r="BB240" s="213"/>
      <c r="BC240" s="210"/>
      <c r="BD240" s="210"/>
      <c r="BE240" s="210"/>
      <c r="BF240" s="213"/>
      <c r="BG240" s="216" t="str">
        <f t="shared" si="67"/>
        <v/>
      </c>
      <c r="BH240" s="217"/>
      <c r="BI240" s="218" t="str">
        <f t="shared" si="68"/>
        <v/>
      </c>
      <c r="BJ240" s="219"/>
      <c r="BK240" s="220"/>
      <c r="BL240" s="221"/>
      <c r="BM240" s="221"/>
      <c r="BN240" s="221"/>
      <c r="BO240" s="221"/>
      <c r="BP240" s="221"/>
      <c r="BQ240" s="221"/>
      <c r="BR240" s="221"/>
      <c r="BS240" s="222"/>
      <c r="BT240" s="217"/>
      <c r="BU240" s="223" t="str">
        <f t="shared" si="69"/>
        <v/>
      </c>
      <c r="BV240" s="224"/>
      <c r="BW240" s="225"/>
      <c r="BX240" s="249"/>
      <c r="BY240" s="255"/>
      <c r="BZ240" s="226"/>
      <c r="CA240" s="249"/>
      <c r="CB240" s="255"/>
      <c r="CC240" s="226"/>
      <c r="CD240" s="249"/>
      <c r="CE240" s="255"/>
      <c r="CF240" s="226"/>
      <c r="CG240" s="249"/>
      <c r="CH240" s="255"/>
      <c r="CI240" s="226"/>
      <c r="CJ240" s="249"/>
      <c r="CK240" s="255"/>
      <c r="CL240" s="226"/>
      <c r="CM240" s="249"/>
      <c r="CN240" s="255"/>
      <c r="CO240" s="226"/>
      <c r="CP240" s="249"/>
      <c r="CQ240" s="255"/>
      <c r="CR240" s="226"/>
      <c r="CS240" s="249"/>
      <c r="CT240" s="255"/>
      <c r="CU240" s="226"/>
      <c r="CV240" s="249"/>
      <c r="CW240" s="225"/>
      <c r="CX240" s="226"/>
      <c r="CY240" s="227"/>
    </row>
    <row r="241" spans="1:103" ht="13.5" customHeight="1">
      <c r="B241" s="168" t="str">
        <f t="shared" si="63"/>
        <v/>
      </c>
      <c r="C241" s="151" t="str">
        <f t="shared" si="64"/>
        <v/>
      </c>
      <c r="D241" s="82" t="str">
        <f t="shared" si="65"/>
        <v/>
      </c>
      <c r="E241" s="188" t="str">
        <f>IF(ISERROR(SUM((B241/2),(C241/2),(D241/2))),IF(ISERROR(SUM((B241/2),(C241/2))),IF(ISERROR(SUM((B241/2),(D241/2))),IF(ISERROR(SUM((C241/2),(D241/2))),IF(ISERROR(B241/2),IF(ISERROR(C241/2),A239,C241),B241),SUM((C241*'Student List'!$D$34),(D241*'Student List'!$E$34))/'Student List'!$D$40),SUM((B241*'Student List'!$C$34),(D241*'Student List'!$E$34))/'Student List'!$E$40),SUM((B241*'Student List'!$C$34),(C241*'Student List'!$D$34))/'Student List'!$C$40),SUM((B241*'Student List'!$C$34),(C241*'Student List'!$D$34),(D241*'Student List'!$E$34))/'Student List'!$C$35)</f>
        <v/>
      </c>
      <c r="F241" s="84" t="str">
        <f t="shared" si="66"/>
        <v/>
      </c>
      <c r="G241" s="173" t="str">
        <f>IF(ISTEXT('Student List'!$C$29),('Student List'!$C$29),"")</f>
        <v/>
      </c>
      <c r="H241" s="85"/>
      <c r="I241" s="86"/>
      <c r="J241" s="87"/>
      <c r="K241" s="86"/>
      <c r="L241" s="88"/>
      <c r="M241" s="89"/>
      <c r="N241" s="86"/>
      <c r="O241" s="87"/>
      <c r="P241" s="86"/>
      <c r="Q241" s="88"/>
      <c r="R241" s="89"/>
      <c r="S241" s="86"/>
      <c r="T241" s="87"/>
      <c r="U241" s="86"/>
      <c r="V241" s="88"/>
      <c r="W241" s="89"/>
      <c r="X241" s="86"/>
      <c r="Y241" s="87"/>
      <c r="Z241" s="86"/>
      <c r="AA241" s="90"/>
      <c r="AB241" s="207"/>
      <c r="AC241" s="85"/>
      <c r="AD241" s="86"/>
      <c r="AE241" s="89"/>
      <c r="AF241" s="86"/>
      <c r="AG241" s="88"/>
      <c r="AH241" s="89"/>
      <c r="AI241" s="86"/>
      <c r="AJ241" s="87"/>
      <c r="AK241" s="86"/>
      <c r="AL241" s="88"/>
      <c r="AM241" s="89"/>
      <c r="AN241" s="86"/>
      <c r="AO241" s="87"/>
      <c r="AP241" s="86"/>
      <c r="AQ241" s="88"/>
      <c r="AR241" s="89"/>
      <c r="AS241" s="86"/>
      <c r="AT241" s="87"/>
      <c r="AU241" s="86"/>
      <c r="AV241" s="88"/>
      <c r="AW241" s="89"/>
      <c r="AX241" s="86"/>
      <c r="AY241" s="87"/>
      <c r="AZ241" s="86"/>
      <c r="BA241" s="88"/>
      <c r="BB241" s="89"/>
      <c r="BC241" s="86"/>
      <c r="BD241" s="86"/>
      <c r="BE241" s="86"/>
      <c r="BF241" s="89"/>
      <c r="BG241" s="91" t="str">
        <f t="shared" si="67"/>
        <v/>
      </c>
      <c r="BI241" s="96" t="str">
        <f t="shared" si="68"/>
        <v/>
      </c>
      <c r="BJ241" s="115"/>
      <c r="BK241" s="113"/>
      <c r="BL241" s="113"/>
      <c r="BM241" s="113"/>
      <c r="BN241" s="113"/>
      <c r="BO241" s="113"/>
      <c r="BP241" s="113"/>
      <c r="BQ241" s="113"/>
      <c r="BR241" s="113"/>
      <c r="BS241" s="116"/>
      <c r="BU241" s="171" t="str">
        <f t="shared" si="69"/>
        <v/>
      </c>
      <c r="BV241" s="165"/>
      <c r="BW241" s="163"/>
      <c r="BX241" s="250"/>
      <c r="BY241" s="256"/>
      <c r="BZ241" s="163"/>
      <c r="CA241" s="250"/>
      <c r="CB241" s="256"/>
      <c r="CC241" s="163"/>
      <c r="CD241" s="250"/>
      <c r="CE241" s="256"/>
      <c r="CF241" s="163"/>
      <c r="CG241" s="250"/>
      <c r="CH241" s="256"/>
      <c r="CI241" s="163"/>
      <c r="CJ241" s="250"/>
      <c r="CK241" s="256"/>
      <c r="CL241" s="163"/>
      <c r="CM241" s="250"/>
      <c r="CN241" s="256"/>
      <c r="CO241" s="163"/>
      <c r="CP241" s="250"/>
      <c r="CQ241" s="256"/>
      <c r="CR241" s="163"/>
      <c r="CS241" s="250"/>
      <c r="CT241" s="256"/>
      <c r="CU241" s="163"/>
      <c r="CV241" s="250"/>
      <c r="CW241" s="162"/>
      <c r="CX241" s="163"/>
      <c r="CY241" s="166"/>
    </row>
    <row r="242" spans="1:103" ht="13.5" customHeight="1" thickBot="1">
      <c r="B242" s="169" t="str">
        <f t="shared" si="63"/>
        <v/>
      </c>
      <c r="C242" s="152" t="str">
        <f t="shared" si="64"/>
        <v/>
      </c>
      <c r="D242" s="97" t="str">
        <f t="shared" si="65"/>
        <v/>
      </c>
      <c r="E242" s="274" t="str">
        <f>IF(ISERROR(SUM((B242/2),(C242/2),(D242/2))),IF(ISERROR(SUM((B242/2),(C242/2))),IF(ISERROR(SUM((B242/2),(D242/2))),IF(ISERROR(SUM((C242/2),(D242/2))),IF(ISERROR(B242/2),IF(ISERROR(C242/2),A240,C242),B242),SUM((C242*'Student List'!$D$34),(D242*'Student List'!$E$34))/'Student List'!$D$40),SUM((B242*'Student List'!$C$34),(D242*'Student List'!$E$34))/'Student List'!$E$40),SUM((B242*'Student List'!$C$34),(C242*'Student List'!$D$34))/'Student List'!$C$40),SUM((B242*'Student List'!$C$34),(C242*'Student List'!$D$34),(D242*'Student List'!$E$34))/'Student List'!$C$35)</f>
        <v/>
      </c>
      <c r="F242" s="98" t="str">
        <f t="shared" si="66"/>
        <v/>
      </c>
      <c r="G242" s="229" t="str">
        <f>IF(ISTEXT('Student List'!$C$30),('Student List'!$C$30),"")</f>
        <v/>
      </c>
      <c r="H242" s="230"/>
      <c r="I242" s="231"/>
      <c r="J242" s="232"/>
      <c r="K242" s="231"/>
      <c r="L242" s="233"/>
      <c r="M242" s="234"/>
      <c r="N242" s="231"/>
      <c r="O242" s="232"/>
      <c r="P242" s="231"/>
      <c r="Q242" s="233"/>
      <c r="R242" s="234"/>
      <c r="S242" s="231"/>
      <c r="T242" s="232"/>
      <c r="U242" s="231"/>
      <c r="V242" s="233"/>
      <c r="W242" s="234"/>
      <c r="X242" s="231"/>
      <c r="Y242" s="232"/>
      <c r="Z242" s="231"/>
      <c r="AA242" s="235"/>
      <c r="AB242" s="215"/>
      <c r="AC242" s="230"/>
      <c r="AD242" s="231"/>
      <c r="AE242" s="234"/>
      <c r="AF242" s="231"/>
      <c r="AG242" s="233"/>
      <c r="AH242" s="234"/>
      <c r="AI242" s="231"/>
      <c r="AJ242" s="232"/>
      <c r="AK242" s="231"/>
      <c r="AL242" s="233"/>
      <c r="AM242" s="234"/>
      <c r="AN242" s="231"/>
      <c r="AO242" s="232"/>
      <c r="AP242" s="231"/>
      <c r="AQ242" s="233"/>
      <c r="AR242" s="234"/>
      <c r="AS242" s="231"/>
      <c r="AT242" s="232"/>
      <c r="AU242" s="231"/>
      <c r="AV242" s="233"/>
      <c r="AW242" s="234"/>
      <c r="AX242" s="231"/>
      <c r="AY242" s="232"/>
      <c r="AZ242" s="231"/>
      <c r="BA242" s="233"/>
      <c r="BB242" s="234"/>
      <c r="BC242" s="231"/>
      <c r="BD242" s="231"/>
      <c r="BE242" s="231"/>
      <c r="BF242" s="234"/>
      <c r="BG242" s="236" t="str">
        <f t="shared" si="67"/>
        <v/>
      </c>
      <c r="BH242" s="217"/>
      <c r="BI242" s="237" t="str">
        <f t="shared" si="68"/>
        <v/>
      </c>
      <c r="BJ242" s="238"/>
      <c r="BK242" s="239"/>
      <c r="BL242" s="240"/>
      <c r="BM242" s="240"/>
      <c r="BN242" s="240"/>
      <c r="BO242" s="240"/>
      <c r="BP242" s="240"/>
      <c r="BQ242" s="240"/>
      <c r="BR242" s="240"/>
      <c r="BS242" s="241"/>
      <c r="BT242" s="217"/>
      <c r="BU242" s="242" t="str">
        <f t="shared" si="69"/>
        <v/>
      </c>
      <c r="BV242" s="243"/>
      <c r="BW242" s="244"/>
      <c r="BX242" s="251"/>
      <c r="BY242" s="257"/>
      <c r="BZ242" s="245"/>
      <c r="CA242" s="251"/>
      <c r="CB242" s="257"/>
      <c r="CC242" s="245"/>
      <c r="CD242" s="251"/>
      <c r="CE242" s="257"/>
      <c r="CF242" s="245"/>
      <c r="CG242" s="251"/>
      <c r="CH242" s="257"/>
      <c r="CI242" s="245"/>
      <c r="CJ242" s="251"/>
      <c r="CK242" s="257"/>
      <c r="CL242" s="245"/>
      <c r="CM242" s="251"/>
      <c r="CN242" s="257"/>
      <c r="CO242" s="245"/>
      <c r="CP242" s="251"/>
      <c r="CQ242" s="257"/>
      <c r="CR242" s="245"/>
      <c r="CS242" s="251"/>
      <c r="CT242" s="257"/>
      <c r="CU242" s="245"/>
      <c r="CV242" s="251"/>
      <c r="CW242" s="244"/>
      <c r="CX242" s="245"/>
      <c r="CY242" s="246"/>
    </row>
    <row r="243" spans="1:103" ht="13.5" customHeight="1" thickBot="1"/>
    <row r="244" spans="1:103" ht="28.5" customHeight="1" thickTop="1" thickBot="1">
      <c r="B244" s="364" t="str">
        <f>IF(ISTEXT('Student List'!I17),'Student List'!I17,"")</f>
        <v>Extra 1</v>
      </c>
      <c r="C244" s="365"/>
      <c r="D244" s="365"/>
      <c r="E244" s="366"/>
      <c r="F244" s="367" t="str">
        <f>$F$28</f>
        <v>School Name Here</v>
      </c>
      <c r="G244" s="368"/>
      <c r="H244" s="368"/>
      <c r="I244" s="368"/>
      <c r="J244" s="369"/>
      <c r="K244" s="17" t="s">
        <v>116</v>
      </c>
      <c r="L244" s="18"/>
      <c r="M244" s="19"/>
      <c r="N244" s="19"/>
      <c r="O244" s="19"/>
      <c r="P244" s="20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2"/>
      <c r="AC244" s="24"/>
      <c r="AD244" s="25"/>
      <c r="AE244" s="25"/>
      <c r="AF244" s="26" t="str">
        <f>B244</f>
        <v>Extra 1</v>
      </c>
      <c r="AG244" s="25" t="s">
        <v>6</v>
      </c>
      <c r="AH244" s="27"/>
      <c r="AI244" s="27"/>
      <c r="AJ244" s="27"/>
      <c r="AK244" s="27"/>
      <c r="AL244" s="28"/>
      <c r="AM244" s="17" t="str">
        <f>K244</f>
        <v>3rd NINE WEEKS</v>
      </c>
      <c r="AN244" s="19"/>
      <c r="AO244" s="19"/>
      <c r="AP244" s="19"/>
      <c r="AQ244" s="19"/>
      <c r="AR244" s="20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9"/>
      <c r="BI244" s="30" t="str">
        <f>B244</f>
        <v>Extra 1</v>
      </c>
      <c r="BJ244" s="31"/>
      <c r="BK244" s="32"/>
      <c r="BL244" s="33" t="str">
        <f>K244</f>
        <v>3rd NINE WEEKS</v>
      </c>
      <c r="BM244" s="34"/>
      <c r="BN244" s="34"/>
      <c r="BO244" s="34"/>
      <c r="BP244" s="34"/>
      <c r="BQ244" s="35"/>
      <c r="BR244" s="35"/>
      <c r="BS244" s="36"/>
      <c r="BU244" s="30" t="str">
        <f>B244</f>
        <v>Extra 1</v>
      </c>
      <c r="BV244" s="31"/>
      <c r="BW244" s="32"/>
      <c r="BX244" s="33" t="str">
        <f>K244</f>
        <v>3rd NINE WEEKS</v>
      </c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  <c r="CM244" s="34"/>
      <c r="CN244" s="34"/>
      <c r="CO244" s="34"/>
      <c r="CP244" s="34"/>
      <c r="CQ244" s="34"/>
      <c r="CR244" s="34"/>
      <c r="CS244" s="34"/>
      <c r="CT244" s="34"/>
      <c r="CU244" s="34"/>
      <c r="CV244" s="34"/>
      <c r="CW244" s="34"/>
      <c r="CX244" s="35"/>
      <c r="CY244" s="36"/>
    </row>
    <row r="245" spans="1:103" ht="13.5" customHeight="1" thickTop="1" thickBot="1">
      <c r="B245" s="37"/>
      <c r="C245" s="37"/>
      <c r="D245" s="38"/>
      <c r="E245" s="38"/>
      <c r="F245" s="38"/>
      <c r="G245" s="38"/>
      <c r="H245" s="39" t="s">
        <v>7</v>
      </c>
      <c r="I245" s="40"/>
      <c r="J245" s="40"/>
      <c r="K245" s="40"/>
      <c r="L245" s="41"/>
      <c r="M245" s="40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3"/>
      <c r="AC245" s="39" t="s">
        <v>7</v>
      </c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4"/>
      <c r="BI245" s="45"/>
      <c r="BJ245" s="46" t="s">
        <v>8</v>
      </c>
      <c r="BK245" s="40"/>
      <c r="BL245" s="40"/>
      <c r="BM245" s="40"/>
      <c r="BN245" s="40"/>
      <c r="BO245" s="40"/>
      <c r="BP245" s="40"/>
      <c r="BQ245" s="40"/>
      <c r="BR245" s="40"/>
      <c r="BS245" s="47"/>
      <c r="BU245" s="45"/>
      <c r="BV245" s="155" t="s">
        <v>59</v>
      </c>
      <c r="BW245" s="156"/>
      <c r="BX245" s="156"/>
      <c r="BY245" s="156"/>
      <c r="BZ245" s="156"/>
      <c r="CA245" s="156"/>
      <c r="CB245" s="156"/>
      <c r="CC245" s="156"/>
      <c r="CD245" s="156"/>
      <c r="CE245" s="156"/>
      <c r="CF245" s="156"/>
      <c r="CG245" s="156"/>
      <c r="CH245" s="156"/>
      <c r="CI245" s="156"/>
      <c r="CJ245" s="156"/>
      <c r="CK245" s="156"/>
      <c r="CL245" s="156"/>
      <c r="CM245" s="156"/>
      <c r="CN245" s="156"/>
      <c r="CO245" s="156"/>
      <c r="CP245" s="156"/>
      <c r="CQ245" s="156"/>
      <c r="CR245" s="156"/>
      <c r="CS245" s="156"/>
      <c r="CT245" s="156"/>
      <c r="CU245" s="156"/>
      <c r="CV245" s="156"/>
      <c r="CW245" s="156"/>
      <c r="CX245" s="156"/>
      <c r="CY245" s="157"/>
    </row>
    <row r="246" spans="1:103" ht="13.5" customHeight="1">
      <c r="A246" s="83" t="str">
        <f t="shared" ref="A246:A267" si="70">IF(ISERROR(D248/2),"",D248)</f>
        <v/>
      </c>
      <c r="B246" s="153" t="s">
        <v>58</v>
      </c>
      <c r="C246" s="149" t="s">
        <v>9</v>
      </c>
      <c r="D246" s="48" t="s">
        <v>10</v>
      </c>
      <c r="E246" s="49" t="s">
        <v>60</v>
      </c>
      <c r="F246" s="50"/>
      <c r="G246" s="51"/>
      <c r="H246" s="362" t="s">
        <v>11</v>
      </c>
      <c r="I246" s="355"/>
      <c r="J246" s="355"/>
      <c r="K246" s="355"/>
      <c r="L246" s="360"/>
      <c r="M246" s="354" t="s">
        <v>12</v>
      </c>
      <c r="N246" s="355"/>
      <c r="O246" s="355"/>
      <c r="P246" s="355"/>
      <c r="Q246" s="360"/>
      <c r="R246" s="354" t="s">
        <v>13</v>
      </c>
      <c r="S246" s="355"/>
      <c r="T246" s="355"/>
      <c r="U246" s="355"/>
      <c r="V246" s="360"/>
      <c r="W246" s="354" t="s">
        <v>14</v>
      </c>
      <c r="X246" s="355"/>
      <c r="Y246" s="355"/>
      <c r="Z246" s="355"/>
      <c r="AA246" s="356"/>
      <c r="AC246" s="362" t="s">
        <v>15</v>
      </c>
      <c r="AD246" s="355"/>
      <c r="AE246" s="355"/>
      <c r="AF246" s="355"/>
      <c r="AG246" s="360"/>
      <c r="AH246" s="354" t="s">
        <v>16</v>
      </c>
      <c r="AI246" s="355"/>
      <c r="AJ246" s="355"/>
      <c r="AK246" s="355"/>
      <c r="AL246" s="360"/>
      <c r="AM246" s="354" t="s">
        <v>17</v>
      </c>
      <c r="AN246" s="355"/>
      <c r="AO246" s="355"/>
      <c r="AP246" s="355"/>
      <c r="AQ246" s="360"/>
      <c r="AR246" s="354" t="s">
        <v>18</v>
      </c>
      <c r="AS246" s="355"/>
      <c r="AT246" s="355"/>
      <c r="AU246" s="355"/>
      <c r="AV246" s="360"/>
      <c r="AW246" s="354" t="s">
        <v>19</v>
      </c>
      <c r="AX246" s="355"/>
      <c r="AY246" s="355"/>
      <c r="AZ246" s="355"/>
      <c r="BA246" s="356"/>
      <c r="BB246" s="354" t="s">
        <v>120</v>
      </c>
      <c r="BC246" s="355"/>
      <c r="BD246" s="355"/>
      <c r="BE246" s="355"/>
      <c r="BF246" s="356"/>
      <c r="BG246" s="52"/>
      <c r="BI246" s="53"/>
      <c r="BJ246" s="54"/>
      <c r="BK246" s="54"/>
      <c r="BL246" s="54"/>
      <c r="BM246" s="54"/>
      <c r="BN246" s="54"/>
      <c r="BO246" s="54"/>
      <c r="BP246" s="54"/>
      <c r="BQ246" s="54"/>
      <c r="BR246" s="54"/>
      <c r="BS246" s="55"/>
      <c r="BU246" s="53"/>
      <c r="BV246" s="344" t="s">
        <v>11</v>
      </c>
      <c r="BW246" s="345"/>
      <c r="BX246" s="346"/>
      <c r="BY246" s="344" t="s">
        <v>12</v>
      </c>
      <c r="BZ246" s="345"/>
      <c r="CA246" s="346"/>
      <c r="CB246" s="344" t="s">
        <v>13</v>
      </c>
      <c r="CC246" s="345"/>
      <c r="CD246" s="346"/>
      <c r="CE246" s="344" t="s">
        <v>14</v>
      </c>
      <c r="CF246" s="345"/>
      <c r="CG246" s="346"/>
      <c r="CH246" s="344" t="s">
        <v>15</v>
      </c>
      <c r="CI246" s="345"/>
      <c r="CJ246" s="346"/>
      <c r="CK246" s="344" t="s">
        <v>16</v>
      </c>
      <c r="CL246" s="345"/>
      <c r="CM246" s="346"/>
      <c r="CN246" s="344" t="s">
        <v>17</v>
      </c>
      <c r="CO246" s="345"/>
      <c r="CP246" s="346"/>
      <c r="CQ246" s="344" t="s">
        <v>18</v>
      </c>
      <c r="CR246" s="345"/>
      <c r="CS246" s="346"/>
      <c r="CT246" s="344" t="s">
        <v>19</v>
      </c>
      <c r="CU246" s="345"/>
      <c r="CV246" s="346"/>
      <c r="CW246" s="350" t="s">
        <v>120</v>
      </c>
      <c r="CX246" s="345"/>
      <c r="CY246" s="351"/>
    </row>
    <row r="247" spans="1:103" ht="13.5" customHeight="1" thickBot="1">
      <c r="A247" s="83" t="str">
        <f t="shared" si="70"/>
        <v/>
      </c>
      <c r="B247" s="154" t="s">
        <v>24</v>
      </c>
      <c r="C247" s="283" t="s">
        <v>24</v>
      </c>
      <c r="D247" s="59" t="s">
        <v>24</v>
      </c>
      <c r="E247" s="60" t="s">
        <v>24</v>
      </c>
      <c r="F247" s="61" t="s">
        <v>25</v>
      </c>
      <c r="G247" s="62" t="s">
        <v>26</v>
      </c>
      <c r="H247" s="363"/>
      <c r="I247" s="358"/>
      <c r="J247" s="358"/>
      <c r="K247" s="358"/>
      <c r="L247" s="361"/>
      <c r="M247" s="357"/>
      <c r="N247" s="358"/>
      <c r="O247" s="358"/>
      <c r="P247" s="358"/>
      <c r="Q247" s="361"/>
      <c r="R247" s="357"/>
      <c r="S247" s="358"/>
      <c r="T247" s="358"/>
      <c r="U247" s="358"/>
      <c r="V247" s="361"/>
      <c r="W247" s="357"/>
      <c r="X247" s="358"/>
      <c r="Y247" s="358"/>
      <c r="Z247" s="358"/>
      <c r="AA247" s="359"/>
      <c r="AC247" s="363"/>
      <c r="AD247" s="358"/>
      <c r="AE247" s="358"/>
      <c r="AF247" s="358"/>
      <c r="AG247" s="361"/>
      <c r="AH247" s="357"/>
      <c r="AI247" s="358"/>
      <c r="AJ247" s="358"/>
      <c r="AK247" s="358"/>
      <c r="AL247" s="361"/>
      <c r="AM247" s="357"/>
      <c r="AN247" s="358"/>
      <c r="AO247" s="358"/>
      <c r="AP247" s="358"/>
      <c r="AQ247" s="361"/>
      <c r="AR247" s="357"/>
      <c r="AS247" s="358"/>
      <c r="AT247" s="358"/>
      <c r="AU247" s="358"/>
      <c r="AV247" s="361"/>
      <c r="AW247" s="357"/>
      <c r="AX247" s="358"/>
      <c r="AY247" s="358"/>
      <c r="AZ247" s="358"/>
      <c r="BA247" s="359"/>
      <c r="BB247" s="357"/>
      <c r="BC247" s="358"/>
      <c r="BD247" s="358"/>
      <c r="BE247" s="358"/>
      <c r="BF247" s="359"/>
      <c r="BG247" s="63" t="s">
        <v>26</v>
      </c>
      <c r="BI247" s="64" t="s">
        <v>26</v>
      </c>
      <c r="BJ247" s="65">
        <v>1</v>
      </c>
      <c r="BK247" s="66">
        <v>2</v>
      </c>
      <c r="BL247" s="65">
        <v>3</v>
      </c>
      <c r="BM247" s="66">
        <v>4</v>
      </c>
      <c r="BN247" s="65">
        <v>5</v>
      </c>
      <c r="BO247" s="66">
        <v>6</v>
      </c>
      <c r="BP247" s="65">
        <v>7</v>
      </c>
      <c r="BQ247" s="66">
        <v>8</v>
      </c>
      <c r="BR247" s="66">
        <v>9</v>
      </c>
      <c r="BS247" s="67">
        <v>10</v>
      </c>
      <c r="BU247" s="64" t="s">
        <v>26</v>
      </c>
      <c r="BV247" s="347"/>
      <c r="BW247" s="348"/>
      <c r="BX247" s="349"/>
      <c r="BY247" s="347"/>
      <c r="BZ247" s="348"/>
      <c r="CA247" s="349"/>
      <c r="CB247" s="347"/>
      <c r="CC247" s="348"/>
      <c r="CD247" s="349"/>
      <c r="CE247" s="347"/>
      <c r="CF247" s="348"/>
      <c r="CG247" s="349"/>
      <c r="CH247" s="347"/>
      <c r="CI247" s="348"/>
      <c r="CJ247" s="349"/>
      <c r="CK247" s="347"/>
      <c r="CL247" s="348"/>
      <c r="CM247" s="349"/>
      <c r="CN247" s="347"/>
      <c r="CO247" s="348"/>
      <c r="CP247" s="349"/>
      <c r="CQ247" s="347"/>
      <c r="CR247" s="348"/>
      <c r="CS247" s="349"/>
      <c r="CT247" s="347"/>
      <c r="CU247" s="348"/>
      <c r="CV247" s="349"/>
      <c r="CW247" s="352"/>
      <c r="CX247" s="348"/>
      <c r="CY247" s="353"/>
    </row>
    <row r="248" spans="1:103" ht="13.5" customHeight="1">
      <c r="A248" s="83" t="str">
        <f t="shared" si="70"/>
        <v/>
      </c>
      <c r="B248" s="167" t="str">
        <f t="shared" ref="B248:B269" si="71">IF(SUM(BV248:CY248),AVERAGE(BV248:CY248),"")</f>
        <v/>
      </c>
      <c r="C248" s="150" t="str">
        <f t="shared" ref="C248:C269" si="72">IF(SUM(H248:BF248),AVERAGE(H248:BF248),"")</f>
        <v/>
      </c>
      <c r="D248" s="70" t="str">
        <f t="shared" ref="D248:D269" si="73">IF(SUM(BJ248:BS248),AVERAGE(BJ248:BS248),"")</f>
        <v/>
      </c>
      <c r="E248" s="187" t="str">
        <f>IF(ISERROR(SUM((B248/2),(C248/2),(D248/2))),IF(ISERROR(SUM((B248/2),(C248/2))),IF(ISERROR(SUM((B248/2),(D248/2))),IF(ISERROR(SUM((C248/2),(D248/2))),IF(ISERROR(B248/2),IF(ISERROR(C248/2),A246,C248),B248),SUM((C248*'Student List'!$D$34),(D248*'Student List'!$E$34))/'Student List'!$D$40),SUM((B248*'Student List'!$C$34),(D248*'Student List'!$E$34))/'Student List'!$E$40),SUM((B248*'Student List'!$C$34),(C248*'Student List'!$D$34))/'Student List'!$C$40),SUM((B248*'Student List'!$C$34),(C248*'Student List'!$D$34),(D248*'Student List'!$E$34))/'Student List'!$C$35)</f>
        <v/>
      </c>
      <c r="F248" s="84" t="str">
        <f t="shared" ref="F248:F269" si="74">IF(ISERROR(IF(E248,HLOOKUP(E248,$B$354:$N$355,2),"")),"",(IF(E248,HLOOKUP(E248,$B$354:$N$355,2),"")))</f>
        <v/>
      </c>
      <c r="G248" s="172" t="str">
        <f>IF(ISTEXT('Student List'!$C$9),('Student List'!$C$9),"")</f>
        <v/>
      </c>
      <c r="H248" s="71"/>
      <c r="I248" s="72"/>
      <c r="J248" s="73"/>
      <c r="K248" s="72"/>
      <c r="L248" s="74"/>
      <c r="M248" s="75"/>
      <c r="N248" s="72"/>
      <c r="O248" s="73"/>
      <c r="P248" s="72"/>
      <c r="Q248" s="74"/>
      <c r="R248" s="75"/>
      <c r="S248" s="72"/>
      <c r="T248" s="73"/>
      <c r="U248" s="72"/>
      <c r="V248" s="74"/>
      <c r="W248" s="75"/>
      <c r="X248" s="72"/>
      <c r="Y248" s="73"/>
      <c r="Z248" s="72"/>
      <c r="AA248" s="76"/>
      <c r="AB248" s="207"/>
      <c r="AC248" s="71"/>
      <c r="AD248" s="72"/>
      <c r="AE248" s="75"/>
      <c r="AF248" s="72"/>
      <c r="AG248" s="74"/>
      <c r="AH248" s="75"/>
      <c r="AI248" s="72"/>
      <c r="AJ248" s="73"/>
      <c r="AK248" s="72"/>
      <c r="AL248" s="74"/>
      <c r="AM248" s="75"/>
      <c r="AN248" s="72"/>
      <c r="AO248" s="73"/>
      <c r="AP248" s="72"/>
      <c r="AQ248" s="77"/>
      <c r="AR248" s="75"/>
      <c r="AS248" s="72"/>
      <c r="AT248" s="73"/>
      <c r="AU248" s="72"/>
      <c r="AV248" s="74"/>
      <c r="AW248" s="75"/>
      <c r="AX248" s="72"/>
      <c r="AY248" s="73"/>
      <c r="AZ248" s="72"/>
      <c r="BA248" s="74"/>
      <c r="BB248" s="75"/>
      <c r="BC248" s="72"/>
      <c r="BD248" s="72"/>
      <c r="BE248" s="72"/>
      <c r="BF248" s="75"/>
      <c r="BG248" s="78" t="str">
        <f t="shared" ref="BG248:BG269" si="75">G248</f>
        <v/>
      </c>
      <c r="BI248" s="79" t="str">
        <f t="shared" ref="BI248:BI269" si="76">G248</f>
        <v/>
      </c>
      <c r="BJ248" s="109"/>
      <c r="BK248" s="110"/>
      <c r="BL248" s="110"/>
      <c r="BM248" s="110"/>
      <c r="BN248" s="110"/>
      <c r="BO248" s="110"/>
      <c r="BP248" s="110"/>
      <c r="BQ248" s="110"/>
      <c r="BR248" s="110"/>
      <c r="BS248" s="111"/>
      <c r="BU248" s="170" t="str">
        <f t="shared" ref="BU248:BU269" si="77">G248</f>
        <v/>
      </c>
      <c r="BV248" s="158"/>
      <c r="BW248" s="159"/>
      <c r="BX248" s="248"/>
      <c r="BY248" s="252"/>
      <c r="BZ248" s="253"/>
      <c r="CA248" s="254"/>
      <c r="CB248" s="252"/>
      <c r="CC248" s="253"/>
      <c r="CD248" s="254"/>
      <c r="CE248" s="252"/>
      <c r="CF248" s="253"/>
      <c r="CG248" s="254"/>
      <c r="CH248" s="252"/>
      <c r="CI248" s="253"/>
      <c r="CJ248" s="254"/>
      <c r="CK248" s="252"/>
      <c r="CL248" s="253"/>
      <c r="CM248" s="254"/>
      <c r="CN248" s="252"/>
      <c r="CO248" s="253"/>
      <c r="CP248" s="254"/>
      <c r="CQ248" s="252"/>
      <c r="CR248" s="253"/>
      <c r="CS248" s="254"/>
      <c r="CT248" s="252"/>
      <c r="CU248" s="253"/>
      <c r="CV248" s="254"/>
      <c r="CW248" s="247"/>
      <c r="CX248" s="159"/>
      <c r="CY248" s="160"/>
    </row>
    <row r="249" spans="1:103" ht="13.5" customHeight="1">
      <c r="A249" s="83" t="str">
        <f t="shared" si="70"/>
        <v/>
      </c>
      <c r="B249" s="168" t="str">
        <f t="shared" si="71"/>
        <v/>
      </c>
      <c r="C249" s="151" t="str">
        <f t="shared" si="72"/>
        <v/>
      </c>
      <c r="D249" s="82" t="str">
        <f t="shared" si="73"/>
        <v/>
      </c>
      <c r="E249" s="188" t="str">
        <f>IF(ISERROR(SUM((B249/2),(C249/2),(D249/2))),IF(ISERROR(SUM((B249/2),(C249/2))),IF(ISERROR(SUM((B249/2),(D249/2))),IF(ISERROR(SUM((C249/2),(D249/2))),IF(ISERROR(B249/2),IF(ISERROR(C249/2),A247,C249),B249),SUM((C249*'Student List'!$D$34),(D249*'Student List'!$E$34))/'Student List'!$D$40),SUM((B249*'Student List'!$C$34),(D249*'Student List'!$E$34))/'Student List'!$E$40),SUM((B249*'Student List'!$C$34),(C249*'Student List'!$D$34))/'Student List'!$C$40),SUM((B249*'Student List'!$C$34),(C249*'Student List'!$D$34),(D249*'Student List'!$E$34))/'Student List'!$C$35)</f>
        <v/>
      </c>
      <c r="F249" s="84" t="str">
        <f t="shared" si="74"/>
        <v/>
      </c>
      <c r="G249" s="208" t="str">
        <f>IF(ISTEXT('Student List'!$C$10),('Student List'!$C$10),"")</f>
        <v/>
      </c>
      <c r="H249" s="209"/>
      <c r="I249" s="210"/>
      <c r="J249" s="211"/>
      <c r="K249" s="210"/>
      <c r="L249" s="212"/>
      <c r="M249" s="213"/>
      <c r="N249" s="210"/>
      <c r="O249" s="211"/>
      <c r="P249" s="210"/>
      <c r="Q249" s="212"/>
      <c r="R249" s="213"/>
      <c r="S249" s="210"/>
      <c r="T249" s="211"/>
      <c r="U249" s="210"/>
      <c r="V249" s="212"/>
      <c r="W249" s="213"/>
      <c r="X249" s="210"/>
      <c r="Y249" s="211"/>
      <c r="Z249" s="210"/>
      <c r="AA249" s="214"/>
      <c r="AB249" s="215"/>
      <c r="AC249" s="209"/>
      <c r="AD249" s="210"/>
      <c r="AE249" s="213"/>
      <c r="AF249" s="210"/>
      <c r="AG249" s="212"/>
      <c r="AH249" s="213"/>
      <c r="AI249" s="210"/>
      <c r="AJ249" s="211"/>
      <c r="AK249" s="210"/>
      <c r="AL249" s="212"/>
      <c r="AM249" s="213"/>
      <c r="AN249" s="210"/>
      <c r="AO249" s="211"/>
      <c r="AP249" s="210"/>
      <c r="AQ249" s="212"/>
      <c r="AR249" s="213"/>
      <c r="AS249" s="210"/>
      <c r="AT249" s="211"/>
      <c r="AU249" s="210"/>
      <c r="AV249" s="212"/>
      <c r="AW249" s="213"/>
      <c r="AX249" s="210"/>
      <c r="AY249" s="211"/>
      <c r="AZ249" s="210"/>
      <c r="BA249" s="212"/>
      <c r="BB249" s="213"/>
      <c r="BC249" s="210"/>
      <c r="BD249" s="210"/>
      <c r="BE249" s="210"/>
      <c r="BF249" s="213"/>
      <c r="BG249" s="216" t="str">
        <f t="shared" si="75"/>
        <v/>
      </c>
      <c r="BH249" s="217"/>
      <c r="BI249" s="218" t="str">
        <f t="shared" si="76"/>
        <v/>
      </c>
      <c r="BJ249" s="219"/>
      <c r="BK249" s="220"/>
      <c r="BL249" s="221"/>
      <c r="BM249" s="221"/>
      <c r="BN249" s="221"/>
      <c r="BO249" s="221"/>
      <c r="BP249" s="221"/>
      <c r="BQ249" s="221"/>
      <c r="BR249" s="221"/>
      <c r="BS249" s="222"/>
      <c r="BT249" s="217"/>
      <c r="BU249" s="223" t="str">
        <f t="shared" si="77"/>
        <v/>
      </c>
      <c r="BV249" s="224"/>
      <c r="BW249" s="225"/>
      <c r="BX249" s="249"/>
      <c r="BY249" s="255"/>
      <c r="BZ249" s="226"/>
      <c r="CA249" s="249"/>
      <c r="CB249" s="255"/>
      <c r="CC249" s="226"/>
      <c r="CD249" s="249"/>
      <c r="CE249" s="255"/>
      <c r="CF249" s="226"/>
      <c r="CG249" s="249"/>
      <c r="CH249" s="255"/>
      <c r="CI249" s="226"/>
      <c r="CJ249" s="249"/>
      <c r="CK249" s="255"/>
      <c r="CL249" s="226"/>
      <c r="CM249" s="249"/>
      <c r="CN249" s="255"/>
      <c r="CO249" s="226"/>
      <c r="CP249" s="249"/>
      <c r="CQ249" s="255"/>
      <c r="CR249" s="226"/>
      <c r="CS249" s="249"/>
      <c r="CT249" s="255"/>
      <c r="CU249" s="226"/>
      <c r="CV249" s="249"/>
      <c r="CW249" s="225"/>
      <c r="CX249" s="226"/>
      <c r="CY249" s="227"/>
    </row>
    <row r="250" spans="1:103" ht="13.5" customHeight="1">
      <c r="A250" s="83" t="str">
        <f t="shared" si="70"/>
        <v/>
      </c>
      <c r="B250" s="168" t="str">
        <f t="shared" si="71"/>
        <v/>
      </c>
      <c r="C250" s="151" t="str">
        <f t="shared" si="72"/>
        <v/>
      </c>
      <c r="D250" s="82" t="str">
        <f t="shared" si="73"/>
        <v/>
      </c>
      <c r="E250" s="188" t="str">
        <f>IF(ISERROR(SUM((B250/2),(C250/2),(D250/2))),IF(ISERROR(SUM((B250/2),(C250/2))),IF(ISERROR(SUM((B250/2),(D250/2))),IF(ISERROR(SUM((C250/2),(D250/2))),IF(ISERROR(B250/2),IF(ISERROR(C250/2),A248,C250),B250),SUM((C250*'Student List'!$D$34),(D250*'Student List'!$E$34))/'Student List'!$D$40),SUM((B250*'Student List'!$C$34),(D250*'Student List'!$E$34))/'Student List'!$E$40),SUM((B250*'Student List'!$C$34),(C250*'Student List'!$D$34))/'Student List'!$C$40),SUM((B250*'Student List'!$C$34),(C250*'Student List'!$D$34),(D250*'Student List'!$E$34))/'Student List'!$C$35)</f>
        <v/>
      </c>
      <c r="F250" s="84" t="str">
        <f t="shared" si="74"/>
        <v/>
      </c>
      <c r="G250" s="173" t="str">
        <f>IF(ISTEXT('Student List'!$C$11),('Student List'!$C$11),"")</f>
        <v/>
      </c>
      <c r="H250" s="85"/>
      <c r="I250" s="86"/>
      <c r="J250" s="87"/>
      <c r="K250" s="86"/>
      <c r="L250" s="88"/>
      <c r="M250" s="89"/>
      <c r="N250" s="86"/>
      <c r="O250" s="87"/>
      <c r="P250" s="86"/>
      <c r="Q250" s="88"/>
      <c r="R250" s="89"/>
      <c r="S250" s="86"/>
      <c r="T250" s="87"/>
      <c r="U250" s="86"/>
      <c r="V250" s="88"/>
      <c r="W250" s="89"/>
      <c r="X250" s="86"/>
      <c r="Y250" s="87"/>
      <c r="Z250" s="86"/>
      <c r="AA250" s="90"/>
      <c r="AB250" s="207"/>
      <c r="AC250" s="85"/>
      <c r="AD250" s="86"/>
      <c r="AE250" s="89"/>
      <c r="AF250" s="86"/>
      <c r="AG250" s="88"/>
      <c r="AH250" s="89"/>
      <c r="AI250" s="86"/>
      <c r="AJ250" s="87"/>
      <c r="AK250" s="86"/>
      <c r="AL250" s="88"/>
      <c r="AM250" s="89"/>
      <c r="AN250" s="86"/>
      <c r="AO250" s="87"/>
      <c r="AP250" s="86"/>
      <c r="AQ250" s="88"/>
      <c r="AR250" s="89"/>
      <c r="AS250" s="86"/>
      <c r="AT250" s="87"/>
      <c r="AU250" s="86"/>
      <c r="AV250" s="88"/>
      <c r="AW250" s="89"/>
      <c r="AX250" s="86"/>
      <c r="AY250" s="87"/>
      <c r="AZ250" s="86"/>
      <c r="BA250" s="88"/>
      <c r="BB250" s="89"/>
      <c r="BC250" s="86"/>
      <c r="BD250" s="86"/>
      <c r="BE250" s="86"/>
      <c r="BF250" s="89"/>
      <c r="BG250" s="91" t="str">
        <f t="shared" si="75"/>
        <v/>
      </c>
      <c r="BI250" s="92" t="str">
        <f t="shared" si="76"/>
        <v/>
      </c>
      <c r="BJ250" s="112"/>
      <c r="BK250" s="117"/>
      <c r="BL250" s="113"/>
      <c r="BM250" s="113"/>
      <c r="BN250" s="113"/>
      <c r="BO250" s="113"/>
      <c r="BP250" s="113"/>
      <c r="BQ250" s="113"/>
      <c r="BR250" s="113"/>
      <c r="BS250" s="114"/>
      <c r="BU250" s="171" t="str">
        <f t="shared" si="77"/>
        <v/>
      </c>
      <c r="BV250" s="161"/>
      <c r="BW250" s="162"/>
      <c r="BX250" s="250"/>
      <c r="BY250" s="256"/>
      <c r="BZ250" s="163"/>
      <c r="CA250" s="250"/>
      <c r="CB250" s="256"/>
      <c r="CC250" s="163"/>
      <c r="CD250" s="250"/>
      <c r="CE250" s="256"/>
      <c r="CF250" s="163"/>
      <c r="CG250" s="250"/>
      <c r="CH250" s="256"/>
      <c r="CI250" s="163"/>
      <c r="CJ250" s="250"/>
      <c r="CK250" s="256"/>
      <c r="CL250" s="163"/>
      <c r="CM250" s="250"/>
      <c r="CN250" s="256"/>
      <c r="CO250" s="163"/>
      <c r="CP250" s="250"/>
      <c r="CQ250" s="256"/>
      <c r="CR250" s="163"/>
      <c r="CS250" s="250"/>
      <c r="CT250" s="256"/>
      <c r="CU250" s="163"/>
      <c r="CV250" s="250"/>
      <c r="CW250" s="162"/>
      <c r="CX250" s="163"/>
      <c r="CY250" s="164"/>
    </row>
    <row r="251" spans="1:103" ht="13.5" customHeight="1">
      <c r="A251" s="83" t="str">
        <f t="shared" si="70"/>
        <v/>
      </c>
      <c r="B251" s="168" t="str">
        <f t="shared" si="71"/>
        <v/>
      </c>
      <c r="C251" s="151" t="str">
        <f t="shared" si="72"/>
        <v/>
      </c>
      <c r="D251" s="82" t="str">
        <f t="shared" si="73"/>
        <v/>
      </c>
      <c r="E251" s="188" t="str">
        <f>IF(ISERROR(SUM((B251/2),(C251/2),(D251/2))),IF(ISERROR(SUM((B251/2),(C251/2))),IF(ISERROR(SUM((B251/2),(D251/2))),IF(ISERROR(SUM((C251/2),(D251/2))),IF(ISERROR(B251/2),IF(ISERROR(C251/2),A249,C251),B251),SUM((C251*'Student List'!$D$34),(D251*'Student List'!$E$34))/'Student List'!$D$40),SUM((B251*'Student List'!$C$34),(D251*'Student List'!$E$34))/'Student List'!$E$40),SUM((B251*'Student List'!$C$34),(C251*'Student List'!$D$34))/'Student List'!$C$40),SUM((B251*'Student List'!$C$34),(C251*'Student List'!$D$34),(D251*'Student List'!$E$34))/'Student List'!$C$35)</f>
        <v/>
      </c>
      <c r="F251" s="84" t="str">
        <f t="shared" si="74"/>
        <v/>
      </c>
      <c r="G251" s="208" t="str">
        <f>IF(ISTEXT('Student List'!$C$12),('Student List'!$C$12),"")</f>
        <v/>
      </c>
      <c r="H251" s="209"/>
      <c r="I251" s="210"/>
      <c r="J251" s="211"/>
      <c r="K251" s="210"/>
      <c r="L251" s="212"/>
      <c r="M251" s="213"/>
      <c r="N251" s="210"/>
      <c r="O251" s="211"/>
      <c r="P251" s="210"/>
      <c r="Q251" s="212"/>
      <c r="R251" s="213"/>
      <c r="S251" s="210"/>
      <c r="T251" s="211"/>
      <c r="U251" s="210"/>
      <c r="V251" s="212"/>
      <c r="W251" s="213"/>
      <c r="X251" s="210"/>
      <c r="Y251" s="211"/>
      <c r="Z251" s="210"/>
      <c r="AA251" s="214"/>
      <c r="AB251" s="215"/>
      <c r="AC251" s="209"/>
      <c r="AD251" s="210"/>
      <c r="AE251" s="213"/>
      <c r="AF251" s="210"/>
      <c r="AG251" s="212"/>
      <c r="AH251" s="213"/>
      <c r="AI251" s="210"/>
      <c r="AJ251" s="211"/>
      <c r="AK251" s="210"/>
      <c r="AL251" s="212"/>
      <c r="AM251" s="213"/>
      <c r="AN251" s="210"/>
      <c r="AO251" s="211"/>
      <c r="AP251" s="210"/>
      <c r="AQ251" s="212"/>
      <c r="AR251" s="213"/>
      <c r="AS251" s="210"/>
      <c r="AT251" s="211"/>
      <c r="AU251" s="210"/>
      <c r="AV251" s="212"/>
      <c r="AW251" s="213"/>
      <c r="AX251" s="210"/>
      <c r="AY251" s="211"/>
      <c r="AZ251" s="210"/>
      <c r="BA251" s="212"/>
      <c r="BB251" s="213"/>
      <c r="BC251" s="210"/>
      <c r="BD251" s="210"/>
      <c r="BE251" s="210"/>
      <c r="BF251" s="213"/>
      <c r="BG251" s="216" t="str">
        <f t="shared" si="75"/>
        <v/>
      </c>
      <c r="BH251" s="217"/>
      <c r="BI251" s="218" t="str">
        <f t="shared" si="76"/>
        <v/>
      </c>
      <c r="BJ251" s="219"/>
      <c r="BK251" s="220"/>
      <c r="BL251" s="221"/>
      <c r="BM251" s="221"/>
      <c r="BN251" s="221"/>
      <c r="BO251" s="221"/>
      <c r="BP251" s="221"/>
      <c r="BQ251" s="221"/>
      <c r="BR251" s="221"/>
      <c r="BS251" s="222"/>
      <c r="BT251" s="217"/>
      <c r="BU251" s="223" t="str">
        <f t="shared" si="77"/>
        <v/>
      </c>
      <c r="BV251" s="224"/>
      <c r="BW251" s="225"/>
      <c r="BX251" s="249"/>
      <c r="BY251" s="255"/>
      <c r="BZ251" s="226"/>
      <c r="CA251" s="249"/>
      <c r="CB251" s="255"/>
      <c r="CC251" s="226"/>
      <c r="CD251" s="249"/>
      <c r="CE251" s="255"/>
      <c r="CF251" s="226"/>
      <c r="CG251" s="249"/>
      <c r="CH251" s="255"/>
      <c r="CI251" s="226"/>
      <c r="CJ251" s="249"/>
      <c r="CK251" s="255"/>
      <c r="CL251" s="226"/>
      <c r="CM251" s="249"/>
      <c r="CN251" s="255"/>
      <c r="CO251" s="226"/>
      <c r="CP251" s="249"/>
      <c r="CQ251" s="255"/>
      <c r="CR251" s="226"/>
      <c r="CS251" s="249"/>
      <c r="CT251" s="255"/>
      <c r="CU251" s="226"/>
      <c r="CV251" s="249"/>
      <c r="CW251" s="225"/>
      <c r="CX251" s="226"/>
      <c r="CY251" s="227"/>
    </row>
    <row r="252" spans="1:103" ht="13.5" customHeight="1">
      <c r="A252" s="83" t="str">
        <f t="shared" si="70"/>
        <v/>
      </c>
      <c r="B252" s="168" t="str">
        <f t="shared" si="71"/>
        <v/>
      </c>
      <c r="C252" s="151" t="str">
        <f t="shared" si="72"/>
        <v/>
      </c>
      <c r="D252" s="82" t="str">
        <f t="shared" si="73"/>
        <v/>
      </c>
      <c r="E252" s="188" t="str">
        <f>IF(ISERROR(SUM((B252/2),(C252/2),(D252/2))),IF(ISERROR(SUM((B252/2),(C252/2))),IF(ISERROR(SUM((B252/2),(D252/2))),IF(ISERROR(SUM((C252/2),(D252/2))),IF(ISERROR(B252/2),IF(ISERROR(C252/2),A250,C252),B252),SUM((C252*'Student List'!$D$34),(D252*'Student List'!$E$34))/'Student List'!$D$40),SUM((B252*'Student List'!$C$34),(D252*'Student List'!$E$34))/'Student List'!$E$40),SUM((B252*'Student List'!$C$34),(C252*'Student List'!$D$34))/'Student List'!$C$40),SUM((B252*'Student List'!$C$34),(C252*'Student List'!$D$34),(D252*'Student List'!$E$34))/'Student List'!$C$35)</f>
        <v/>
      </c>
      <c r="F252" s="84" t="str">
        <f t="shared" si="74"/>
        <v/>
      </c>
      <c r="G252" s="173" t="str">
        <f>IF(ISTEXT('Student List'!$C$13),('Student List'!$C$13),"")</f>
        <v/>
      </c>
      <c r="H252" s="85"/>
      <c r="I252" s="86"/>
      <c r="J252" s="87"/>
      <c r="K252" s="86"/>
      <c r="L252" s="88"/>
      <c r="M252" s="89"/>
      <c r="N252" s="86"/>
      <c r="O252" s="87"/>
      <c r="P252" s="86"/>
      <c r="Q252" s="88"/>
      <c r="R252" s="89"/>
      <c r="S252" s="86"/>
      <c r="T252" s="87"/>
      <c r="U252" s="86"/>
      <c r="V252" s="88"/>
      <c r="W252" s="89"/>
      <c r="X252" s="86"/>
      <c r="Y252" s="87"/>
      <c r="Z252" s="86"/>
      <c r="AA252" s="90"/>
      <c r="AB252" s="207"/>
      <c r="AC252" s="85"/>
      <c r="AD252" s="86"/>
      <c r="AE252" s="89"/>
      <c r="AF252" s="86"/>
      <c r="AG252" s="88"/>
      <c r="AH252" s="89"/>
      <c r="AI252" s="86"/>
      <c r="AJ252" s="87"/>
      <c r="AK252" s="86"/>
      <c r="AL252" s="88"/>
      <c r="AM252" s="89"/>
      <c r="AN252" s="86"/>
      <c r="AO252" s="87"/>
      <c r="AP252" s="86"/>
      <c r="AQ252" s="88"/>
      <c r="AR252" s="89"/>
      <c r="AS252" s="86"/>
      <c r="AT252" s="87"/>
      <c r="AU252" s="86"/>
      <c r="AV252" s="88"/>
      <c r="AW252" s="89"/>
      <c r="AX252" s="86"/>
      <c r="AY252" s="87"/>
      <c r="AZ252" s="86"/>
      <c r="BA252" s="88"/>
      <c r="BB252" s="89"/>
      <c r="BC252" s="86"/>
      <c r="BD252" s="86"/>
      <c r="BE252" s="86"/>
      <c r="BF252" s="89"/>
      <c r="BG252" s="91" t="str">
        <f t="shared" si="75"/>
        <v/>
      </c>
      <c r="BI252" s="92" t="str">
        <f t="shared" si="76"/>
        <v/>
      </c>
      <c r="BJ252" s="112"/>
      <c r="BK252" s="117"/>
      <c r="BL252" s="113"/>
      <c r="BM252" s="113"/>
      <c r="BN252" s="113"/>
      <c r="BO252" s="113"/>
      <c r="BP252" s="113"/>
      <c r="BQ252" s="113"/>
      <c r="BR252" s="113"/>
      <c r="BS252" s="114"/>
      <c r="BU252" s="171" t="str">
        <f t="shared" si="77"/>
        <v/>
      </c>
      <c r="BV252" s="161"/>
      <c r="BW252" s="162"/>
      <c r="BX252" s="250"/>
      <c r="BY252" s="256"/>
      <c r="BZ252" s="163"/>
      <c r="CA252" s="250"/>
      <c r="CB252" s="256"/>
      <c r="CC252" s="163"/>
      <c r="CD252" s="250"/>
      <c r="CE252" s="256"/>
      <c r="CF252" s="163"/>
      <c r="CG252" s="250"/>
      <c r="CH252" s="256"/>
      <c r="CI252" s="163"/>
      <c r="CJ252" s="250"/>
      <c r="CK252" s="256"/>
      <c r="CL252" s="163"/>
      <c r="CM252" s="250"/>
      <c r="CN252" s="256"/>
      <c r="CO252" s="163"/>
      <c r="CP252" s="250"/>
      <c r="CQ252" s="256"/>
      <c r="CR252" s="163"/>
      <c r="CS252" s="250"/>
      <c r="CT252" s="256"/>
      <c r="CU252" s="163"/>
      <c r="CV252" s="250"/>
      <c r="CW252" s="162"/>
      <c r="CX252" s="163"/>
      <c r="CY252" s="164"/>
    </row>
    <row r="253" spans="1:103" ht="13.5" customHeight="1">
      <c r="A253" s="83" t="str">
        <f t="shared" si="70"/>
        <v/>
      </c>
      <c r="B253" s="168" t="str">
        <f t="shared" si="71"/>
        <v/>
      </c>
      <c r="C253" s="151" t="str">
        <f t="shared" si="72"/>
        <v/>
      </c>
      <c r="D253" s="82" t="str">
        <f t="shared" si="73"/>
        <v/>
      </c>
      <c r="E253" s="188" t="str">
        <f>IF(ISERROR(SUM((B253/2),(C253/2),(D253/2))),IF(ISERROR(SUM((B253/2),(C253/2))),IF(ISERROR(SUM((B253/2),(D253/2))),IF(ISERROR(SUM((C253/2),(D253/2))),IF(ISERROR(B253/2),IF(ISERROR(C253/2),A251,C253),B253),SUM((C253*'Student List'!$D$34),(D253*'Student List'!$E$34))/'Student List'!$D$40),SUM((B253*'Student List'!$C$34),(D253*'Student List'!$E$34))/'Student List'!$E$40),SUM((B253*'Student List'!$C$34),(C253*'Student List'!$D$34))/'Student List'!$C$40),SUM((B253*'Student List'!$C$34),(C253*'Student List'!$D$34),(D253*'Student List'!$E$34))/'Student List'!$C$35)</f>
        <v/>
      </c>
      <c r="F253" s="84" t="str">
        <f t="shared" si="74"/>
        <v/>
      </c>
      <c r="G253" s="208" t="str">
        <f>IF(ISTEXT('Student List'!$C$14),('Student List'!$C$14),"")</f>
        <v/>
      </c>
      <c r="H253" s="209"/>
      <c r="I253" s="210"/>
      <c r="J253" s="211"/>
      <c r="K253" s="210"/>
      <c r="L253" s="212"/>
      <c r="M253" s="213"/>
      <c r="N253" s="210"/>
      <c r="O253" s="211"/>
      <c r="P253" s="210"/>
      <c r="Q253" s="212"/>
      <c r="R253" s="213"/>
      <c r="S253" s="210"/>
      <c r="T253" s="211"/>
      <c r="U253" s="210"/>
      <c r="V253" s="212"/>
      <c r="W253" s="213"/>
      <c r="X253" s="210"/>
      <c r="Y253" s="211"/>
      <c r="Z253" s="210"/>
      <c r="AA253" s="214"/>
      <c r="AB253" s="215"/>
      <c r="AC253" s="209"/>
      <c r="AD253" s="210"/>
      <c r="AE253" s="213"/>
      <c r="AF253" s="210"/>
      <c r="AG253" s="212"/>
      <c r="AH253" s="213"/>
      <c r="AI253" s="210"/>
      <c r="AJ253" s="211"/>
      <c r="AK253" s="210"/>
      <c r="AL253" s="212"/>
      <c r="AM253" s="213"/>
      <c r="AN253" s="210"/>
      <c r="AO253" s="211"/>
      <c r="AP253" s="210"/>
      <c r="AQ253" s="212"/>
      <c r="AR253" s="213"/>
      <c r="AS253" s="210"/>
      <c r="AT253" s="211"/>
      <c r="AU253" s="210"/>
      <c r="AV253" s="212"/>
      <c r="AW253" s="213"/>
      <c r="AX253" s="210"/>
      <c r="AY253" s="211"/>
      <c r="AZ253" s="210"/>
      <c r="BA253" s="212"/>
      <c r="BB253" s="213"/>
      <c r="BC253" s="210"/>
      <c r="BD253" s="210"/>
      <c r="BE253" s="210"/>
      <c r="BF253" s="213"/>
      <c r="BG253" s="216" t="str">
        <f t="shared" si="75"/>
        <v/>
      </c>
      <c r="BH253" s="217"/>
      <c r="BI253" s="218" t="str">
        <f t="shared" si="76"/>
        <v/>
      </c>
      <c r="BJ253" s="219"/>
      <c r="BK253" s="220"/>
      <c r="BL253" s="221"/>
      <c r="BM253" s="221"/>
      <c r="BN253" s="221"/>
      <c r="BO253" s="221"/>
      <c r="BP253" s="221"/>
      <c r="BQ253" s="221"/>
      <c r="BR253" s="221"/>
      <c r="BS253" s="222"/>
      <c r="BT253" s="217"/>
      <c r="BU253" s="223" t="str">
        <f t="shared" si="77"/>
        <v/>
      </c>
      <c r="BV253" s="224"/>
      <c r="BW253" s="225"/>
      <c r="BX253" s="249"/>
      <c r="BY253" s="255"/>
      <c r="BZ253" s="226"/>
      <c r="CA253" s="249"/>
      <c r="CB253" s="255"/>
      <c r="CC253" s="226"/>
      <c r="CD253" s="249"/>
      <c r="CE253" s="255"/>
      <c r="CF253" s="226"/>
      <c r="CG253" s="249"/>
      <c r="CH253" s="255"/>
      <c r="CI253" s="226"/>
      <c r="CJ253" s="249"/>
      <c r="CK253" s="255"/>
      <c r="CL253" s="226"/>
      <c r="CM253" s="249"/>
      <c r="CN253" s="255"/>
      <c r="CO253" s="226"/>
      <c r="CP253" s="249"/>
      <c r="CQ253" s="255"/>
      <c r="CR253" s="226"/>
      <c r="CS253" s="249"/>
      <c r="CT253" s="255"/>
      <c r="CU253" s="226"/>
      <c r="CV253" s="249"/>
      <c r="CW253" s="225"/>
      <c r="CX253" s="226"/>
      <c r="CY253" s="227"/>
    </row>
    <row r="254" spans="1:103" ht="13.5" customHeight="1">
      <c r="A254" s="83" t="str">
        <f t="shared" si="70"/>
        <v/>
      </c>
      <c r="B254" s="168" t="str">
        <f t="shared" si="71"/>
        <v/>
      </c>
      <c r="C254" s="151" t="str">
        <f t="shared" si="72"/>
        <v/>
      </c>
      <c r="D254" s="82" t="str">
        <f t="shared" si="73"/>
        <v/>
      </c>
      <c r="E254" s="188" t="str">
        <f>IF(ISERROR(SUM((B254/2),(C254/2),(D254/2))),IF(ISERROR(SUM((B254/2),(C254/2))),IF(ISERROR(SUM((B254/2),(D254/2))),IF(ISERROR(SUM((C254/2),(D254/2))),IF(ISERROR(B254/2),IF(ISERROR(C254/2),A252,C254),B254),SUM((C254*'Student List'!$D$34),(D254*'Student List'!$E$34))/'Student List'!$D$40),SUM((B254*'Student List'!$C$34),(D254*'Student List'!$E$34))/'Student List'!$E$40),SUM((B254*'Student List'!$C$34),(C254*'Student List'!$D$34))/'Student List'!$C$40),SUM((B254*'Student List'!$C$34),(C254*'Student List'!$D$34),(D254*'Student List'!$E$34))/'Student List'!$C$35)</f>
        <v/>
      </c>
      <c r="F254" s="84" t="str">
        <f t="shared" si="74"/>
        <v/>
      </c>
      <c r="G254" s="173" t="str">
        <f>IF(ISTEXT('Student List'!$C$15),('Student List'!$C$15),"")</f>
        <v/>
      </c>
      <c r="H254" s="85"/>
      <c r="I254" s="86"/>
      <c r="J254" s="87"/>
      <c r="K254" s="86"/>
      <c r="L254" s="88"/>
      <c r="M254" s="89"/>
      <c r="N254" s="86"/>
      <c r="O254" s="87"/>
      <c r="P254" s="86"/>
      <c r="Q254" s="88"/>
      <c r="R254" s="89"/>
      <c r="S254" s="86"/>
      <c r="T254" s="87"/>
      <c r="U254" s="86"/>
      <c r="V254" s="88"/>
      <c r="W254" s="89"/>
      <c r="X254" s="86"/>
      <c r="Y254" s="87"/>
      <c r="Z254" s="86"/>
      <c r="AA254" s="90"/>
      <c r="AB254" s="207"/>
      <c r="AC254" s="85"/>
      <c r="AD254" s="86"/>
      <c r="AE254" s="89"/>
      <c r="AF254" s="86"/>
      <c r="AG254" s="88"/>
      <c r="AH254" s="89"/>
      <c r="AI254" s="86"/>
      <c r="AJ254" s="87"/>
      <c r="AK254" s="86"/>
      <c r="AL254" s="88"/>
      <c r="AM254" s="89"/>
      <c r="AN254" s="86"/>
      <c r="AO254" s="87"/>
      <c r="AP254" s="86"/>
      <c r="AQ254" s="88"/>
      <c r="AR254" s="89"/>
      <c r="AS254" s="86"/>
      <c r="AT254" s="87"/>
      <c r="AU254" s="86"/>
      <c r="AV254" s="88"/>
      <c r="AW254" s="89"/>
      <c r="AX254" s="86"/>
      <c r="AY254" s="87"/>
      <c r="AZ254" s="86"/>
      <c r="BA254" s="88"/>
      <c r="BB254" s="89"/>
      <c r="BC254" s="86"/>
      <c r="BD254" s="86"/>
      <c r="BE254" s="86"/>
      <c r="BF254" s="89"/>
      <c r="BG254" s="91" t="str">
        <f t="shared" si="75"/>
        <v/>
      </c>
      <c r="BI254" s="92" t="str">
        <f t="shared" si="76"/>
        <v/>
      </c>
      <c r="BJ254" s="112"/>
      <c r="BK254" s="117"/>
      <c r="BL254" s="113"/>
      <c r="BM254" s="113"/>
      <c r="BN254" s="113"/>
      <c r="BO254" s="113"/>
      <c r="BP254" s="113"/>
      <c r="BQ254" s="113"/>
      <c r="BR254" s="113"/>
      <c r="BS254" s="114"/>
      <c r="BU254" s="171" t="str">
        <f t="shared" si="77"/>
        <v/>
      </c>
      <c r="BV254" s="161"/>
      <c r="BW254" s="162"/>
      <c r="BX254" s="250"/>
      <c r="BY254" s="256"/>
      <c r="BZ254" s="163"/>
      <c r="CA254" s="250"/>
      <c r="CB254" s="256"/>
      <c r="CC254" s="163"/>
      <c r="CD254" s="250"/>
      <c r="CE254" s="256"/>
      <c r="CF254" s="163"/>
      <c r="CG254" s="250"/>
      <c r="CH254" s="256"/>
      <c r="CI254" s="163"/>
      <c r="CJ254" s="250"/>
      <c r="CK254" s="256"/>
      <c r="CL254" s="163"/>
      <c r="CM254" s="250"/>
      <c r="CN254" s="256"/>
      <c r="CO254" s="163"/>
      <c r="CP254" s="250"/>
      <c r="CQ254" s="256"/>
      <c r="CR254" s="163"/>
      <c r="CS254" s="250"/>
      <c r="CT254" s="256"/>
      <c r="CU254" s="163"/>
      <c r="CV254" s="250"/>
      <c r="CW254" s="162"/>
      <c r="CX254" s="163"/>
      <c r="CY254" s="164"/>
    </row>
    <row r="255" spans="1:103" ht="13.5" customHeight="1">
      <c r="A255" s="83" t="str">
        <f t="shared" si="70"/>
        <v/>
      </c>
      <c r="B255" s="168" t="str">
        <f t="shared" si="71"/>
        <v/>
      </c>
      <c r="C255" s="151" t="str">
        <f t="shared" si="72"/>
        <v/>
      </c>
      <c r="D255" s="82" t="str">
        <f t="shared" si="73"/>
        <v/>
      </c>
      <c r="E255" s="188" t="str">
        <f>IF(ISERROR(SUM((B255/2),(C255/2),(D255/2))),IF(ISERROR(SUM((B255/2),(C255/2))),IF(ISERROR(SUM((B255/2),(D255/2))),IF(ISERROR(SUM((C255/2),(D255/2))),IF(ISERROR(B255/2),IF(ISERROR(C255/2),A253,C255),B255),SUM((C255*'Student List'!$D$34),(D255*'Student List'!$E$34))/'Student List'!$D$40),SUM((B255*'Student List'!$C$34),(D255*'Student List'!$E$34))/'Student List'!$E$40),SUM((B255*'Student List'!$C$34),(C255*'Student List'!$D$34))/'Student List'!$C$40),SUM((B255*'Student List'!$C$34),(C255*'Student List'!$D$34),(D255*'Student List'!$E$34))/'Student List'!$C$35)</f>
        <v/>
      </c>
      <c r="F255" s="84" t="str">
        <f t="shared" si="74"/>
        <v/>
      </c>
      <c r="G255" s="208" t="str">
        <f>IF(ISTEXT('Student List'!$C$16),('Student List'!$C$16),"")</f>
        <v/>
      </c>
      <c r="H255" s="209"/>
      <c r="I255" s="210"/>
      <c r="J255" s="211"/>
      <c r="K255" s="210"/>
      <c r="L255" s="212"/>
      <c r="M255" s="213"/>
      <c r="N255" s="210"/>
      <c r="O255" s="211"/>
      <c r="P255" s="210"/>
      <c r="Q255" s="212"/>
      <c r="R255" s="213"/>
      <c r="S255" s="210"/>
      <c r="T255" s="211"/>
      <c r="U255" s="210"/>
      <c r="V255" s="212"/>
      <c r="W255" s="213"/>
      <c r="X255" s="210"/>
      <c r="Y255" s="211"/>
      <c r="Z255" s="210"/>
      <c r="AA255" s="214"/>
      <c r="AB255" s="215"/>
      <c r="AC255" s="209"/>
      <c r="AD255" s="210"/>
      <c r="AE255" s="213"/>
      <c r="AF255" s="210"/>
      <c r="AG255" s="212"/>
      <c r="AH255" s="213"/>
      <c r="AI255" s="210"/>
      <c r="AJ255" s="211"/>
      <c r="AK255" s="210"/>
      <c r="AL255" s="212"/>
      <c r="AM255" s="213"/>
      <c r="AN255" s="210"/>
      <c r="AO255" s="211"/>
      <c r="AP255" s="210"/>
      <c r="AQ255" s="212"/>
      <c r="AR255" s="213"/>
      <c r="AS255" s="210"/>
      <c r="AT255" s="211"/>
      <c r="AU255" s="210"/>
      <c r="AV255" s="212"/>
      <c r="AW255" s="213"/>
      <c r="AX255" s="210"/>
      <c r="AY255" s="211"/>
      <c r="AZ255" s="210"/>
      <c r="BA255" s="212"/>
      <c r="BB255" s="213"/>
      <c r="BC255" s="210"/>
      <c r="BD255" s="210"/>
      <c r="BE255" s="210"/>
      <c r="BF255" s="213"/>
      <c r="BG255" s="216" t="str">
        <f t="shared" si="75"/>
        <v/>
      </c>
      <c r="BH255" s="217"/>
      <c r="BI255" s="218" t="str">
        <f t="shared" si="76"/>
        <v/>
      </c>
      <c r="BJ255" s="219"/>
      <c r="BK255" s="220"/>
      <c r="BL255" s="221"/>
      <c r="BM255" s="221"/>
      <c r="BN255" s="221"/>
      <c r="BO255" s="221"/>
      <c r="BP255" s="221"/>
      <c r="BQ255" s="221"/>
      <c r="BR255" s="221"/>
      <c r="BS255" s="222"/>
      <c r="BT255" s="217"/>
      <c r="BU255" s="223" t="str">
        <f t="shared" si="77"/>
        <v/>
      </c>
      <c r="BV255" s="224"/>
      <c r="BW255" s="225"/>
      <c r="BX255" s="249"/>
      <c r="BY255" s="255"/>
      <c r="BZ255" s="226"/>
      <c r="CA255" s="249"/>
      <c r="CB255" s="255"/>
      <c r="CC255" s="226"/>
      <c r="CD255" s="249"/>
      <c r="CE255" s="255"/>
      <c r="CF255" s="226"/>
      <c r="CG255" s="249"/>
      <c r="CH255" s="255"/>
      <c r="CI255" s="226"/>
      <c r="CJ255" s="249"/>
      <c r="CK255" s="255"/>
      <c r="CL255" s="226"/>
      <c r="CM255" s="249"/>
      <c r="CN255" s="255"/>
      <c r="CO255" s="226"/>
      <c r="CP255" s="249"/>
      <c r="CQ255" s="255"/>
      <c r="CR255" s="226"/>
      <c r="CS255" s="249"/>
      <c r="CT255" s="255"/>
      <c r="CU255" s="226"/>
      <c r="CV255" s="249"/>
      <c r="CW255" s="225"/>
      <c r="CX255" s="226"/>
      <c r="CY255" s="227"/>
    </row>
    <row r="256" spans="1:103" ht="13.5" customHeight="1">
      <c r="A256" s="83" t="str">
        <f t="shared" si="70"/>
        <v/>
      </c>
      <c r="B256" s="168" t="str">
        <f t="shared" si="71"/>
        <v/>
      </c>
      <c r="C256" s="151" t="str">
        <f t="shared" si="72"/>
        <v/>
      </c>
      <c r="D256" s="82" t="str">
        <f t="shared" si="73"/>
        <v/>
      </c>
      <c r="E256" s="188" t="str">
        <f>IF(ISERROR(SUM((B256/2),(C256/2),(D256/2))),IF(ISERROR(SUM((B256/2),(C256/2))),IF(ISERROR(SUM((B256/2),(D256/2))),IF(ISERROR(SUM((C256/2),(D256/2))),IF(ISERROR(B256/2),IF(ISERROR(C256/2),A254,C256),B256),SUM((C256*'Student List'!$D$34),(D256*'Student List'!$E$34))/'Student List'!$D$40),SUM((B256*'Student List'!$C$34),(D256*'Student List'!$E$34))/'Student List'!$E$40),SUM((B256*'Student List'!$C$34),(C256*'Student List'!$D$34))/'Student List'!$C$40),SUM((B256*'Student List'!$C$34),(C256*'Student List'!$D$34),(D256*'Student List'!$E$34))/'Student List'!$C$35)</f>
        <v/>
      </c>
      <c r="F256" s="84" t="str">
        <f t="shared" si="74"/>
        <v/>
      </c>
      <c r="G256" s="173" t="str">
        <f>IF(ISTEXT('Student List'!$C$17),('Student List'!$C$17),"")</f>
        <v/>
      </c>
      <c r="H256" s="85"/>
      <c r="I256" s="86"/>
      <c r="J256" s="87"/>
      <c r="K256" s="86"/>
      <c r="L256" s="88"/>
      <c r="M256" s="89"/>
      <c r="N256" s="86"/>
      <c r="O256" s="87"/>
      <c r="P256" s="86"/>
      <c r="Q256" s="88"/>
      <c r="R256" s="89"/>
      <c r="S256" s="86"/>
      <c r="T256" s="87"/>
      <c r="U256" s="86"/>
      <c r="V256" s="88"/>
      <c r="W256" s="89"/>
      <c r="X256" s="86"/>
      <c r="Y256" s="87"/>
      <c r="Z256" s="86"/>
      <c r="AA256" s="90"/>
      <c r="AB256" s="207"/>
      <c r="AC256" s="85"/>
      <c r="AD256" s="86"/>
      <c r="AE256" s="89"/>
      <c r="AF256" s="86"/>
      <c r="AG256" s="88"/>
      <c r="AH256" s="89"/>
      <c r="AI256" s="86"/>
      <c r="AJ256" s="87"/>
      <c r="AK256" s="86"/>
      <c r="AL256" s="88"/>
      <c r="AM256" s="89"/>
      <c r="AN256" s="86"/>
      <c r="AO256" s="87"/>
      <c r="AP256" s="86"/>
      <c r="AQ256" s="88"/>
      <c r="AR256" s="89"/>
      <c r="AS256" s="86"/>
      <c r="AT256" s="87"/>
      <c r="AU256" s="86"/>
      <c r="AV256" s="88"/>
      <c r="AW256" s="89"/>
      <c r="AX256" s="86"/>
      <c r="AY256" s="87"/>
      <c r="AZ256" s="86"/>
      <c r="BA256" s="88"/>
      <c r="BB256" s="89"/>
      <c r="BC256" s="86"/>
      <c r="BD256" s="86"/>
      <c r="BE256" s="86"/>
      <c r="BF256" s="89"/>
      <c r="BG256" s="91" t="str">
        <f t="shared" si="75"/>
        <v/>
      </c>
      <c r="BI256" s="92" t="str">
        <f t="shared" si="76"/>
        <v/>
      </c>
      <c r="BJ256" s="112"/>
      <c r="BK256" s="117"/>
      <c r="BL256" s="113"/>
      <c r="BM256" s="113"/>
      <c r="BN256" s="113"/>
      <c r="BO256" s="113"/>
      <c r="BP256" s="113"/>
      <c r="BQ256" s="113"/>
      <c r="BR256" s="113"/>
      <c r="BS256" s="114"/>
      <c r="BU256" s="171" t="str">
        <f t="shared" si="77"/>
        <v/>
      </c>
      <c r="BV256" s="161"/>
      <c r="BW256" s="162"/>
      <c r="BX256" s="250"/>
      <c r="BY256" s="256"/>
      <c r="BZ256" s="163"/>
      <c r="CA256" s="250"/>
      <c r="CB256" s="256"/>
      <c r="CC256" s="163"/>
      <c r="CD256" s="250"/>
      <c r="CE256" s="256"/>
      <c r="CF256" s="163"/>
      <c r="CG256" s="250"/>
      <c r="CH256" s="256"/>
      <c r="CI256" s="163"/>
      <c r="CJ256" s="250"/>
      <c r="CK256" s="256"/>
      <c r="CL256" s="163"/>
      <c r="CM256" s="250"/>
      <c r="CN256" s="256"/>
      <c r="CO256" s="163"/>
      <c r="CP256" s="250"/>
      <c r="CQ256" s="256"/>
      <c r="CR256" s="163"/>
      <c r="CS256" s="250"/>
      <c r="CT256" s="256"/>
      <c r="CU256" s="163"/>
      <c r="CV256" s="250"/>
      <c r="CW256" s="162"/>
      <c r="CX256" s="163"/>
      <c r="CY256" s="164"/>
    </row>
    <row r="257" spans="1:103" ht="13.5" customHeight="1">
      <c r="A257" s="83" t="str">
        <f t="shared" si="70"/>
        <v/>
      </c>
      <c r="B257" s="168" t="str">
        <f t="shared" si="71"/>
        <v/>
      </c>
      <c r="C257" s="151" t="str">
        <f t="shared" si="72"/>
        <v/>
      </c>
      <c r="D257" s="82" t="str">
        <f t="shared" si="73"/>
        <v/>
      </c>
      <c r="E257" s="188" t="str">
        <f>IF(ISERROR(SUM((B257/2),(C257/2),(D257/2))),IF(ISERROR(SUM((B257/2),(C257/2))),IF(ISERROR(SUM((B257/2),(D257/2))),IF(ISERROR(SUM((C257/2),(D257/2))),IF(ISERROR(B257/2),IF(ISERROR(C257/2),A255,C257),B257),SUM((C257*'Student List'!$D$34),(D257*'Student List'!$E$34))/'Student List'!$D$40),SUM((B257*'Student List'!$C$34),(D257*'Student List'!$E$34))/'Student List'!$E$40),SUM((B257*'Student List'!$C$34),(C257*'Student List'!$D$34))/'Student List'!$C$40),SUM((B257*'Student List'!$C$34),(C257*'Student List'!$D$34),(D257*'Student List'!$E$34))/'Student List'!$C$35)</f>
        <v/>
      </c>
      <c r="F257" s="84" t="str">
        <f t="shared" si="74"/>
        <v/>
      </c>
      <c r="G257" s="208" t="str">
        <f>IF(ISTEXT('Student List'!$C$18),('Student List'!$C$18),"")</f>
        <v/>
      </c>
      <c r="H257" s="209"/>
      <c r="I257" s="210"/>
      <c r="J257" s="211"/>
      <c r="K257" s="210"/>
      <c r="L257" s="212"/>
      <c r="M257" s="213"/>
      <c r="N257" s="210"/>
      <c r="O257" s="211"/>
      <c r="P257" s="210"/>
      <c r="Q257" s="212"/>
      <c r="R257" s="213"/>
      <c r="S257" s="210"/>
      <c r="T257" s="211"/>
      <c r="U257" s="210"/>
      <c r="V257" s="212"/>
      <c r="W257" s="213"/>
      <c r="X257" s="210"/>
      <c r="Y257" s="211"/>
      <c r="Z257" s="210"/>
      <c r="AA257" s="214"/>
      <c r="AB257" s="215"/>
      <c r="AC257" s="209"/>
      <c r="AD257" s="210"/>
      <c r="AE257" s="213"/>
      <c r="AF257" s="210"/>
      <c r="AG257" s="212"/>
      <c r="AH257" s="213"/>
      <c r="AI257" s="210"/>
      <c r="AJ257" s="211"/>
      <c r="AK257" s="210"/>
      <c r="AL257" s="212"/>
      <c r="AM257" s="213"/>
      <c r="AN257" s="210"/>
      <c r="AO257" s="211"/>
      <c r="AP257" s="210"/>
      <c r="AQ257" s="212"/>
      <c r="AR257" s="213"/>
      <c r="AS257" s="210"/>
      <c r="AT257" s="211"/>
      <c r="AU257" s="210"/>
      <c r="AV257" s="212"/>
      <c r="AW257" s="213"/>
      <c r="AX257" s="210"/>
      <c r="AY257" s="211"/>
      <c r="AZ257" s="210"/>
      <c r="BA257" s="212"/>
      <c r="BB257" s="213"/>
      <c r="BC257" s="210"/>
      <c r="BD257" s="210"/>
      <c r="BE257" s="210"/>
      <c r="BF257" s="213"/>
      <c r="BG257" s="216" t="str">
        <f t="shared" si="75"/>
        <v/>
      </c>
      <c r="BH257" s="217"/>
      <c r="BI257" s="218" t="str">
        <f t="shared" si="76"/>
        <v/>
      </c>
      <c r="BJ257" s="219"/>
      <c r="BK257" s="220"/>
      <c r="BL257" s="221"/>
      <c r="BM257" s="221"/>
      <c r="BN257" s="221"/>
      <c r="BO257" s="221"/>
      <c r="BP257" s="221"/>
      <c r="BQ257" s="221"/>
      <c r="BR257" s="221"/>
      <c r="BS257" s="222"/>
      <c r="BT257" s="217"/>
      <c r="BU257" s="223" t="str">
        <f t="shared" si="77"/>
        <v/>
      </c>
      <c r="BV257" s="224"/>
      <c r="BW257" s="225"/>
      <c r="BX257" s="249"/>
      <c r="BY257" s="255"/>
      <c r="BZ257" s="226"/>
      <c r="CA257" s="249"/>
      <c r="CB257" s="255"/>
      <c r="CC257" s="226"/>
      <c r="CD257" s="249"/>
      <c r="CE257" s="255"/>
      <c r="CF257" s="226"/>
      <c r="CG257" s="249"/>
      <c r="CH257" s="255"/>
      <c r="CI257" s="226"/>
      <c r="CJ257" s="249"/>
      <c r="CK257" s="255"/>
      <c r="CL257" s="226"/>
      <c r="CM257" s="249"/>
      <c r="CN257" s="255"/>
      <c r="CO257" s="226"/>
      <c r="CP257" s="249"/>
      <c r="CQ257" s="255"/>
      <c r="CR257" s="226"/>
      <c r="CS257" s="249"/>
      <c r="CT257" s="255"/>
      <c r="CU257" s="226"/>
      <c r="CV257" s="249"/>
      <c r="CW257" s="225"/>
      <c r="CX257" s="226"/>
      <c r="CY257" s="227"/>
    </row>
    <row r="258" spans="1:103" ht="13.5" customHeight="1">
      <c r="A258" s="83" t="str">
        <f t="shared" si="70"/>
        <v/>
      </c>
      <c r="B258" s="168" t="str">
        <f t="shared" si="71"/>
        <v/>
      </c>
      <c r="C258" s="151" t="str">
        <f t="shared" si="72"/>
        <v/>
      </c>
      <c r="D258" s="82" t="str">
        <f t="shared" si="73"/>
        <v/>
      </c>
      <c r="E258" s="188" t="str">
        <f>IF(ISERROR(SUM((B258/2),(C258/2),(D258/2))),IF(ISERROR(SUM((B258/2),(C258/2))),IF(ISERROR(SUM((B258/2),(D258/2))),IF(ISERROR(SUM((C258/2),(D258/2))),IF(ISERROR(B258/2),IF(ISERROR(C258/2),A256,C258),B258),SUM((C258*'Student List'!$D$34),(D258*'Student List'!$E$34))/'Student List'!$D$40),SUM((B258*'Student List'!$C$34),(D258*'Student List'!$E$34))/'Student List'!$E$40),SUM((B258*'Student List'!$C$34),(C258*'Student List'!$D$34))/'Student List'!$C$40),SUM((B258*'Student List'!$C$34),(C258*'Student List'!$D$34),(D258*'Student List'!$E$34))/'Student List'!$C$35)</f>
        <v/>
      </c>
      <c r="F258" s="84" t="str">
        <f t="shared" si="74"/>
        <v/>
      </c>
      <c r="G258" s="173" t="str">
        <f>IF(ISTEXT('Student List'!$C$19),('Student List'!$C$19),"")</f>
        <v/>
      </c>
      <c r="H258" s="85"/>
      <c r="I258" s="86"/>
      <c r="J258" s="87"/>
      <c r="K258" s="86"/>
      <c r="L258" s="88"/>
      <c r="M258" s="89"/>
      <c r="N258" s="86"/>
      <c r="O258" s="87"/>
      <c r="P258" s="86"/>
      <c r="Q258" s="88"/>
      <c r="R258" s="89"/>
      <c r="S258" s="86"/>
      <c r="T258" s="87"/>
      <c r="U258" s="86"/>
      <c r="V258" s="88"/>
      <c r="W258" s="89"/>
      <c r="X258" s="86"/>
      <c r="Y258" s="87"/>
      <c r="Z258" s="86"/>
      <c r="AA258" s="90"/>
      <c r="AB258" s="207"/>
      <c r="AC258" s="85"/>
      <c r="AD258" s="86"/>
      <c r="AE258" s="89"/>
      <c r="AF258" s="86"/>
      <c r="AG258" s="88"/>
      <c r="AH258" s="89"/>
      <c r="AI258" s="86"/>
      <c r="AJ258" s="87"/>
      <c r="AK258" s="86"/>
      <c r="AL258" s="88"/>
      <c r="AM258" s="89"/>
      <c r="AN258" s="86"/>
      <c r="AO258" s="87"/>
      <c r="AP258" s="86"/>
      <c r="AQ258" s="88"/>
      <c r="AR258" s="89"/>
      <c r="AS258" s="86"/>
      <c r="AT258" s="87"/>
      <c r="AU258" s="86"/>
      <c r="AV258" s="88"/>
      <c r="AW258" s="89"/>
      <c r="AX258" s="86"/>
      <c r="AY258" s="87"/>
      <c r="AZ258" s="86"/>
      <c r="BA258" s="88"/>
      <c r="BB258" s="89"/>
      <c r="BC258" s="86"/>
      <c r="BD258" s="86"/>
      <c r="BE258" s="86"/>
      <c r="BF258" s="89"/>
      <c r="BG258" s="91" t="str">
        <f t="shared" si="75"/>
        <v/>
      </c>
      <c r="BI258" s="92" t="str">
        <f t="shared" si="76"/>
        <v/>
      </c>
      <c r="BJ258" s="112"/>
      <c r="BK258" s="117"/>
      <c r="BL258" s="113"/>
      <c r="BM258" s="113"/>
      <c r="BN258" s="113"/>
      <c r="BO258" s="113"/>
      <c r="BP258" s="113"/>
      <c r="BQ258" s="113"/>
      <c r="BR258" s="113"/>
      <c r="BS258" s="114"/>
      <c r="BU258" s="171" t="str">
        <f t="shared" si="77"/>
        <v/>
      </c>
      <c r="BV258" s="161"/>
      <c r="BW258" s="162"/>
      <c r="BX258" s="250"/>
      <c r="BY258" s="256"/>
      <c r="BZ258" s="163"/>
      <c r="CA258" s="250"/>
      <c r="CB258" s="256"/>
      <c r="CC258" s="163"/>
      <c r="CD258" s="250"/>
      <c r="CE258" s="256"/>
      <c r="CF258" s="163"/>
      <c r="CG258" s="250"/>
      <c r="CH258" s="256"/>
      <c r="CI258" s="163"/>
      <c r="CJ258" s="250"/>
      <c r="CK258" s="256"/>
      <c r="CL258" s="163"/>
      <c r="CM258" s="250"/>
      <c r="CN258" s="256"/>
      <c r="CO258" s="163"/>
      <c r="CP258" s="250"/>
      <c r="CQ258" s="256"/>
      <c r="CR258" s="163"/>
      <c r="CS258" s="250"/>
      <c r="CT258" s="256"/>
      <c r="CU258" s="163"/>
      <c r="CV258" s="250"/>
      <c r="CW258" s="162"/>
      <c r="CX258" s="163"/>
      <c r="CY258" s="164"/>
    </row>
    <row r="259" spans="1:103" ht="13.5" customHeight="1">
      <c r="A259" s="83" t="str">
        <f t="shared" si="70"/>
        <v/>
      </c>
      <c r="B259" s="168" t="str">
        <f t="shared" si="71"/>
        <v/>
      </c>
      <c r="C259" s="151" t="str">
        <f t="shared" si="72"/>
        <v/>
      </c>
      <c r="D259" s="82" t="str">
        <f t="shared" si="73"/>
        <v/>
      </c>
      <c r="E259" s="188" t="str">
        <f>IF(ISERROR(SUM((B259/2),(C259/2),(D259/2))),IF(ISERROR(SUM((B259/2),(C259/2))),IF(ISERROR(SUM((B259/2),(D259/2))),IF(ISERROR(SUM((C259/2),(D259/2))),IF(ISERROR(B259/2),IF(ISERROR(C259/2),A257,C259),B259),SUM((C259*'Student List'!$D$34),(D259*'Student List'!$E$34))/'Student List'!$D$40),SUM((B259*'Student List'!$C$34),(D259*'Student List'!$E$34))/'Student List'!$E$40),SUM((B259*'Student List'!$C$34),(C259*'Student List'!$D$34))/'Student List'!$C$40),SUM((B259*'Student List'!$C$34),(C259*'Student List'!$D$34),(D259*'Student List'!$E$34))/'Student List'!$C$35)</f>
        <v/>
      </c>
      <c r="F259" s="84" t="str">
        <f t="shared" si="74"/>
        <v/>
      </c>
      <c r="G259" s="208" t="str">
        <f>IF(ISTEXT('Student List'!$C$20),('Student List'!$C$20),"")</f>
        <v/>
      </c>
      <c r="H259" s="209"/>
      <c r="I259" s="210"/>
      <c r="J259" s="211"/>
      <c r="K259" s="210"/>
      <c r="L259" s="212"/>
      <c r="M259" s="213"/>
      <c r="N259" s="210"/>
      <c r="O259" s="211"/>
      <c r="P259" s="210"/>
      <c r="Q259" s="212"/>
      <c r="R259" s="213"/>
      <c r="S259" s="210"/>
      <c r="T259" s="211"/>
      <c r="U259" s="210"/>
      <c r="V259" s="212"/>
      <c r="W259" s="213"/>
      <c r="X259" s="210"/>
      <c r="Y259" s="211"/>
      <c r="Z259" s="210"/>
      <c r="AA259" s="214"/>
      <c r="AB259" s="215"/>
      <c r="AC259" s="209"/>
      <c r="AD259" s="210"/>
      <c r="AE259" s="213"/>
      <c r="AF259" s="210"/>
      <c r="AG259" s="212"/>
      <c r="AH259" s="213"/>
      <c r="AI259" s="210"/>
      <c r="AJ259" s="211"/>
      <c r="AK259" s="210"/>
      <c r="AL259" s="212"/>
      <c r="AM259" s="213"/>
      <c r="AN259" s="210"/>
      <c r="AO259" s="211"/>
      <c r="AP259" s="210"/>
      <c r="AQ259" s="212"/>
      <c r="AR259" s="213"/>
      <c r="AS259" s="210"/>
      <c r="AT259" s="211"/>
      <c r="AU259" s="210"/>
      <c r="AV259" s="212"/>
      <c r="AW259" s="213"/>
      <c r="AX259" s="210"/>
      <c r="AY259" s="211"/>
      <c r="AZ259" s="210"/>
      <c r="BA259" s="212"/>
      <c r="BB259" s="213"/>
      <c r="BC259" s="210"/>
      <c r="BD259" s="210"/>
      <c r="BE259" s="210"/>
      <c r="BF259" s="213"/>
      <c r="BG259" s="216" t="str">
        <f t="shared" si="75"/>
        <v/>
      </c>
      <c r="BH259" s="217"/>
      <c r="BI259" s="218" t="str">
        <f t="shared" si="76"/>
        <v/>
      </c>
      <c r="BJ259" s="219"/>
      <c r="BK259" s="220"/>
      <c r="BL259" s="221"/>
      <c r="BM259" s="221"/>
      <c r="BN259" s="221"/>
      <c r="BO259" s="221"/>
      <c r="BP259" s="221"/>
      <c r="BQ259" s="221"/>
      <c r="BR259" s="221"/>
      <c r="BS259" s="222"/>
      <c r="BT259" s="217"/>
      <c r="BU259" s="223" t="str">
        <f t="shared" si="77"/>
        <v/>
      </c>
      <c r="BV259" s="224"/>
      <c r="BW259" s="225"/>
      <c r="BX259" s="249"/>
      <c r="BY259" s="255"/>
      <c r="BZ259" s="226"/>
      <c r="CA259" s="249"/>
      <c r="CB259" s="255"/>
      <c r="CC259" s="226"/>
      <c r="CD259" s="249"/>
      <c r="CE259" s="255"/>
      <c r="CF259" s="226"/>
      <c r="CG259" s="249"/>
      <c r="CH259" s="255"/>
      <c r="CI259" s="226"/>
      <c r="CJ259" s="249"/>
      <c r="CK259" s="255"/>
      <c r="CL259" s="226"/>
      <c r="CM259" s="249"/>
      <c r="CN259" s="255"/>
      <c r="CO259" s="226"/>
      <c r="CP259" s="249"/>
      <c r="CQ259" s="255"/>
      <c r="CR259" s="226"/>
      <c r="CS259" s="249"/>
      <c r="CT259" s="255"/>
      <c r="CU259" s="226"/>
      <c r="CV259" s="249"/>
      <c r="CW259" s="225"/>
      <c r="CX259" s="226"/>
      <c r="CY259" s="227"/>
    </row>
    <row r="260" spans="1:103" ht="13.5" customHeight="1">
      <c r="A260" s="83" t="str">
        <f t="shared" si="70"/>
        <v/>
      </c>
      <c r="B260" s="168" t="str">
        <f t="shared" si="71"/>
        <v/>
      </c>
      <c r="C260" s="151" t="str">
        <f t="shared" si="72"/>
        <v/>
      </c>
      <c r="D260" s="82" t="str">
        <f t="shared" si="73"/>
        <v/>
      </c>
      <c r="E260" s="188" t="str">
        <f>IF(ISERROR(SUM((B260/2),(C260/2),(D260/2))),IF(ISERROR(SUM((B260/2),(C260/2))),IF(ISERROR(SUM((B260/2),(D260/2))),IF(ISERROR(SUM((C260/2),(D260/2))),IF(ISERROR(B260/2),IF(ISERROR(C260/2),A258,C260),B260),SUM((C260*'Student List'!$D$34),(D260*'Student List'!$E$34))/'Student List'!$D$40),SUM((B260*'Student List'!$C$34),(D260*'Student List'!$E$34))/'Student List'!$E$40),SUM((B260*'Student List'!$C$34),(C260*'Student List'!$D$34))/'Student List'!$C$40),SUM((B260*'Student List'!$C$34),(C260*'Student List'!$D$34),(D260*'Student List'!$E$34))/'Student List'!$C$35)</f>
        <v/>
      </c>
      <c r="F260" s="84" t="str">
        <f t="shared" si="74"/>
        <v/>
      </c>
      <c r="G260" s="173" t="str">
        <f>IF(ISTEXT('Student List'!$C$21),('Student List'!$C$21),"")</f>
        <v/>
      </c>
      <c r="H260" s="85"/>
      <c r="I260" s="86"/>
      <c r="J260" s="87"/>
      <c r="K260" s="86"/>
      <c r="L260" s="88"/>
      <c r="M260" s="89"/>
      <c r="N260" s="86"/>
      <c r="O260" s="86"/>
      <c r="P260" s="228"/>
      <c r="Q260" s="148"/>
      <c r="R260" s="89"/>
      <c r="S260" s="86"/>
      <c r="T260" s="87"/>
      <c r="U260" s="86"/>
      <c r="V260" s="88"/>
      <c r="W260" s="89"/>
      <c r="X260" s="86"/>
      <c r="Y260" s="87"/>
      <c r="Z260" s="86"/>
      <c r="AA260" s="90"/>
      <c r="AB260" s="207"/>
      <c r="AC260" s="85"/>
      <c r="AD260" s="86"/>
      <c r="AE260" s="89"/>
      <c r="AF260" s="86"/>
      <c r="AG260" s="88"/>
      <c r="AH260" s="89"/>
      <c r="AI260" s="86"/>
      <c r="AJ260" s="87"/>
      <c r="AK260" s="86"/>
      <c r="AL260" s="88"/>
      <c r="AM260" s="89"/>
      <c r="AN260" s="86"/>
      <c r="AO260" s="87"/>
      <c r="AP260" s="86"/>
      <c r="AQ260" s="88"/>
      <c r="AR260" s="89"/>
      <c r="AS260" s="86"/>
      <c r="AT260" s="87"/>
      <c r="AU260" s="86"/>
      <c r="AV260" s="88"/>
      <c r="AW260" s="89"/>
      <c r="AX260" s="86"/>
      <c r="AY260" s="87"/>
      <c r="AZ260" s="86"/>
      <c r="BA260" s="88"/>
      <c r="BB260" s="89"/>
      <c r="BC260" s="86"/>
      <c r="BD260" s="86"/>
      <c r="BE260" s="86"/>
      <c r="BF260" s="89"/>
      <c r="BG260" s="91" t="str">
        <f t="shared" si="75"/>
        <v/>
      </c>
      <c r="BI260" s="92" t="str">
        <f t="shared" si="76"/>
        <v/>
      </c>
      <c r="BJ260" s="112"/>
      <c r="BK260" s="117"/>
      <c r="BL260" s="113"/>
      <c r="BM260" s="113"/>
      <c r="BN260" s="113"/>
      <c r="BO260" s="113"/>
      <c r="BP260" s="113"/>
      <c r="BQ260" s="113"/>
      <c r="BR260" s="113"/>
      <c r="BS260" s="114"/>
      <c r="BU260" s="171" t="str">
        <f t="shared" si="77"/>
        <v/>
      </c>
      <c r="BV260" s="161"/>
      <c r="BW260" s="162"/>
      <c r="BX260" s="250"/>
      <c r="BY260" s="256"/>
      <c r="BZ260" s="163"/>
      <c r="CA260" s="250"/>
      <c r="CB260" s="256"/>
      <c r="CC260" s="163"/>
      <c r="CD260" s="250"/>
      <c r="CE260" s="256"/>
      <c r="CF260" s="163"/>
      <c r="CG260" s="250"/>
      <c r="CH260" s="256"/>
      <c r="CI260" s="163"/>
      <c r="CJ260" s="250"/>
      <c r="CK260" s="256"/>
      <c r="CL260" s="163"/>
      <c r="CM260" s="250"/>
      <c r="CN260" s="256"/>
      <c r="CO260" s="163"/>
      <c r="CP260" s="250"/>
      <c r="CQ260" s="256"/>
      <c r="CR260" s="163"/>
      <c r="CS260" s="250"/>
      <c r="CT260" s="256"/>
      <c r="CU260" s="163"/>
      <c r="CV260" s="250"/>
      <c r="CW260" s="162"/>
      <c r="CX260" s="163"/>
      <c r="CY260" s="164"/>
    </row>
    <row r="261" spans="1:103" ht="13.5" customHeight="1">
      <c r="A261" s="83" t="str">
        <f t="shared" si="70"/>
        <v/>
      </c>
      <c r="B261" s="168" t="str">
        <f t="shared" si="71"/>
        <v/>
      </c>
      <c r="C261" s="151" t="str">
        <f t="shared" si="72"/>
        <v/>
      </c>
      <c r="D261" s="82" t="str">
        <f t="shared" si="73"/>
        <v/>
      </c>
      <c r="E261" s="188" t="str">
        <f>IF(ISERROR(SUM((B261/2),(C261/2),(D261/2))),IF(ISERROR(SUM((B261/2),(C261/2))),IF(ISERROR(SUM((B261/2),(D261/2))),IF(ISERROR(SUM((C261/2),(D261/2))),IF(ISERROR(B261/2),IF(ISERROR(C261/2),A259,C261),B261),SUM((C261*'Student List'!$D$34),(D261*'Student List'!$E$34))/'Student List'!$D$40),SUM((B261*'Student List'!$C$34),(D261*'Student List'!$E$34))/'Student List'!$E$40),SUM((B261*'Student List'!$C$34),(C261*'Student List'!$D$34))/'Student List'!$C$40),SUM((B261*'Student List'!$C$34),(C261*'Student List'!$D$34),(D261*'Student List'!$E$34))/'Student List'!$C$35)</f>
        <v/>
      </c>
      <c r="F261" s="84" t="str">
        <f t="shared" si="74"/>
        <v/>
      </c>
      <c r="G261" s="208" t="str">
        <f>IF(ISTEXT('Student List'!$C$22),('Student List'!$C$22),"")</f>
        <v/>
      </c>
      <c r="H261" s="209"/>
      <c r="I261" s="210"/>
      <c r="J261" s="211"/>
      <c r="K261" s="210"/>
      <c r="L261" s="212"/>
      <c r="M261" s="213"/>
      <c r="N261" s="210"/>
      <c r="O261" s="211"/>
      <c r="P261" s="210"/>
      <c r="Q261" s="212"/>
      <c r="R261" s="213"/>
      <c r="S261" s="210"/>
      <c r="T261" s="211"/>
      <c r="U261" s="210"/>
      <c r="V261" s="212"/>
      <c r="W261" s="213"/>
      <c r="X261" s="210"/>
      <c r="Y261" s="211"/>
      <c r="Z261" s="210"/>
      <c r="AA261" s="214"/>
      <c r="AB261" s="215"/>
      <c r="AC261" s="209"/>
      <c r="AD261" s="210"/>
      <c r="AE261" s="213"/>
      <c r="AF261" s="210"/>
      <c r="AG261" s="212"/>
      <c r="AH261" s="213"/>
      <c r="AI261" s="210"/>
      <c r="AJ261" s="211"/>
      <c r="AK261" s="210"/>
      <c r="AL261" s="212"/>
      <c r="AM261" s="213"/>
      <c r="AN261" s="210"/>
      <c r="AO261" s="211"/>
      <c r="AP261" s="210"/>
      <c r="AQ261" s="212"/>
      <c r="AR261" s="213"/>
      <c r="AS261" s="210"/>
      <c r="AT261" s="211"/>
      <c r="AU261" s="210"/>
      <c r="AV261" s="212"/>
      <c r="AW261" s="213"/>
      <c r="AX261" s="210"/>
      <c r="AY261" s="211"/>
      <c r="AZ261" s="210"/>
      <c r="BA261" s="212"/>
      <c r="BB261" s="213"/>
      <c r="BC261" s="210"/>
      <c r="BD261" s="210"/>
      <c r="BE261" s="210"/>
      <c r="BF261" s="213"/>
      <c r="BG261" s="216" t="str">
        <f t="shared" si="75"/>
        <v/>
      </c>
      <c r="BH261" s="217"/>
      <c r="BI261" s="218" t="str">
        <f t="shared" si="76"/>
        <v/>
      </c>
      <c r="BJ261" s="219"/>
      <c r="BK261" s="220"/>
      <c r="BL261" s="221"/>
      <c r="BM261" s="221"/>
      <c r="BN261" s="221"/>
      <c r="BO261" s="221"/>
      <c r="BP261" s="221"/>
      <c r="BQ261" s="221"/>
      <c r="BR261" s="221"/>
      <c r="BS261" s="222"/>
      <c r="BT261" s="217"/>
      <c r="BU261" s="223" t="str">
        <f t="shared" si="77"/>
        <v/>
      </c>
      <c r="BV261" s="224"/>
      <c r="BW261" s="225"/>
      <c r="BX261" s="249"/>
      <c r="BY261" s="255"/>
      <c r="BZ261" s="226"/>
      <c r="CA261" s="249"/>
      <c r="CB261" s="255"/>
      <c r="CC261" s="226"/>
      <c r="CD261" s="249"/>
      <c r="CE261" s="255"/>
      <c r="CF261" s="226"/>
      <c r="CG261" s="249"/>
      <c r="CH261" s="255"/>
      <c r="CI261" s="226"/>
      <c r="CJ261" s="249"/>
      <c r="CK261" s="255"/>
      <c r="CL261" s="226"/>
      <c r="CM261" s="249"/>
      <c r="CN261" s="255"/>
      <c r="CO261" s="226"/>
      <c r="CP261" s="249"/>
      <c r="CQ261" s="255"/>
      <c r="CR261" s="226"/>
      <c r="CS261" s="249"/>
      <c r="CT261" s="255"/>
      <c r="CU261" s="226"/>
      <c r="CV261" s="249"/>
      <c r="CW261" s="225"/>
      <c r="CX261" s="226"/>
      <c r="CY261" s="227"/>
    </row>
    <row r="262" spans="1:103" ht="13.5" customHeight="1">
      <c r="A262" s="83" t="str">
        <f t="shared" si="70"/>
        <v/>
      </c>
      <c r="B262" s="168" t="str">
        <f t="shared" si="71"/>
        <v/>
      </c>
      <c r="C262" s="151" t="str">
        <f t="shared" si="72"/>
        <v/>
      </c>
      <c r="D262" s="82" t="str">
        <f t="shared" si="73"/>
        <v/>
      </c>
      <c r="E262" s="188" t="str">
        <f>IF(ISERROR(SUM((B262/2),(C262/2),(D262/2))),IF(ISERROR(SUM((B262/2),(C262/2))),IF(ISERROR(SUM((B262/2),(D262/2))),IF(ISERROR(SUM((C262/2),(D262/2))),IF(ISERROR(B262/2),IF(ISERROR(C262/2),A260,C262),B262),SUM((C262*'Student List'!$D$34),(D262*'Student List'!$E$34))/'Student List'!$D$40),SUM((B262*'Student List'!$C$34),(D262*'Student List'!$E$34))/'Student List'!$E$40),SUM((B262*'Student List'!$C$34),(C262*'Student List'!$D$34))/'Student List'!$C$40),SUM((B262*'Student List'!$C$34),(C262*'Student List'!$D$34),(D262*'Student List'!$E$34))/'Student List'!$C$35)</f>
        <v/>
      </c>
      <c r="F262" s="84" t="str">
        <f t="shared" si="74"/>
        <v/>
      </c>
      <c r="G262" s="173" t="str">
        <f>IF(ISTEXT('Student List'!$C$23),('Student List'!$C$23),"")</f>
        <v/>
      </c>
      <c r="H262" s="85"/>
      <c r="I262" s="86"/>
      <c r="J262" s="87"/>
      <c r="K262" s="86"/>
      <c r="L262" s="88"/>
      <c r="M262" s="89"/>
      <c r="N262" s="86"/>
      <c r="O262" s="87"/>
      <c r="P262" s="86"/>
      <c r="Q262" s="88"/>
      <c r="R262" s="89"/>
      <c r="S262" s="86"/>
      <c r="T262" s="87"/>
      <c r="U262" s="86"/>
      <c r="V262" s="88"/>
      <c r="W262" s="89"/>
      <c r="X262" s="86"/>
      <c r="Y262" s="87"/>
      <c r="Z262" s="86"/>
      <c r="AA262" s="90"/>
      <c r="AB262" s="207"/>
      <c r="AC262" s="85"/>
      <c r="AD262" s="86"/>
      <c r="AE262" s="89"/>
      <c r="AF262" s="86"/>
      <c r="AG262" s="88"/>
      <c r="AH262" s="89"/>
      <c r="AI262" s="86"/>
      <c r="AJ262" s="87"/>
      <c r="AK262" s="86"/>
      <c r="AL262" s="88"/>
      <c r="AM262" s="89"/>
      <c r="AN262" s="86"/>
      <c r="AO262" s="87"/>
      <c r="AP262" s="86"/>
      <c r="AQ262" s="88"/>
      <c r="AR262" s="89"/>
      <c r="AS262" s="86"/>
      <c r="AT262" s="87"/>
      <c r="AU262" s="86"/>
      <c r="AV262" s="88"/>
      <c r="AW262" s="89"/>
      <c r="AX262" s="86"/>
      <c r="AY262" s="87"/>
      <c r="AZ262" s="86"/>
      <c r="BA262" s="88"/>
      <c r="BB262" s="89"/>
      <c r="BC262" s="86"/>
      <c r="BD262" s="86"/>
      <c r="BE262" s="86"/>
      <c r="BF262" s="89"/>
      <c r="BG262" s="91" t="str">
        <f t="shared" si="75"/>
        <v/>
      </c>
      <c r="BI262" s="92" t="str">
        <f t="shared" si="76"/>
        <v/>
      </c>
      <c r="BJ262" s="112"/>
      <c r="BK262" s="117"/>
      <c r="BL262" s="113"/>
      <c r="BM262" s="113"/>
      <c r="BN262" s="113"/>
      <c r="BO262" s="113"/>
      <c r="BP262" s="113"/>
      <c r="BQ262" s="113"/>
      <c r="BR262" s="113"/>
      <c r="BS262" s="114"/>
      <c r="BU262" s="171" t="str">
        <f t="shared" si="77"/>
        <v/>
      </c>
      <c r="BV262" s="161"/>
      <c r="BW262" s="162"/>
      <c r="BX262" s="250"/>
      <c r="BY262" s="256"/>
      <c r="BZ262" s="163"/>
      <c r="CA262" s="250"/>
      <c r="CB262" s="256"/>
      <c r="CC262" s="163"/>
      <c r="CD262" s="250"/>
      <c r="CE262" s="256"/>
      <c r="CF262" s="163"/>
      <c r="CG262" s="250"/>
      <c r="CH262" s="256"/>
      <c r="CI262" s="163"/>
      <c r="CJ262" s="250"/>
      <c r="CK262" s="256"/>
      <c r="CL262" s="163"/>
      <c r="CM262" s="250"/>
      <c r="CN262" s="256"/>
      <c r="CO262" s="163"/>
      <c r="CP262" s="250"/>
      <c r="CQ262" s="256"/>
      <c r="CR262" s="163"/>
      <c r="CS262" s="250"/>
      <c r="CT262" s="256"/>
      <c r="CU262" s="163"/>
      <c r="CV262" s="250"/>
      <c r="CW262" s="162"/>
      <c r="CX262" s="163"/>
      <c r="CY262" s="164"/>
    </row>
    <row r="263" spans="1:103" ht="13.5" customHeight="1">
      <c r="A263" s="83" t="str">
        <f t="shared" si="70"/>
        <v/>
      </c>
      <c r="B263" s="168" t="str">
        <f t="shared" si="71"/>
        <v/>
      </c>
      <c r="C263" s="151" t="str">
        <f t="shared" si="72"/>
        <v/>
      </c>
      <c r="D263" s="82" t="str">
        <f t="shared" si="73"/>
        <v/>
      </c>
      <c r="E263" s="188" t="str">
        <f>IF(ISERROR(SUM((B263/2),(C263/2),(D263/2))),IF(ISERROR(SUM((B263/2),(C263/2))),IF(ISERROR(SUM((B263/2),(D263/2))),IF(ISERROR(SUM((C263/2),(D263/2))),IF(ISERROR(B263/2),IF(ISERROR(C263/2),A261,C263),B263),SUM((C263*'Student List'!$D$34),(D263*'Student List'!$E$34))/'Student List'!$D$40),SUM((B263*'Student List'!$C$34),(D263*'Student List'!$E$34))/'Student List'!$E$40),SUM((B263*'Student List'!$C$34),(C263*'Student List'!$D$34))/'Student List'!$C$40),SUM((B263*'Student List'!$C$34),(C263*'Student List'!$D$34),(D263*'Student List'!$E$34))/'Student List'!$C$35)</f>
        <v/>
      </c>
      <c r="F263" s="84" t="str">
        <f t="shared" si="74"/>
        <v/>
      </c>
      <c r="G263" s="208" t="str">
        <f>IF(ISTEXT('Student List'!$C$24),('Student List'!$C$24),"")</f>
        <v/>
      </c>
      <c r="H263" s="209"/>
      <c r="I263" s="210"/>
      <c r="J263" s="211"/>
      <c r="K263" s="210"/>
      <c r="L263" s="212"/>
      <c r="M263" s="213"/>
      <c r="N263" s="210"/>
      <c r="O263" s="211"/>
      <c r="P263" s="210"/>
      <c r="Q263" s="212"/>
      <c r="R263" s="213"/>
      <c r="S263" s="210"/>
      <c r="T263" s="211"/>
      <c r="U263" s="210"/>
      <c r="V263" s="212"/>
      <c r="W263" s="213"/>
      <c r="X263" s="210"/>
      <c r="Y263" s="211"/>
      <c r="Z263" s="210"/>
      <c r="AA263" s="214"/>
      <c r="AB263" s="215"/>
      <c r="AC263" s="209"/>
      <c r="AD263" s="210"/>
      <c r="AE263" s="213"/>
      <c r="AF263" s="210"/>
      <c r="AG263" s="212"/>
      <c r="AH263" s="213"/>
      <c r="AI263" s="210"/>
      <c r="AJ263" s="211"/>
      <c r="AK263" s="210"/>
      <c r="AL263" s="212"/>
      <c r="AM263" s="213"/>
      <c r="AN263" s="210"/>
      <c r="AO263" s="211"/>
      <c r="AP263" s="210"/>
      <c r="AQ263" s="212"/>
      <c r="AR263" s="213"/>
      <c r="AS263" s="210"/>
      <c r="AT263" s="211"/>
      <c r="AU263" s="210"/>
      <c r="AV263" s="212"/>
      <c r="AW263" s="213"/>
      <c r="AX263" s="210"/>
      <c r="AY263" s="211"/>
      <c r="AZ263" s="210"/>
      <c r="BA263" s="212"/>
      <c r="BB263" s="213"/>
      <c r="BC263" s="210"/>
      <c r="BD263" s="210"/>
      <c r="BE263" s="210"/>
      <c r="BF263" s="213"/>
      <c r="BG263" s="216" t="str">
        <f t="shared" si="75"/>
        <v/>
      </c>
      <c r="BH263" s="217"/>
      <c r="BI263" s="218" t="str">
        <f t="shared" si="76"/>
        <v/>
      </c>
      <c r="BJ263" s="219"/>
      <c r="BK263" s="220"/>
      <c r="BL263" s="221"/>
      <c r="BM263" s="221"/>
      <c r="BN263" s="221"/>
      <c r="BO263" s="221"/>
      <c r="BP263" s="221"/>
      <c r="BQ263" s="221"/>
      <c r="BR263" s="221"/>
      <c r="BS263" s="222"/>
      <c r="BT263" s="217"/>
      <c r="BU263" s="223" t="str">
        <f t="shared" si="77"/>
        <v/>
      </c>
      <c r="BV263" s="224"/>
      <c r="BW263" s="225"/>
      <c r="BX263" s="249"/>
      <c r="BY263" s="255"/>
      <c r="BZ263" s="226"/>
      <c r="CA263" s="249"/>
      <c r="CB263" s="255"/>
      <c r="CC263" s="226"/>
      <c r="CD263" s="249"/>
      <c r="CE263" s="255"/>
      <c r="CF263" s="226"/>
      <c r="CG263" s="249"/>
      <c r="CH263" s="255"/>
      <c r="CI263" s="226"/>
      <c r="CJ263" s="249"/>
      <c r="CK263" s="255"/>
      <c r="CL263" s="226"/>
      <c r="CM263" s="249"/>
      <c r="CN263" s="255"/>
      <c r="CO263" s="226"/>
      <c r="CP263" s="249"/>
      <c r="CQ263" s="255"/>
      <c r="CR263" s="226"/>
      <c r="CS263" s="249"/>
      <c r="CT263" s="255"/>
      <c r="CU263" s="226"/>
      <c r="CV263" s="249"/>
      <c r="CW263" s="225"/>
      <c r="CX263" s="226"/>
      <c r="CY263" s="227"/>
    </row>
    <row r="264" spans="1:103" ht="13.5" customHeight="1">
      <c r="A264" s="83" t="str">
        <f t="shared" si="70"/>
        <v/>
      </c>
      <c r="B264" s="168" t="str">
        <f t="shared" si="71"/>
        <v/>
      </c>
      <c r="C264" s="151" t="str">
        <f t="shared" si="72"/>
        <v/>
      </c>
      <c r="D264" s="82" t="str">
        <f t="shared" si="73"/>
        <v/>
      </c>
      <c r="E264" s="188" t="str">
        <f>IF(ISERROR(SUM((B264/2),(C264/2),(D264/2))),IF(ISERROR(SUM((B264/2),(C264/2))),IF(ISERROR(SUM((B264/2),(D264/2))),IF(ISERROR(SUM((C264/2),(D264/2))),IF(ISERROR(B264/2),IF(ISERROR(C264/2),A262,C264),B264),SUM((C264*'Student List'!$D$34),(D264*'Student List'!$E$34))/'Student List'!$D$40),SUM((B264*'Student List'!$C$34),(D264*'Student List'!$E$34))/'Student List'!$E$40),SUM((B264*'Student List'!$C$34),(C264*'Student List'!$D$34))/'Student List'!$C$40),SUM((B264*'Student List'!$C$34),(C264*'Student List'!$D$34),(D264*'Student List'!$E$34))/'Student List'!$C$35)</f>
        <v/>
      </c>
      <c r="F264" s="84" t="str">
        <f t="shared" si="74"/>
        <v/>
      </c>
      <c r="G264" s="173" t="str">
        <f>IF(ISTEXT('Student List'!$C$25),('Student List'!$C$25),"")</f>
        <v/>
      </c>
      <c r="H264" s="85"/>
      <c r="I264" s="86"/>
      <c r="J264" s="87"/>
      <c r="K264" s="86"/>
      <c r="L264" s="88"/>
      <c r="M264" s="89"/>
      <c r="N264" s="86"/>
      <c r="O264" s="87"/>
      <c r="P264" s="86"/>
      <c r="Q264" s="88"/>
      <c r="R264" s="89"/>
      <c r="S264" s="86"/>
      <c r="T264" s="87"/>
      <c r="U264" s="86"/>
      <c r="V264" s="88"/>
      <c r="W264" s="89"/>
      <c r="X264" s="86"/>
      <c r="Y264" s="87"/>
      <c r="Z264" s="86"/>
      <c r="AA264" s="90"/>
      <c r="AB264" s="207"/>
      <c r="AC264" s="85"/>
      <c r="AD264" s="86"/>
      <c r="AE264" s="89"/>
      <c r="AF264" s="86"/>
      <c r="AG264" s="88"/>
      <c r="AH264" s="89"/>
      <c r="AI264" s="86"/>
      <c r="AJ264" s="87"/>
      <c r="AK264" s="86"/>
      <c r="AL264" s="88"/>
      <c r="AM264" s="89"/>
      <c r="AN264" s="86"/>
      <c r="AO264" s="87"/>
      <c r="AP264" s="86"/>
      <c r="AQ264" s="88"/>
      <c r="AR264" s="89"/>
      <c r="AS264" s="86"/>
      <c r="AT264" s="87"/>
      <c r="AU264" s="86"/>
      <c r="AV264" s="88"/>
      <c r="AW264" s="89"/>
      <c r="AX264" s="86"/>
      <c r="AY264" s="87"/>
      <c r="AZ264" s="86"/>
      <c r="BA264" s="88"/>
      <c r="BB264" s="89"/>
      <c r="BC264" s="86"/>
      <c r="BD264" s="86"/>
      <c r="BE264" s="86"/>
      <c r="BF264" s="89"/>
      <c r="BG264" s="91" t="str">
        <f t="shared" si="75"/>
        <v/>
      </c>
      <c r="BI264" s="92" t="str">
        <f t="shared" si="76"/>
        <v/>
      </c>
      <c r="BJ264" s="112"/>
      <c r="BK264" s="117"/>
      <c r="BL264" s="113"/>
      <c r="BM264" s="113"/>
      <c r="BN264" s="113"/>
      <c r="BO264" s="113"/>
      <c r="BP264" s="113"/>
      <c r="BQ264" s="113"/>
      <c r="BR264" s="113"/>
      <c r="BS264" s="114"/>
      <c r="BU264" s="171" t="str">
        <f t="shared" si="77"/>
        <v/>
      </c>
      <c r="BV264" s="161"/>
      <c r="BW264" s="162"/>
      <c r="BX264" s="250"/>
      <c r="BY264" s="256"/>
      <c r="BZ264" s="163"/>
      <c r="CA264" s="250"/>
      <c r="CB264" s="256"/>
      <c r="CC264" s="163"/>
      <c r="CD264" s="250"/>
      <c r="CE264" s="256"/>
      <c r="CF264" s="163"/>
      <c r="CG264" s="250"/>
      <c r="CH264" s="256"/>
      <c r="CI264" s="163"/>
      <c r="CJ264" s="250"/>
      <c r="CK264" s="256"/>
      <c r="CL264" s="163"/>
      <c r="CM264" s="250"/>
      <c r="CN264" s="256"/>
      <c r="CO264" s="163"/>
      <c r="CP264" s="250"/>
      <c r="CQ264" s="256"/>
      <c r="CR264" s="163"/>
      <c r="CS264" s="250"/>
      <c r="CT264" s="256"/>
      <c r="CU264" s="163"/>
      <c r="CV264" s="250"/>
      <c r="CW264" s="162"/>
      <c r="CX264" s="163"/>
      <c r="CY264" s="164"/>
    </row>
    <row r="265" spans="1:103" ht="13.5" customHeight="1">
      <c r="A265" s="83" t="str">
        <f t="shared" si="70"/>
        <v/>
      </c>
      <c r="B265" s="168" t="str">
        <f t="shared" si="71"/>
        <v/>
      </c>
      <c r="C265" s="151" t="str">
        <f t="shared" si="72"/>
        <v/>
      </c>
      <c r="D265" s="82" t="str">
        <f t="shared" si="73"/>
        <v/>
      </c>
      <c r="E265" s="188" t="str">
        <f>IF(ISERROR(SUM((B265/2),(C265/2),(D265/2))),IF(ISERROR(SUM((B265/2),(C265/2))),IF(ISERROR(SUM((B265/2),(D265/2))),IF(ISERROR(SUM((C265/2),(D265/2))),IF(ISERROR(B265/2),IF(ISERROR(C265/2),A263,C265),B265),SUM((C265*'Student List'!$D$34),(D265*'Student List'!$E$34))/'Student List'!$D$40),SUM((B265*'Student List'!$C$34),(D265*'Student List'!$E$34))/'Student List'!$E$40),SUM((B265*'Student List'!$C$34),(C265*'Student List'!$D$34))/'Student List'!$C$40),SUM((B265*'Student List'!$C$34),(C265*'Student List'!$D$34),(D265*'Student List'!$E$34))/'Student List'!$C$35)</f>
        <v/>
      </c>
      <c r="F265" s="84" t="str">
        <f t="shared" si="74"/>
        <v/>
      </c>
      <c r="G265" s="208" t="str">
        <f>IF(ISTEXT('Student List'!$C$26),('Student List'!$C$26),"")</f>
        <v/>
      </c>
      <c r="H265" s="209"/>
      <c r="I265" s="210"/>
      <c r="J265" s="211"/>
      <c r="K265" s="210"/>
      <c r="L265" s="212"/>
      <c r="M265" s="213"/>
      <c r="N265" s="210"/>
      <c r="O265" s="211"/>
      <c r="P265" s="210"/>
      <c r="Q265" s="212"/>
      <c r="R265" s="213"/>
      <c r="S265" s="210"/>
      <c r="T265" s="211"/>
      <c r="U265" s="210"/>
      <c r="V265" s="212"/>
      <c r="W265" s="213"/>
      <c r="X265" s="210"/>
      <c r="Y265" s="211"/>
      <c r="Z265" s="210"/>
      <c r="AA265" s="214"/>
      <c r="AB265" s="215"/>
      <c r="AC265" s="209"/>
      <c r="AD265" s="210"/>
      <c r="AE265" s="213"/>
      <c r="AF265" s="210"/>
      <c r="AG265" s="212"/>
      <c r="AH265" s="213"/>
      <c r="AI265" s="210"/>
      <c r="AJ265" s="211"/>
      <c r="AK265" s="210"/>
      <c r="AL265" s="212"/>
      <c r="AM265" s="213"/>
      <c r="AN265" s="210"/>
      <c r="AO265" s="211"/>
      <c r="AP265" s="210"/>
      <c r="AQ265" s="212"/>
      <c r="AR265" s="213"/>
      <c r="AS265" s="210"/>
      <c r="AT265" s="211"/>
      <c r="AU265" s="210"/>
      <c r="AV265" s="212"/>
      <c r="AW265" s="213"/>
      <c r="AX265" s="210"/>
      <c r="AY265" s="211"/>
      <c r="AZ265" s="210"/>
      <c r="BA265" s="212"/>
      <c r="BB265" s="213"/>
      <c r="BC265" s="210"/>
      <c r="BD265" s="210"/>
      <c r="BE265" s="210"/>
      <c r="BF265" s="213"/>
      <c r="BG265" s="216" t="str">
        <f t="shared" si="75"/>
        <v/>
      </c>
      <c r="BH265" s="217"/>
      <c r="BI265" s="218" t="str">
        <f t="shared" si="76"/>
        <v/>
      </c>
      <c r="BJ265" s="219"/>
      <c r="BK265" s="220"/>
      <c r="BL265" s="221"/>
      <c r="BM265" s="221"/>
      <c r="BN265" s="221"/>
      <c r="BO265" s="221"/>
      <c r="BP265" s="221"/>
      <c r="BQ265" s="221"/>
      <c r="BR265" s="221"/>
      <c r="BS265" s="222"/>
      <c r="BT265" s="217"/>
      <c r="BU265" s="223" t="str">
        <f t="shared" si="77"/>
        <v/>
      </c>
      <c r="BV265" s="224"/>
      <c r="BW265" s="225"/>
      <c r="BX265" s="249"/>
      <c r="BY265" s="255"/>
      <c r="BZ265" s="226"/>
      <c r="CA265" s="249"/>
      <c r="CB265" s="255"/>
      <c r="CC265" s="226"/>
      <c r="CD265" s="249"/>
      <c r="CE265" s="255"/>
      <c r="CF265" s="226"/>
      <c r="CG265" s="249"/>
      <c r="CH265" s="255"/>
      <c r="CI265" s="226"/>
      <c r="CJ265" s="249"/>
      <c r="CK265" s="255"/>
      <c r="CL265" s="226"/>
      <c r="CM265" s="249"/>
      <c r="CN265" s="255"/>
      <c r="CO265" s="226"/>
      <c r="CP265" s="249"/>
      <c r="CQ265" s="255"/>
      <c r="CR265" s="226"/>
      <c r="CS265" s="249"/>
      <c r="CT265" s="255"/>
      <c r="CU265" s="226"/>
      <c r="CV265" s="249"/>
      <c r="CW265" s="225"/>
      <c r="CX265" s="226"/>
      <c r="CY265" s="227"/>
    </row>
    <row r="266" spans="1:103" ht="13.5" customHeight="1">
      <c r="A266" s="83" t="str">
        <f t="shared" si="70"/>
        <v/>
      </c>
      <c r="B266" s="168" t="str">
        <f t="shared" si="71"/>
        <v/>
      </c>
      <c r="C266" s="151" t="str">
        <f t="shared" si="72"/>
        <v/>
      </c>
      <c r="D266" s="82" t="str">
        <f t="shared" si="73"/>
        <v/>
      </c>
      <c r="E266" s="188" t="str">
        <f>IF(ISERROR(SUM((B266/2),(C266/2),(D266/2))),IF(ISERROR(SUM((B266/2),(C266/2))),IF(ISERROR(SUM((B266/2),(D266/2))),IF(ISERROR(SUM((C266/2),(D266/2))),IF(ISERROR(B266/2),IF(ISERROR(C266/2),A264,C266),B266),SUM((C266*'Student List'!$D$34),(D266*'Student List'!$E$34))/'Student List'!$D$40),SUM((B266*'Student List'!$C$34),(D266*'Student List'!$E$34))/'Student List'!$E$40),SUM((B266*'Student List'!$C$34),(C266*'Student List'!$D$34))/'Student List'!$C$40),SUM((B266*'Student List'!$C$34),(C266*'Student List'!$D$34),(D266*'Student List'!$E$34))/'Student List'!$C$35)</f>
        <v/>
      </c>
      <c r="F266" s="84" t="str">
        <f t="shared" si="74"/>
        <v/>
      </c>
      <c r="G266" s="173" t="str">
        <f>IF(ISTEXT('Student List'!$C$27),('Student List'!$C$27),"")</f>
        <v/>
      </c>
      <c r="H266" s="85"/>
      <c r="I266" s="86"/>
      <c r="J266" s="87"/>
      <c r="K266" s="86"/>
      <c r="L266" s="88"/>
      <c r="M266" s="89"/>
      <c r="N266" s="86"/>
      <c r="O266" s="87"/>
      <c r="P266" s="86"/>
      <c r="Q266" s="88"/>
      <c r="R266" s="89"/>
      <c r="S266" s="86"/>
      <c r="T266" s="87"/>
      <c r="U266" s="86"/>
      <c r="V266" s="88"/>
      <c r="W266" s="89"/>
      <c r="X266" s="86"/>
      <c r="Y266" s="87"/>
      <c r="Z266" s="86"/>
      <c r="AA266" s="90"/>
      <c r="AB266" s="207"/>
      <c r="AC266" s="85"/>
      <c r="AD266" s="86"/>
      <c r="AE266" s="89"/>
      <c r="AF266" s="86"/>
      <c r="AG266" s="88"/>
      <c r="AH266" s="89"/>
      <c r="AI266" s="86"/>
      <c r="AJ266" s="87"/>
      <c r="AK266" s="86"/>
      <c r="AL266" s="88"/>
      <c r="AM266" s="89"/>
      <c r="AN266" s="86"/>
      <c r="AO266" s="87"/>
      <c r="AP266" s="86"/>
      <c r="AQ266" s="88"/>
      <c r="AR266" s="89"/>
      <c r="AS266" s="86"/>
      <c r="AT266" s="87"/>
      <c r="AU266" s="86"/>
      <c r="AV266" s="88"/>
      <c r="AW266" s="89"/>
      <c r="AX266" s="86"/>
      <c r="AY266" s="87"/>
      <c r="AZ266" s="86"/>
      <c r="BA266" s="88"/>
      <c r="BB266" s="89"/>
      <c r="BC266" s="86"/>
      <c r="BD266" s="86"/>
      <c r="BE266" s="86"/>
      <c r="BF266" s="89"/>
      <c r="BG266" s="91" t="str">
        <f t="shared" si="75"/>
        <v/>
      </c>
      <c r="BI266" s="95" t="str">
        <f t="shared" si="76"/>
        <v/>
      </c>
      <c r="BJ266" s="117"/>
      <c r="BK266" s="117"/>
      <c r="BL266" s="113"/>
      <c r="BM266" s="113"/>
      <c r="BN266" s="113"/>
      <c r="BO266" s="113"/>
      <c r="BP266" s="113"/>
      <c r="BQ266" s="113"/>
      <c r="BR266" s="113"/>
      <c r="BS266" s="114"/>
      <c r="BU266" s="171" t="str">
        <f t="shared" si="77"/>
        <v/>
      </c>
      <c r="BV266" s="161"/>
      <c r="BW266" s="162"/>
      <c r="BX266" s="250"/>
      <c r="BY266" s="256"/>
      <c r="BZ266" s="163"/>
      <c r="CA266" s="250"/>
      <c r="CB266" s="256"/>
      <c r="CC266" s="163"/>
      <c r="CD266" s="250"/>
      <c r="CE266" s="256"/>
      <c r="CF266" s="163"/>
      <c r="CG266" s="250"/>
      <c r="CH266" s="256"/>
      <c r="CI266" s="163"/>
      <c r="CJ266" s="250"/>
      <c r="CK266" s="256"/>
      <c r="CL266" s="163"/>
      <c r="CM266" s="250"/>
      <c r="CN266" s="256"/>
      <c r="CO266" s="163"/>
      <c r="CP266" s="250"/>
      <c r="CQ266" s="256"/>
      <c r="CR266" s="163"/>
      <c r="CS266" s="250"/>
      <c r="CT266" s="256"/>
      <c r="CU266" s="163"/>
      <c r="CV266" s="250"/>
      <c r="CW266" s="162"/>
      <c r="CX266" s="163"/>
      <c r="CY266" s="164"/>
    </row>
    <row r="267" spans="1:103" ht="13.5" customHeight="1">
      <c r="A267" s="83" t="str">
        <f t="shared" si="70"/>
        <v/>
      </c>
      <c r="B267" s="168" t="str">
        <f t="shared" si="71"/>
        <v/>
      </c>
      <c r="C267" s="151" t="str">
        <f t="shared" si="72"/>
        <v/>
      </c>
      <c r="D267" s="82" t="str">
        <f t="shared" si="73"/>
        <v/>
      </c>
      <c r="E267" s="188" t="str">
        <f>IF(ISERROR(SUM((B267/2),(C267/2),(D267/2))),IF(ISERROR(SUM((B267/2),(C267/2))),IF(ISERROR(SUM((B267/2),(D267/2))),IF(ISERROR(SUM((C267/2),(D267/2))),IF(ISERROR(B267/2),IF(ISERROR(C267/2),A265,C267),B267),SUM((C267*'Student List'!$D$34),(D267*'Student List'!$E$34))/'Student List'!$D$40),SUM((B267*'Student List'!$C$34),(D267*'Student List'!$E$34))/'Student List'!$E$40),SUM((B267*'Student List'!$C$34),(C267*'Student List'!$D$34))/'Student List'!$C$40),SUM((B267*'Student List'!$C$34),(C267*'Student List'!$D$34),(D267*'Student List'!$E$34))/'Student List'!$C$35)</f>
        <v/>
      </c>
      <c r="F267" s="84" t="str">
        <f t="shared" si="74"/>
        <v/>
      </c>
      <c r="G267" s="208" t="str">
        <f>IF(ISTEXT('Student List'!$C$28),('Student List'!$C$28),"")</f>
        <v/>
      </c>
      <c r="H267" s="209"/>
      <c r="I267" s="210"/>
      <c r="J267" s="211"/>
      <c r="K267" s="210"/>
      <c r="L267" s="212"/>
      <c r="M267" s="213"/>
      <c r="N267" s="210"/>
      <c r="O267" s="211"/>
      <c r="P267" s="210"/>
      <c r="Q267" s="212"/>
      <c r="R267" s="213"/>
      <c r="S267" s="210"/>
      <c r="T267" s="211"/>
      <c r="U267" s="210"/>
      <c r="V267" s="212"/>
      <c r="W267" s="213"/>
      <c r="X267" s="210"/>
      <c r="Y267" s="211"/>
      <c r="Z267" s="210"/>
      <c r="AA267" s="214"/>
      <c r="AB267" s="215"/>
      <c r="AC267" s="209"/>
      <c r="AD267" s="210"/>
      <c r="AE267" s="213"/>
      <c r="AF267" s="210"/>
      <c r="AG267" s="212"/>
      <c r="AH267" s="213"/>
      <c r="AI267" s="210"/>
      <c r="AJ267" s="211"/>
      <c r="AK267" s="210"/>
      <c r="AL267" s="212"/>
      <c r="AM267" s="213"/>
      <c r="AN267" s="210"/>
      <c r="AO267" s="211"/>
      <c r="AP267" s="210"/>
      <c r="AQ267" s="212"/>
      <c r="AR267" s="213"/>
      <c r="AS267" s="210"/>
      <c r="AT267" s="211"/>
      <c r="AU267" s="210"/>
      <c r="AV267" s="212"/>
      <c r="AW267" s="213"/>
      <c r="AX267" s="210"/>
      <c r="AY267" s="211"/>
      <c r="AZ267" s="210"/>
      <c r="BA267" s="212"/>
      <c r="BB267" s="213"/>
      <c r="BC267" s="210"/>
      <c r="BD267" s="210"/>
      <c r="BE267" s="210"/>
      <c r="BF267" s="213"/>
      <c r="BG267" s="216" t="str">
        <f t="shared" si="75"/>
        <v/>
      </c>
      <c r="BH267" s="217"/>
      <c r="BI267" s="218" t="str">
        <f t="shared" si="76"/>
        <v/>
      </c>
      <c r="BJ267" s="219"/>
      <c r="BK267" s="220"/>
      <c r="BL267" s="221"/>
      <c r="BM267" s="221"/>
      <c r="BN267" s="221"/>
      <c r="BO267" s="221"/>
      <c r="BP267" s="221"/>
      <c r="BQ267" s="221"/>
      <c r="BR267" s="221"/>
      <c r="BS267" s="222"/>
      <c r="BT267" s="217"/>
      <c r="BU267" s="223" t="str">
        <f t="shared" si="77"/>
        <v/>
      </c>
      <c r="BV267" s="224"/>
      <c r="BW267" s="225"/>
      <c r="BX267" s="249"/>
      <c r="BY267" s="255"/>
      <c r="BZ267" s="226"/>
      <c r="CA267" s="249"/>
      <c r="CB267" s="255"/>
      <c r="CC267" s="226"/>
      <c r="CD267" s="249"/>
      <c r="CE267" s="255"/>
      <c r="CF267" s="226"/>
      <c r="CG267" s="249"/>
      <c r="CH267" s="255"/>
      <c r="CI267" s="226"/>
      <c r="CJ267" s="249"/>
      <c r="CK267" s="255"/>
      <c r="CL267" s="226"/>
      <c r="CM267" s="249"/>
      <c r="CN267" s="255"/>
      <c r="CO267" s="226"/>
      <c r="CP267" s="249"/>
      <c r="CQ267" s="255"/>
      <c r="CR267" s="226"/>
      <c r="CS267" s="249"/>
      <c r="CT267" s="255"/>
      <c r="CU267" s="226"/>
      <c r="CV267" s="249"/>
      <c r="CW267" s="225"/>
      <c r="CX267" s="226"/>
      <c r="CY267" s="227"/>
    </row>
    <row r="268" spans="1:103" ht="13.5" customHeight="1">
      <c r="B268" s="168" t="str">
        <f t="shared" si="71"/>
        <v/>
      </c>
      <c r="C268" s="151" t="str">
        <f t="shared" si="72"/>
        <v/>
      </c>
      <c r="D268" s="82" t="str">
        <f t="shared" si="73"/>
        <v/>
      </c>
      <c r="E268" s="188" t="str">
        <f>IF(ISERROR(SUM((B268/2),(C268/2),(D268/2))),IF(ISERROR(SUM((B268/2),(C268/2))),IF(ISERROR(SUM((B268/2),(D268/2))),IF(ISERROR(SUM((C268/2),(D268/2))),IF(ISERROR(B268/2),IF(ISERROR(C268/2),A266,C268),B268),SUM((C268*'Student List'!$D$34),(D268*'Student List'!$E$34))/'Student List'!$D$40),SUM((B268*'Student List'!$C$34),(D268*'Student List'!$E$34))/'Student List'!$E$40),SUM((B268*'Student List'!$C$34),(C268*'Student List'!$D$34))/'Student List'!$C$40),SUM((B268*'Student List'!$C$34),(C268*'Student List'!$D$34),(D268*'Student List'!$E$34))/'Student List'!$C$35)</f>
        <v/>
      </c>
      <c r="F268" s="84" t="str">
        <f t="shared" si="74"/>
        <v/>
      </c>
      <c r="G268" s="173" t="str">
        <f>IF(ISTEXT('Student List'!$C$29),('Student List'!$C$29),"")</f>
        <v/>
      </c>
      <c r="H268" s="85"/>
      <c r="I268" s="86"/>
      <c r="J268" s="87"/>
      <c r="K268" s="86"/>
      <c r="L268" s="88"/>
      <c r="M268" s="89"/>
      <c r="N268" s="86"/>
      <c r="O268" s="87"/>
      <c r="P268" s="86"/>
      <c r="Q268" s="88"/>
      <c r="R268" s="89"/>
      <c r="S268" s="86"/>
      <c r="T268" s="87"/>
      <c r="U268" s="86"/>
      <c r="V268" s="88"/>
      <c r="W268" s="89"/>
      <c r="X268" s="86"/>
      <c r="Y268" s="87"/>
      <c r="Z268" s="86"/>
      <c r="AA268" s="90"/>
      <c r="AB268" s="207"/>
      <c r="AC268" s="85"/>
      <c r="AD268" s="86"/>
      <c r="AE268" s="89"/>
      <c r="AF268" s="86"/>
      <c r="AG268" s="88"/>
      <c r="AH268" s="89"/>
      <c r="AI268" s="86"/>
      <c r="AJ268" s="87"/>
      <c r="AK268" s="86"/>
      <c r="AL268" s="88"/>
      <c r="AM268" s="89"/>
      <c r="AN268" s="86"/>
      <c r="AO268" s="87"/>
      <c r="AP268" s="86"/>
      <c r="AQ268" s="88"/>
      <c r="AR268" s="89"/>
      <c r="AS268" s="86"/>
      <c r="AT268" s="87"/>
      <c r="AU268" s="86"/>
      <c r="AV268" s="88"/>
      <c r="AW268" s="89"/>
      <c r="AX268" s="86"/>
      <c r="AY268" s="87"/>
      <c r="AZ268" s="86"/>
      <c r="BA268" s="88"/>
      <c r="BB268" s="89"/>
      <c r="BC268" s="86"/>
      <c r="BD268" s="86"/>
      <c r="BE268" s="86"/>
      <c r="BF268" s="89"/>
      <c r="BG268" s="91" t="str">
        <f t="shared" si="75"/>
        <v/>
      </c>
      <c r="BI268" s="96" t="str">
        <f t="shared" si="76"/>
        <v/>
      </c>
      <c r="BJ268" s="115"/>
      <c r="BK268" s="113"/>
      <c r="BL268" s="113"/>
      <c r="BM268" s="113"/>
      <c r="BN268" s="113"/>
      <c r="BO268" s="113"/>
      <c r="BP268" s="113"/>
      <c r="BQ268" s="113"/>
      <c r="BR268" s="113"/>
      <c r="BS268" s="116"/>
      <c r="BU268" s="171" t="str">
        <f t="shared" si="77"/>
        <v/>
      </c>
      <c r="BV268" s="165"/>
      <c r="BW268" s="163"/>
      <c r="BX268" s="250"/>
      <c r="BY268" s="256"/>
      <c r="BZ268" s="163"/>
      <c r="CA268" s="250"/>
      <c r="CB268" s="256"/>
      <c r="CC268" s="163"/>
      <c r="CD268" s="250"/>
      <c r="CE268" s="256"/>
      <c r="CF268" s="163"/>
      <c r="CG268" s="250"/>
      <c r="CH268" s="256"/>
      <c r="CI268" s="163"/>
      <c r="CJ268" s="250"/>
      <c r="CK268" s="256"/>
      <c r="CL268" s="163"/>
      <c r="CM268" s="250"/>
      <c r="CN268" s="256"/>
      <c r="CO268" s="163"/>
      <c r="CP268" s="250"/>
      <c r="CQ268" s="256"/>
      <c r="CR268" s="163"/>
      <c r="CS268" s="250"/>
      <c r="CT268" s="256"/>
      <c r="CU268" s="163"/>
      <c r="CV268" s="250"/>
      <c r="CW268" s="162"/>
      <c r="CX268" s="163"/>
      <c r="CY268" s="166"/>
    </row>
    <row r="269" spans="1:103" ht="13.5" customHeight="1" thickBot="1">
      <c r="B269" s="169" t="str">
        <f t="shared" si="71"/>
        <v/>
      </c>
      <c r="C269" s="152" t="str">
        <f t="shared" si="72"/>
        <v/>
      </c>
      <c r="D269" s="97" t="str">
        <f t="shared" si="73"/>
        <v/>
      </c>
      <c r="E269" s="274" t="str">
        <f>IF(ISERROR(SUM((B269/2),(C269/2),(D269/2))),IF(ISERROR(SUM((B269/2),(C269/2))),IF(ISERROR(SUM((B269/2),(D269/2))),IF(ISERROR(SUM((C269/2),(D269/2))),IF(ISERROR(B269/2),IF(ISERROR(C269/2),A267,C269),B269),SUM((C269*'Student List'!$D$34),(D269*'Student List'!$E$34))/'Student List'!$D$40),SUM((B269*'Student List'!$C$34),(D269*'Student List'!$E$34))/'Student List'!$E$40),SUM((B269*'Student List'!$C$34),(C269*'Student List'!$D$34))/'Student List'!$C$40),SUM((B269*'Student List'!$C$34),(C269*'Student List'!$D$34),(D269*'Student List'!$E$34))/'Student List'!$C$35)</f>
        <v/>
      </c>
      <c r="F269" s="98" t="str">
        <f t="shared" si="74"/>
        <v/>
      </c>
      <c r="G269" s="229" t="str">
        <f>IF(ISTEXT('Student List'!$C$30),('Student List'!$C$30),"")</f>
        <v/>
      </c>
      <c r="H269" s="230"/>
      <c r="I269" s="231"/>
      <c r="J269" s="232"/>
      <c r="K269" s="231"/>
      <c r="L269" s="233"/>
      <c r="M269" s="234"/>
      <c r="N269" s="231"/>
      <c r="O269" s="232"/>
      <c r="P269" s="231"/>
      <c r="Q269" s="233"/>
      <c r="R269" s="234"/>
      <c r="S269" s="231"/>
      <c r="T269" s="232"/>
      <c r="U269" s="231"/>
      <c r="V269" s="233"/>
      <c r="W269" s="234"/>
      <c r="X269" s="231"/>
      <c r="Y269" s="232"/>
      <c r="Z269" s="231"/>
      <c r="AA269" s="235"/>
      <c r="AB269" s="215"/>
      <c r="AC269" s="230"/>
      <c r="AD269" s="231"/>
      <c r="AE269" s="234"/>
      <c r="AF269" s="231"/>
      <c r="AG269" s="233"/>
      <c r="AH269" s="234"/>
      <c r="AI269" s="231"/>
      <c r="AJ269" s="232"/>
      <c r="AK269" s="231"/>
      <c r="AL269" s="233"/>
      <c r="AM269" s="234"/>
      <c r="AN269" s="231"/>
      <c r="AO269" s="232"/>
      <c r="AP269" s="231"/>
      <c r="AQ269" s="233"/>
      <c r="AR269" s="234"/>
      <c r="AS269" s="231"/>
      <c r="AT269" s="232"/>
      <c r="AU269" s="231"/>
      <c r="AV269" s="233"/>
      <c r="AW269" s="234"/>
      <c r="AX269" s="231"/>
      <c r="AY269" s="232"/>
      <c r="AZ269" s="231"/>
      <c r="BA269" s="233"/>
      <c r="BB269" s="234"/>
      <c r="BC269" s="231"/>
      <c r="BD269" s="231"/>
      <c r="BE269" s="231"/>
      <c r="BF269" s="234"/>
      <c r="BG269" s="236" t="str">
        <f t="shared" si="75"/>
        <v/>
      </c>
      <c r="BH269" s="217"/>
      <c r="BI269" s="237" t="str">
        <f t="shared" si="76"/>
        <v/>
      </c>
      <c r="BJ269" s="238"/>
      <c r="BK269" s="239"/>
      <c r="BL269" s="240"/>
      <c r="BM269" s="240"/>
      <c r="BN269" s="240"/>
      <c r="BO269" s="240"/>
      <c r="BP269" s="240"/>
      <c r="BQ269" s="240"/>
      <c r="BR269" s="240"/>
      <c r="BS269" s="241"/>
      <c r="BT269" s="217"/>
      <c r="BU269" s="242" t="str">
        <f t="shared" si="77"/>
        <v/>
      </c>
      <c r="BV269" s="243"/>
      <c r="BW269" s="244"/>
      <c r="BX269" s="251"/>
      <c r="BY269" s="257"/>
      <c r="BZ269" s="245"/>
      <c r="CA269" s="251"/>
      <c r="CB269" s="257"/>
      <c r="CC269" s="245"/>
      <c r="CD269" s="251"/>
      <c r="CE269" s="257"/>
      <c r="CF269" s="245"/>
      <c r="CG269" s="251"/>
      <c r="CH269" s="257"/>
      <c r="CI269" s="245"/>
      <c r="CJ269" s="251"/>
      <c r="CK269" s="257"/>
      <c r="CL269" s="245"/>
      <c r="CM269" s="251"/>
      <c r="CN269" s="257"/>
      <c r="CO269" s="245"/>
      <c r="CP269" s="251"/>
      <c r="CQ269" s="257"/>
      <c r="CR269" s="245"/>
      <c r="CS269" s="251"/>
      <c r="CT269" s="257"/>
      <c r="CU269" s="245"/>
      <c r="CV269" s="251"/>
      <c r="CW269" s="244"/>
      <c r="CX269" s="245"/>
      <c r="CY269" s="246"/>
    </row>
    <row r="270" spans="1:103" ht="13.5" customHeight="1" thickBot="1"/>
    <row r="271" spans="1:103" ht="28.5" customHeight="1" thickTop="1" thickBot="1">
      <c r="B271" s="364" t="str">
        <f>IF(ISTEXT('Student List'!I18),'Student List'!I18,"")</f>
        <v>Extra 2</v>
      </c>
      <c r="C271" s="365"/>
      <c r="D271" s="365"/>
      <c r="E271" s="366"/>
      <c r="F271" s="367" t="str">
        <f>$F$28</f>
        <v>School Name Here</v>
      </c>
      <c r="G271" s="368"/>
      <c r="H271" s="368"/>
      <c r="I271" s="368"/>
      <c r="J271" s="369"/>
      <c r="K271" s="17" t="s">
        <v>116</v>
      </c>
      <c r="L271" s="18"/>
      <c r="M271" s="19"/>
      <c r="N271" s="19"/>
      <c r="O271" s="19"/>
      <c r="P271" s="20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2"/>
      <c r="AC271" s="24"/>
      <c r="AD271" s="25"/>
      <c r="AE271" s="25"/>
      <c r="AF271" s="26" t="str">
        <f>B271</f>
        <v>Extra 2</v>
      </c>
      <c r="AG271" s="25" t="s">
        <v>6</v>
      </c>
      <c r="AH271" s="27"/>
      <c r="AI271" s="27"/>
      <c r="AJ271" s="27"/>
      <c r="AK271" s="27"/>
      <c r="AL271" s="28"/>
      <c r="AM271" s="17" t="str">
        <f>K271</f>
        <v>3rd NINE WEEKS</v>
      </c>
      <c r="AN271" s="19"/>
      <c r="AO271" s="19"/>
      <c r="AP271" s="19"/>
      <c r="AQ271" s="19"/>
      <c r="AR271" s="20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9"/>
      <c r="BI271" s="30" t="str">
        <f>B271</f>
        <v>Extra 2</v>
      </c>
      <c r="BJ271" s="31"/>
      <c r="BK271" s="32"/>
      <c r="BL271" s="33" t="str">
        <f>K271</f>
        <v>3rd NINE WEEKS</v>
      </c>
      <c r="BM271" s="34"/>
      <c r="BN271" s="34"/>
      <c r="BO271" s="34"/>
      <c r="BP271" s="34"/>
      <c r="BQ271" s="35"/>
      <c r="BR271" s="35"/>
      <c r="BS271" s="36"/>
      <c r="BU271" s="30" t="str">
        <f>B271</f>
        <v>Extra 2</v>
      </c>
      <c r="BV271" s="31"/>
      <c r="BW271" s="32"/>
      <c r="BX271" s="33" t="str">
        <f>K271</f>
        <v>3rd NINE WEEKS</v>
      </c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  <c r="CM271" s="34"/>
      <c r="CN271" s="34"/>
      <c r="CO271" s="34"/>
      <c r="CP271" s="34"/>
      <c r="CQ271" s="34"/>
      <c r="CR271" s="34"/>
      <c r="CS271" s="34"/>
      <c r="CT271" s="34"/>
      <c r="CU271" s="34"/>
      <c r="CV271" s="34"/>
      <c r="CW271" s="34"/>
      <c r="CX271" s="35"/>
      <c r="CY271" s="36"/>
    </row>
    <row r="272" spans="1:103" ht="13.5" customHeight="1" thickTop="1" thickBot="1">
      <c r="B272" s="37"/>
      <c r="C272" s="37"/>
      <c r="D272" s="38"/>
      <c r="E272" s="38"/>
      <c r="F272" s="38"/>
      <c r="G272" s="38"/>
      <c r="H272" s="39" t="s">
        <v>7</v>
      </c>
      <c r="I272" s="40"/>
      <c r="J272" s="40"/>
      <c r="K272" s="40"/>
      <c r="L272" s="41"/>
      <c r="M272" s="40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3"/>
      <c r="AC272" s="39" t="s">
        <v>7</v>
      </c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4"/>
      <c r="BI272" s="45"/>
      <c r="BJ272" s="46" t="s">
        <v>8</v>
      </c>
      <c r="BK272" s="40"/>
      <c r="BL272" s="40"/>
      <c r="BM272" s="40"/>
      <c r="BN272" s="40"/>
      <c r="BO272" s="40"/>
      <c r="BP272" s="40"/>
      <c r="BQ272" s="40"/>
      <c r="BR272" s="40"/>
      <c r="BS272" s="47"/>
      <c r="BU272" s="45"/>
      <c r="BV272" s="155" t="s">
        <v>59</v>
      </c>
      <c r="BW272" s="156"/>
      <c r="BX272" s="156"/>
      <c r="BY272" s="156"/>
      <c r="BZ272" s="156"/>
      <c r="CA272" s="156"/>
      <c r="CB272" s="156"/>
      <c r="CC272" s="156"/>
      <c r="CD272" s="156"/>
      <c r="CE272" s="156"/>
      <c r="CF272" s="156"/>
      <c r="CG272" s="156"/>
      <c r="CH272" s="156"/>
      <c r="CI272" s="156"/>
      <c r="CJ272" s="156"/>
      <c r="CK272" s="156"/>
      <c r="CL272" s="156"/>
      <c r="CM272" s="156"/>
      <c r="CN272" s="156"/>
      <c r="CO272" s="156"/>
      <c r="CP272" s="156"/>
      <c r="CQ272" s="156"/>
      <c r="CR272" s="156"/>
      <c r="CS272" s="156"/>
      <c r="CT272" s="156"/>
      <c r="CU272" s="156"/>
      <c r="CV272" s="156"/>
      <c r="CW272" s="156"/>
      <c r="CX272" s="156"/>
      <c r="CY272" s="157"/>
    </row>
    <row r="273" spans="1:103" ht="13.5" customHeight="1">
      <c r="A273" s="83" t="str">
        <f t="shared" ref="A273:A294" si="78">IF(ISERROR(D275/2),"",D275)</f>
        <v/>
      </c>
      <c r="B273" s="153" t="s">
        <v>58</v>
      </c>
      <c r="C273" s="149" t="s">
        <v>9</v>
      </c>
      <c r="D273" s="48" t="s">
        <v>10</v>
      </c>
      <c r="E273" s="49" t="s">
        <v>60</v>
      </c>
      <c r="F273" s="50"/>
      <c r="G273" s="51"/>
      <c r="H273" s="362" t="s">
        <v>11</v>
      </c>
      <c r="I273" s="355"/>
      <c r="J273" s="355"/>
      <c r="K273" s="355"/>
      <c r="L273" s="360"/>
      <c r="M273" s="354" t="s">
        <v>12</v>
      </c>
      <c r="N273" s="355"/>
      <c r="O273" s="355"/>
      <c r="P273" s="355"/>
      <c r="Q273" s="360"/>
      <c r="R273" s="354" t="s">
        <v>13</v>
      </c>
      <c r="S273" s="355"/>
      <c r="T273" s="355"/>
      <c r="U273" s="355"/>
      <c r="V273" s="360"/>
      <c r="W273" s="354" t="s">
        <v>14</v>
      </c>
      <c r="X273" s="355"/>
      <c r="Y273" s="355"/>
      <c r="Z273" s="355"/>
      <c r="AA273" s="356"/>
      <c r="AC273" s="362" t="s">
        <v>15</v>
      </c>
      <c r="AD273" s="355"/>
      <c r="AE273" s="355"/>
      <c r="AF273" s="355"/>
      <c r="AG273" s="360"/>
      <c r="AH273" s="354" t="s">
        <v>16</v>
      </c>
      <c r="AI273" s="355"/>
      <c r="AJ273" s="355"/>
      <c r="AK273" s="355"/>
      <c r="AL273" s="360"/>
      <c r="AM273" s="354" t="s">
        <v>17</v>
      </c>
      <c r="AN273" s="355"/>
      <c r="AO273" s="355"/>
      <c r="AP273" s="355"/>
      <c r="AQ273" s="360"/>
      <c r="AR273" s="354" t="s">
        <v>18</v>
      </c>
      <c r="AS273" s="355"/>
      <c r="AT273" s="355"/>
      <c r="AU273" s="355"/>
      <c r="AV273" s="360"/>
      <c r="AW273" s="354" t="s">
        <v>19</v>
      </c>
      <c r="AX273" s="355"/>
      <c r="AY273" s="355"/>
      <c r="AZ273" s="355"/>
      <c r="BA273" s="356"/>
      <c r="BB273" s="354" t="s">
        <v>120</v>
      </c>
      <c r="BC273" s="355"/>
      <c r="BD273" s="355"/>
      <c r="BE273" s="355"/>
      <c r="BF273" s="356"/>
      <c r="BG273" s="52"/>
      <c r="BI273" s="53"/>
      <c r="BJ273" s="54"/>
      <c r="BK273" s="54"/>
      <c r="BL273" s="54"/>
      <c r="BM273" s="54"/>
      <c r="BN273" s="54"/>
      <c r="BO273" s="54"/>
      <c r="BP273" s="54"/>
      <c r="BQ273" s="54"/>
      <c r="BR273" s="54"/>
      <c r="BS273" s="55"/>
      <c r="BU273" s="53"/>
      <c r="BV273" s="344" t="s">
        <v>11</v>
      </c>
      <c r="BW273" s="345"/>
      <c r="BX273" s="346"/>
      <c r="BY273" s="344" t="s">
        <v>12</v>
      </c>
      <c r="BZ273" s="345"/>
      <c r="CA273" s="346"/>
      <c r="CB273" s="344" t="s">
        <v>13</v>
      </c>
      <c r="CC273" s="345"/>
      <c r="CD273" s="346"/>
      <c r="CE273" s="344" t="s">
        <v>14</v>
      </c>
      <c r="CF273" s="345"/>
      <c r="CG273" s="346"/>
      <c r="CH273" s="344" t="s">
        <v>15</v>
      </c>
      <c r="CI273" s="345"/>
      <c r="CJ273" s="346"/>
      <c r="CK273" s="344" t="s">
        <v>16</v>
      </c>
      <c r="CL273" s="345"/>
      <c r="CM273" s="346"/>
      <c r="CN273" s="344" t="s">
        <v>17</v>
      </c>
      <c r="CO273" s="345"/>
      <c r="CP273" s="346"/>
      <c r="CQ273" s="344" t="s">
        <v>18</v>
      </c>
      <c r="CR273" s="345"/>
      <c r="CS273" s="346"/>
      <c r="CT273" s="344" t="s">
        <v>19</v>
      </c>
      <c r="CU273" s="345"/>
      <c r="CV273" s="346"/>
      <c r="CW273" s="350" t="s">
        <v>120</v>
      </c>
      <c r="CX273" s="345"/>
      <c r="CY273" s="351"/>
    </row>
    <row r="274" spans="1:103" ht="13.5" customHeight="1" thickBot="1">
      <c r="A274" s="83" t="str">
        <f t="shared" si="78"/>
        <v/>
      </c>
      <c r="B274" s="154" t="s">
        <v>24</v>
      </c>
      <c r="C274" s="283" t="s">
        <v>24</v>
      </c>
      <c r="D274" s="59" t="s">
        <v>24</v>
      </c>
      <c r="E274" s="60" t="s">
        <v>24</v>
      </c>
      <c r="F274" s="61" t="s">
        <v>25</v>
      </c>
      <c r="G274" s="62" t="s">
        <v>26</v>
      </c>
      <c r="H274" s="363"/>
      <c r="I274" s="358"/>
      <c r="J274" s="358"/>
      <c r="K274" s="358"/>
      <c r="L274" s="361"/>
      <c r="M274" s="357"/>
      <c r="N274" s="358"/>
      <c r="O274" s="358"/>
      <c r="P274" s="358"/>
      <c r="Q274" s="361"/>
      <c r="R274" s="357"/>
      <c r="S274" s="358"/>
      <c r="T274" s="358"/>
      <c r="U274" s="358"/>
      <c r="V274" s="361"/>
      <c r="W274" s="357"/>
      <c r="X274" s="358"/>
      <c r="Y274" s="358"/>
      <c r="Z274" s="358"/>
      <c r="AA274" s="359"/>
      <c r="AC274" s="363"/>
      <c r="AD274" s="358"/>
      <c r="AE274" s="358"/>
      <c r="AF274" s="358"/>
      <c r="AG274" s="361"/>
      <c r="AH274" s="357"/>
      <c r="AI274" s="358"/>
      <c r="AJ274" s="358"/>
      <c r="AK274" s="358"/>
      <c r="AL274" s="361"/>
      <c r="AM274" s="357"/>
      <c r="AN274" s="358"/>
      <c r="AO274" s="358"/>
      <c r="AP274" s="358"/>
      <c r="AQ274" s="361"/>
      <c r="AR274" s="357"/>
      <c r="AS274" s="358"/>
      <c r="AT274" s="358"/>
      <c r="AU274" s="358"/>
      <c r="AV274" s="361"/>
      <c r="AW274" s="357"/>
      <c r="AX274" s="358"/>
      <c r="AY274" s="358"/>
      <c r="AZ274" s="358"/>
      <c r="BA274" s="359"/>
      <c r="BB274" s="357"/>
      <c r="BC274" s="358"/>
      <c r="BD274" s="358"/>
      <c r="BE274" s="358"/>
      <c r="BF274" s="359"/>
      <c r="BG274" s="63" t="s">
        <v>26</v>
      </c>
      <c r="BI274" s="64" t="s">
        <v>26</v>
      </c>
      <c r="BJ274" s="65">
        <v>1</v>
      </c>
      <c r="BK274" s="66">
        <v>2</v>
      </c>
      <c r="BL274" s="65">
        <v>3</v>
      </c>
      <c r="BM274" s="66">
        <v>4</v>
      </c>
      <c r="BN274" s="65">
        <v>5</v>
      </c>
      <c r="BO274" s="66">
        <v>6</v>
      </c>
      <c r="BP274" s="65">
        <v>7</v>
      </c>
      <c r="BQ274" s="66">
        <v>8</v>
      </c>
      <c r="BR274" s="66">
        <v>9</v>
      </c>
      <c r="BS274" s="67">
        <v>10</v>
      </c>
      <c r="BU274" s="64" t="s">
        <v>26</v>
      </c>
      <c r="BV274" s="347"/>
      <c r="BW274" s="348"/>
      <c r="BX274" s="349"/>
      <c r="BY274" s="347"/>
      <c r="BZ274" s="348"/>
      <c r="CA274" s="349"/>
      <c r="CB274" s="347"/>
      <c r="CC274" s="348"/>
      <c r="CD274" s="349"/>
      <c r="CE274" s="347"/>
      <c r="CF274" s="348"/>
      <c r="CG274" s="349"/>
      <c r="CH274" s="347"/>
      <c r="CI274" s="348"/>
      <c r="CJ274" s="349"/>
      <c r="CK274" s="347"/>
      <c r="CL274" s="348"/>
      <c r="CM274" s="349"/>
      <c r="CN274" s="347"/>
      <c r="CO274" s="348"/>
      <c r="CP274" s="349"/>
      <c r="CQ274" s="347"/>
      <c r="CR274" s="348"/>
      <c r="CS274" s="349"/>
      <c r="CT274" s="347"/>
      <c r="CU274" s="348"/>
      <c r="CV274" s="349"/>
      <c r="CW274" s="352"/>
      <c r="CX274" s="348"/>
      <c r="CY274" s="353"/>
    </row>
    <row r="275" spans="1:103" ht="13.5" customHeight="1">
      <c r="A275" s="83" t="str">
        <f t="shared" si="78"/>
        <v/>
      </c>
      <c r="B275" s="167" t="str">
        <f t="shared" ref="B275:B296" si="79">IF(SUM(BV275:CY275),AVERAGE(BV275:CY275),"")</f>
        <v/>
      </c>
      <c r="C275" s="150" t="str">
        <f t="shared" ref="C275:C296" si="80">IF(SUM(H275:BF275),AVERAGE(H275:BF275),"")</f>
        <v/>
      </c>
      <c r="D275" s="70" t="str">
        <f t="shared" ref="D275:D296" si="81">IF(SUM(BJ275:BS275),AVERAGE(BJ275:BS275),"")</f>
        <v/>
      </c>
      <c r="E275" s="187" t="str">
        <f>IF(ISERROR(SUM((B275/2),(C275/2),(D275/2))),IF(ISERROR(SUM((B275/2),(C275/2))),IF(ISERROR(SUM((B275/2),(D275/2))),IF(ISERROR(SUM((C275/2),(D275/2))),IF(ISERROR(B275/2),IF(ISERROR(C275/2),A273,C275),B275),SUM((C275*'Student List'!$D$34),(D275*'Student List'!$E$34))/'Student List'!$D$40),SUM((B275*'Student List'!$C$34),(D275*'Student List'!$E$34))/'Student List'!$E$40),SUM((B275*'Student List'!$C$34),(C275*'Student List'!$D$34))/'Student List'!$C$40),SUM((B275*'Student List'!$C$34),(C275*'Student List'!$D$34),(D275*'Student List'!$E$34))/'Student List'!$C$35)</f>
        <v/>
      </c>
      <c r="F275" s="84" t="str">
        <f t="shared" ref="F275:F296" si="82">IF(ISERROR(IF(E275,HLOOKUP(E275,$B$354:$N$355,2),"")),"",(IF(E275,HLOOKUP(E275,$B$354:$N$355,2),"")))</f>
        <v/>
      </c>
      <c r="G275" s="172" t="str">
        <f>IF(ISTEXT('Student List'!$C$9),('Student List'!$C$9),"")</f>
        <v/>
      </c>
      <c r="H275" s="71"/>
      <c r="I275" s="72"/>
      <c r="J275" s="73"/>
      <c r="K275" s="72"/>
      <c r="L275" s="74"/>
      <c r="M275" s="75"/>
      <c r="N275" s="72"/>
      <c r="O275" s="73"/>
      <c r="P275" s="72"/>
      <c r="Q275" s="74"/>
      <c r="R275" s="75"/>
      <c r="S275" s="72"/>
      <c r="T275" s="73"/>
      <c r="U275" s="72"/>
      <c r="V275" s="74"/>
      <c r="W275" s="75"/>
      <c r="X275" s="72"/>
      <c r="Y275" s="73"/>
      <c r="Z275" s="72"/>
      <c r="AA275" s="76"/>
      <c r="AB275" s="207"/>
      <c r="AC275" s="71"/>
      <c r="AD275" s="72"/>
      <c r="AE275" s="75"/>
      <c r="AF275" s="72"/>
      <c r="AG275" s="74"/>
      <c r="AH275" s="75"/>
      <c r="AI275" s="72"/>
      <c r="AJ275" s="73"/>
      <c r="AK275" s="72"/>
      <c r="AL275" s="74"/>
      <c r="AM275" s="75"/>
      <c r="AN275" s="72"/>
      <c r="AO275" s="73"/>
      <c r="AP275" s="72"/>
      <c r="AQ275" s="77"/>
      <c r="AR275" s="75"/>
      <c r="AS275" s="72"/>
      <c r="AT275" s="73"/>
      <c r="AU275" s="72"/>
      <c r="AV275" s="74"/>
      <c r="AW275" s="75"/>
      <c r="AX275" s="72"/>
      <c r="AY275" s="73"/>
      <c r="AZ275" s="72"/>
      <c r="BA275" s="74"/>
      <c r="BB275" s="75"/>
      <c r="BC275" s="72"/>
      <c r="BD275" s="72"/>
      <c r="BE275" s="72"/>
      <c r="BF275" s="75"/>
      <c r="BG275" s="78" t="str">
        <f t="shared" ref="BG275:BG296" si="83">G275</f>
        <v/>
      </c>
      <c r="BI275" s="79" t="str">
        <f t="shared" ref="BI275:BI296" si="84">G275</f>
        <v/>
      </c>
      <c r="BJ275" s="109"/>
      <c r="BK275" s="110"/>
      <c r="BL275" s="110"/>
      <c r="BM275" s="110"/>
      <c r="BN275" s="110"/>
      <c r="BO275" s="110"/>
      <c r="BP275" s="110"/>
      <c r="BQ275" s="110"/>
      <c r="BR275" s="110"/>
      <c r="BS275" s="111"/>
      <c r="BU275" s="170" t="str">
        <f t="shared" ref="BU275:BU296" si="85">G275</f>
        <v/>
      </c>
      <c r="BV275" s="158"/>
      <c r="BW275" s="159"/>
      <c r="BX275" s="248"/>
      <c r="BY275" s="252"/>
      <c r="BZ275" s="253"/>
      <c r="CA275" s="254"/>
      <c r="CB275" s="252"/>
      <c r="CC275" s="253"/>
      <c r="CD275" s="254"/>
      <c r="CE275" s="252"/>
      <c r="CF275" s="253"/>
      <c r="CG275" s="254"/>
      <c r="CH275" s="252"/>
      <c r="CI275" s="253"/>
      <c r="CJ275" s="254"/>
      <c r="CK275" s="252"/>
      <c r="CL275" s="253"/>
      <c r="CM275" s="254"/>
      <c r="CN275" s="252"/>
      <c r="CO275" s="253"/>
      <c r="CP275" s="254"/>
      <c r="CQ275" s="252"/>
      <c r="CR275" s="253"/>
      <c r="CS275" s="254"/>
      <c r="CT275" s="252"/>
      <c r="CU275" s="253"/>
      <c r="CV275" s="254"/>
      <c r="CW275" s="247"/>
      <c r="CX275" s="159"/>
      <c r="CY275" s="160"/>
    </row>
    <row r="276" spans="1:103" ht="13.5" customHeight="1">
      <c r="A276" s="83" t="str">
        <f t="shared" si="78"/>
        <v/>
      </c>
      <c r="B276" s="168" t="str">
        <f t="shared" si="79"/>
        <v/>
      </c>
      <c r="C276" s="151" t="str">
        <f t="shared" si="80"/>
        <v/>
      </c>
      <c r="D276" s="82" t="str">
        <f t="shared" si="81"/>
        <v/>
      </c>
      <c r="E276" s="188" t="str">
        <f>IF(ISERROR(SUM((B276/2),(C276/2),(D276/2))),IF(ISERROR(SUM((B276/2),(C276/2))),IF(ISERROR(SUM((B276/2),(D276/2))),IF(ISERROR(SUM((C276/2),(D276/2))),IF(ISERROR(B276/2),IF(ISERROR(C276/2),A274,C276),B276),SUM((C276*'Student List'!$D$34),(D276*'Student List'!$E$34))/'Student List'!$D$40),SUM((B276*'Student List'!$C$34),(D276*'Student List'!$E$34))/'Student List'!$E$40),SUM((B276*'Student List'!$C$34),(C276*'Student List'!$D$34))/'Student List'!$C$40),SUM((B276*'Student List'!$C$34),(C276*'Student List'!$D$34),(D276*'Student List'!$E$34))/'Student List'!$C$35)</f>
        <v/>
      </c>
      <c r="F276" s="84" t="str">
        <f t="shared" si="82"/>
        <v/>
      </c>
      <c r="G276" s="208" t="str">
        <f>IF(ISTEXT('Student List'!$C$10),('Student List'!$C$10),"")</f>
        <v/>
      </c>
      <c r="H276" s="209"/>
      <c r="I276" s="210"/>
      <c r="J276" s="211"/>
      <c r="K276" s="210"/>
      <c r="L276" s="212"/>
      <c r="M276" s="213"/>
      <c r="N276" s="210"/>
      <c r="O276" s="211"/>
      <c r="P276" s="210"/>
      <c r="Q276" s="212"/>
      <c r="R276" s="213"/>
      <c r="S276" s="210"/>
      <c r="T276" s="211"/>
      <c r="U276" s="210"/>
      <c r="V276" s="212"/>
      <c r="W276" s="213"/>
      <c r="X276" s="210"/>
      <c r="Y276" s="211"/>
      <c r="Z276" s="210"/>
      <c r="AA276" s="214"/>
      <c r="AB276" s="215"/>
      <c r="AC276" s="209"/>
      <c r="AD276" s="210"/>
      <c r="AE276" s="213"/>
      <c r="AF276" s="210"/>
      <c r="AG276" s="212"/>
      <c r="AH276" s="213"/>
      <c r="AI276" s="210"/>
      <c r="AJ276" s="211"/>
      <c r="AK276" s="210"/>
      <c r="AL276" s="212"/>
      <c r="AM276" s="213"/>
      <c r="AN276" s="210"/>
      <c r="AO276" s="211"/>
      <c r="AP276" s="210"/>
      <c r="AQ276" s="212"/>
      <c r="AR276" s="213"/>
      <c r="AS276" s="210"/>
      <c r="AT276" s="211"/>
      <c r="AU276" s="210"/>
      <c r="AV276" s="212"/>
      <c r="AW276" s="213"/>
      <c r="AX276" s="210"/>
      <c r="AY276" s="211"/>
      <c r="AZ276" s="210"/>
      <c r="BA276" s="212"/>
      <c r="BB276" s="213"/>
      <c r="BC276" s="210"/>
      <c r="BD276" s="210"/>
      <c r="BE276" s="210"/>
      <c r="BF276" s="213"/>
      <c r="BG276" s="216" t="str">
        <f t="shared" si="83"/>
        <v/>
      </c>
      <c r="BH276" s="217"/>
      <c r="BI276" s="218" t="str">
        <f t="shared" si="84"/>
        <v/>
      </c>
      <c r="BJ276" s="219"/>
      <c r="BK276" s="220"/>
      <c r="BL276" s="221"/>
      <c r="BM276" s="221"/>
      <c r="BN276" s="221"/>
      <c r="BO276" s="221"/>
      <c r="BP276" s="221"/>
      <c r="BQ276" s="221"/>
      <c r="BR276" s="221"/>
      <c r="BS276" s="222"/>
      <c r="BT276" s="217"/>
      <c r="BU276" s="223" t="str">
        <f t="shared" si="85"/>
        <v/>
      </c>
      <c r="BV276" s="224"/>
      <c r="BW276" s="225"/>
      <c r="BX276" s="249"/>
      <c r="BY276" s="255"/>
      <c r="BZ276" s="226"/>
      <c r="CA276" s="249"/>
      <c r="CB276" s="255"/>
      <c r="CC276" s="226"/>
      <c r="CD276" s="249"/>
      <c r="CE276" s="255"/>
      <c r="CF276" s="226"/>
      <c r="CG276" s="249"/>
      <c r="CH276" s="255"/>
      <c r="CI276" s="226"/>
      <c r="CJ276" s="249"/>
      <c r="CK276" s="255"/>
      <c r="CL276" s="226"/>
      <c r="CM276" s="249"/>
      <c r="CN276" s="255"/>
      <c r="CO276" s="226"/>
      <c r="CP276" s="249"/>
      <c r="CQ276" s="255"/>
      <c r="CR276" s="226"/>
      <c r="CS276" s="249"/>
      <c r="CT276" s="255"/>
      <c r="CU276" s="226"/>
      <c r="CV276" s="249"/>
      <c r="CW276" s="225"/>
      <c r="CX276" s="226"/>
      <c r="CY276" s="227"/>
    </row>
    <row r="277" spans="1:103" ht="13.5" customHeight="1">
      <c r="A277" s="83" t="str">
        <f t="shared" si="78"/>
        <v/>
      </c>
      <c r="B277" s="168" t="str">
        <f t="shared" si="79"/>
        <v/>
      </c>
      <c r="C277" s="151" t="str">
        <f t="shared" si="80"/>
        <v/>
      </c>
      <c r="D277" s="82" t="str">
        <f t="shared" si="81"/>
        <v/>
      </c>
      <c r="E277" s="188" t="str">
        <f>IF(ISERROR(SUM((B277/2),(C277/2),(D277/2))),IF(ISERROR(SUM((B277/2),(C277/2))),IF(ISERROR(SUM((B277/2),(D277/2))),IF(ISERROR(SUM((C277/2),(D277/2))),IF(ISERROR(B277/2),IF(ISERROR(C277/2),A275,C277),B277),SUM((C277*'Student List'!$D$34),(D277*'Student List'!$E$34))/'Student List'!$D$40),SUM((B277*'Student List'!$C$34),(D277*'Student List'!$E$34))/'Student List'!$E$40),SUM((B277*'Student List'!$C$34),(C277*'Student List'!$D$34))/'Student List'!$C$40),SUM((B277*'Student List'!$C$34),(C277*'Student List'!$D$34),(D277*'Student List'!$E$34))/'Student List'!$C$35)</f>
        <v/>
      </c>
      <c r="F277" s="84" t="str">
        <f t="shared" si="82"/>
        <v/>
      </c>
      <c r="G277" s="173" t="str">
        <f>IF(ISTEXT('Student List'!$C$11),('Student List'!$C$11),"")</f>
        <v/>
      </c>
      <c r="H277" s="85"/>
      <c r="I277" s="86"/>
      <c r="J277" s="87"/>
      <c r="K277" s="86"/>
      <c r="L277" s="88"/>
      <c r="M277" s="89"/>
      <c r="N277" s="86"/>
      <c r="O277" s="87"/>
      <c r="P277" s="86"/>
      <c r="Q277" s="88"/>
      <c r="R277" s="89"/>
      <c r="S277" s="86"/>
      <c r="T277" s="87"/>
      <c r="U277" s="86"/>
      <c r="V277" s="88"/>
      <c r="W277" s="89"/>
      <c r="X277" s="86"/>
      <c r="Y277" s="87"/>
      <c r="Z277" s="86"/>
      <c r="AA277" s="90"/>
      <c r="AB277" s="207"/>
      <c r="AC277" s="85"/>
      <c r="AD277" s="86"/>
      <c r="AE277" s="89"/>
      <c r="AF277" s="86"/>
      <c r="AG277" s="88"/>
      <c r="AH277" s="89"/>
      <c r="AI277" s="86"/>
      <c r="AJ277" s="87"/>
      <c r="AK277" s="86"/>
      <c r="AL277" s="88"/>
      <c r="AM277" s="89"/>
      <c r="AN277" s="86"/>
      <c r="AO277" s="87"/>
      <c r="AP277" s="86"/>
      <c r="AQ277" s="88"/>
      <c r="AR277" s="89"/>
      <c r="AS277" s="86"/>
      <c r="AT277" s="87"/>
      <c r="AU277" s="86"/>
      <c r="AV277" s="88"/>
      <c r="AW277" s="89"/>
      <c r="AX277" s="86"/>
      <c r="AY277" s="87"/>
      <c r="AZ277" s="86"/>
      <c r="BA277" s="88"/>
      <c r="BB277" s="89"/>
      <c r="BC277" s="86"/>
      <c r="BD277" s="86"/>
      <c r="BE277" s="86"/>
      <c r="BF277" s="89"/>
      <c r="BG277" s="91" t="str">
        <f t="shared" si="83"/>
        <v/>
      </c>
      <c r="BI277" s="92" t="str">
        <f t="shared" si="84"/>
        <v/>
      </c>
      <c r="BJ277" s="112"/>
      <c r="BK277" s="117"/>
      <c r="BL277" s="113"/>
      <c r="BM277" s="113"/>
      <c r="BN277" s="113"/>
      <c r="BO277" s="113"/>
      <c r="BP277" s="113"/>
      <c r="BQ277" s="113"/>
      <c r="BR277" s="113"/>
      <c r="BS277" s="114"/>
      <c r="BU277" s="171" t="str">
        <f t="shared" si="85"/>
        <v/>
      </c>
      <c r="BV277" s="161"/>
      <c r="BW277" s="162"/>
      <c r="BX277" s="250"/>
      <c r="BY277" s="256"/>
      <c r="BZ277" s="163"/>
      <c r="CA277" s="250"/>
      <c r="CB277" s="256"/>
      <c r="CC277" s="163"/>
      <c r="CD277" s="250"/>
      <c r="CE277" s="256"/>
      <c r="CF277" s="163"/>
      <c r="CG277" s="250"/>
      <c r="CH277" s="256"/>
      <c r="CI277" s="163"/>
      <c r="CJ277" s="250"/>
      <c r="CK277" s="256"/>
      <c r="CL277" s="163"/>
      <c r="CM277" s="250"/>
      <c r="CN277" s="256"/>
      <c r="CO277" s="163"/>
      <c r="CP277" s="250"/>
      <c r="CQ277" s="256"/>
      <c r="CR277" s="163"/>
      <c r="CS277" s="250"/>
      <c r="CT277" s="256"/>
      <c r="CU277" s="163"/>
      <c r="CV277" s="250"/>
      <c r="CW277" s="162"/>
      <c r="CX277" s="163"/>
      <c r="CY277" s="164"/>
    </row>
    <row r="278" spans="1:103" ht="13.5" customHeight="1">
      <c r="A278" s="83" t="str">
        <f t="shared" si="78"/>
        <v/>
      </c>
      <c r="B278" s="168" t="str">
        <f t="shared" si="79"/>
        <v/>
      </c>
      <c r="C278" s="151" t="str">
        <f t="shared" si="80"/>
        <v/>
      </c>
      <c r="D278" s="82" t="str">
        <f t="shared" si="81"/>
        <v/>
      </c>
      <c r="E278" s="188" t="str">
        <f>IF(ISERROR(SUM((B278/2),(C278/2),(D278/2))),IF(ISERROR(SUM((B278/2),(C278/2))),IF(ISERROR(SUM((B278/2),(D278/2))),IF(ISERROR(SUM((C278/2),(D278/2))),IF(ISERROR(B278/2),IF(ISERROR(C278/2),A276,C278),B278),SUM((C278*'Student List'!$D$34),(D278*'Student List'!$E$34))/'Student List'!$D$40),SUM((B278*'Student List'!$C$34),(D278*'Student List'!$E$34))/'Student List'!$E$40),SUM((B278*'Student List'!$C$34),(C278*'Student List'!$D$34))/'Student List'!$C$40),SUM((B278*'Student List'!$C$34),(C278*'Student List'!$D$34),(D278*'Student List'!$E$34))/'Student List'!$C$35)</f>
        <v/>
      </c>
      <c r="F278" s="84" t="str">
        <f t="shared" si="82"/>
        <v/>
      </c>
      <c r="G278" s="208" t="str">
        <f>IF(ISTEXT('Student List'!$C$12),('Student List'!$C$12),"")</f>
        <v/>
      </c>
      <c r="H278" s="209"/>
      <c r="I278" s="210"/>
      <c r="J278" s="211"/>
      <c r="K278" s="210"/>
      <c r="L278" s="212"/>
      <c r="M278" s="213"/>
      <c r="N278" s="210"/>
      <c r="O278" s="211"/>
      <c r="P278" s="210"/>
      <c r="Q278" s="212"/>
      <c r="R278" s="213"/>
      <c r="S278" s="210"/>
      <c r="T278" s="211"/>
      <c r="U278" s="210"/>
      <c r="V278" s="212"/>
      <c r="W278" s="213"/>
      <c r="X278" s="210"/>
      <c r="Y278" s="211"/>
      <c r="Z278" s="210"/>
      <c r="AA278" s="214"/>
      <c r="AB278" s="215"/>
      <c r="AC278" s="209"/>
      <c r="AD278" s="210"/>
      <c r="AE278" s="213"/>
      <c r="AF278" s="210"/>
      <c r="AG278" s="212"/>
      <c r="AH278" s="213"/>
      <c r="AI278" s="210"/>
      <c r="AJ278" s="211"/>
      <c r="AK278" s="210"/>
      <c r="AL278" s="212"/>
      <c r="AM278" s="213"/>
      <c r="AN278" s="210"/>
      <c r="AO278" s="211"/>
      <c r="AP278" s="210"/>
      <c r="AQ278" s="212"/>
      <c r="AR278" s="213"/>
      <c r="AS278" s="210"/>
      <c r="AT278" s="211"/>
      <c r="AU278" s="210"/>
      <c r="AV278" s="212"/>
      <c r="AW278" s="213"/>
      <c r="AX278" s="210"/>
      <c r="AY278" s="211"/>
      <c r="AZ278" s="210"/>
      <c r="BA278" s="212"/>
      <c r="BB278" s="213"/>
      <c r="BC278" s="210"/>
      <c r="BD278" s="210"/>
      <c r="BE278" s="210"/>
      <c r="BF278" s="213"/>
      <c r="BG278" s="216" t="str">
        <f t="shared" si="83"/>
        <v/>
      </c>
      <c r="BH278" s="217"/>
      <c r="BI278" s="218" t="str">
        <f t="shared" si="84"/>
        <v/>
      </c>
      <c r="BJ278" s="219"/>
      <c r="BK278" s="220"/>
      <c r="BL278" s="221"/>
      <c r="BM278" s="221"/>
      <c r="BN278" s="221"/>
      <c r="BO278" s="221"/>
      <c r="BP278" s="221"/>
      <c r="BQ278" s="221"/>
      <c r="BR278" s="221"/>
      <c r="BS278" s="222"/>
      <c r="BT278" s="217"/>
      <c r="BU278" s="223" t="str">
        <f t="shared" si="85"/>
        <v/>
      </c>
      <c r="BV278" s="224"/>
      <c r="BW278" s="225"/>
      <c r="BX278" s="249"/>
      <c r="BY278" s="255"/>
      <c r="BZ278" s="226"/>
      <c r="CA278" s="249"/>
      <c r="CB278" s="255"/>
      <c r="CC278" s="226"/>
      <c r="CD278" s="249"/>
      <c r="CE278" s="255"/>
      <c r="CF278" s="226"/>
      <c r="CG278" s="249"/>
      <c r="CH278" s="255"/>
      <c r="CI278" s="226"/>
      <c r="CJ278" s="249"/>
      <c r="CK278" s="255"/>
      <c r="CL278" s="226"/>
      <c r="CM278" s="249"/>
      <c r="CN278" s="255"/>
      <c r="CO278" s="226"/>
      <c r="CP278" s="249"/>
      <c r="CQ278" s="255"/>
      <c r="CR278" s="226"/>
      <c r="CS278" s="249"/>
      <c r="CT278" s="255"/>
      <c r="CU278" s="226"/>
      <c r="CV278" s="249"/>
      <c r="CW278" s="225"/>
      <c r="CX278" s="226"/>
      <c r="CY278" s="227"/>
    </row>
    <row r="279" spans="1:103" ht="13.5" customHeight="1">
      <c r="A279" s="83" t="str">
        <f t="shared" si="78"/>
        <v/>
      </c>
      <c r="B279" s="168" t="str">
        <f t="shared" si="79"/>
        <v/>
      </c>
      <c r="C279" s="151" t="str">
        <f t="shared" si="80"/>
        <v/>
      </c>
      <c r="D279" s="82" t="str">
        <f t="shared" si="81"/>
        <v/>
      </c>
      <c r="E279" s="188" t="str">
        <f>IF(ISERROR(SUM((B279/2),(C279/2),(D279/2))),IF(ISERROR(SUM((B279/2),(C279/2))),IF(ISERROR(SUM((B279/2),(D279/2))),IF(ISERROR(SUM((C279/2),(D279/2))),IF(ISERROR(B279/2),IF(ISERROR(C279/2),A277,C279),B279),SUM((C279*'Student List'!$D$34),(D279*'Student List'!$E$34))/'Student List'!$D$40),SUM((B279*'Student List'!$C$34),(D279*'Student List'!$E$34))/'Student List'!$E$40),SUM((B279*'Student List'!$C$34),(C279*'Student List'!$D$34))/'Student List'!$C$40),SUM((B279*'Student List'!$C$34),(C279*'Student List'!$D$34),(D279*'Student List'!$E$34))/'Student List'!$C$35)</f>
        <v/>
      </c>
      <c r="F279" s="84" t="str">
        <f t="shared" si="82"/>
        <v/>
      </c>
      <c r="G279" s="173" t="str">
        <f>IF(ISTEXT('Student List'!$C$13),('Student List'!$C$13),"")</f>
        <v/>
      </c>
      <c r="H279" s="85"/>
      <c r="I279" s="86"/>
      <c r="J279" s="87"/>
      <c r="K279" s="86"/>
      <c r="L279" s="88"/>
      <c r="M279" s="89"/>
      <c r="N279" s="86"/>
      <c r="O279" s="87"/>
      <c r="P279" s="86"/>
      <c r="Q279" s="88"/>
      <c r="R279" s="89"/>
      <c r="S279" s="86"/>
      <c r="T279" s="87"/>
      <c r="U279" s="86"/>
      <c r="V279" s="88"/>
      <c r="W279" s="89"/>
      <c r="X279" s="86"/>
      <c r="Y279" s="87"/>
      <c r="Z279" s="86"/>
      <c r="AA279" s="90"/>
      <c r="AB279" s="207"/>
      <c r="AC279" s="85"/>
      <c r="AD279" s="86"/>
      <c r="AE279" s="89"/>
      <c r="AF279" s="86"/>
      <c r="AG279" s="88"/>
      <c r="AH279" s="89"/>
      <c r="AI279" s="86"/>
      <c r="AJ279" s="87"/>
      <c r="AK279" s="86"/>
      <c r="AL279" s="88"/>
      <c r="AM279" s="89"/>
      <c r="AN279" s="86"/>
      <c r="AO279" s="87"/>
      <c r="AP279" s="86"/>
      <c r="AQ279" s="88"/>
      <c r="AR279" s="89"/>
      <c r="AS279" s="86"/>
      <c r="AT279" s="87"/>
      <c r="AU279" s="86"/>
      <c r="AV279" s="88"/>
      <c r="AW279" s="89"/>
      <c r="AX279" s="86"/>
      <c r="AY279" s="87"/>
      <c r="AZ279" s="86"/>
      <c r="BA279" s="88"/>
      <c r="BB279" s="89"/>
      <c r="BC279" s="86"/>
      <c r="BD279" s="86"/>
      <c r="BE279" s="86"/>
      <c r="BF279" s="89"/>
      <c r="BG279" s="91" t="str">
        <f t="shared" si="83"/>
        <v/>
      </c>
      <c r="BI279" s="92" t="str">
        <f t="shared" si="84"/>
        <v/>
      </c>
      <c r="BJ279" s="112"/>
      <c r="BK279" s="117"/>
      <c r="BL279" s="113"/>
      <c r="BM279" s="113"/>
      <c r="BN279" s="113"/>
      <c r="BO279" s="113"/>
      <c r="BP279" s="113"/>
      <c r="BQ279" s="113"/>
      <c r="BR279" s="113"/>
      <c r="BS279" s="114"/>
      <c r="BU279" s="171" t="str">
        <f t="shared" si="85"/>
        <v/>
      </c>
      <c r="BV279" s="161"/>
      <c r="BW279" s="162"/>
      <c r="BX279" s="250"/>
      <c r="BY279" s="256"/>
      <c r="BZ279" s="163"/>
      <c r="CA279" s="250"/>
      <c r="CB279" s="256"/>
      <c r="CC279" s="163"/>
      <c r="CD279" s="250"/>
      <c r="CE279" s="256"/>
      <c r="CF279" s="163"/>
      <c r="CG279" s="250"/>
      <c r="CH279" s="256"/>
      <c r="CI279" s="163"/>
      <c r="CJ279" s="250"/>
      <c r="CK279" s="256"/>
      <c r="CL279" s="163"/>
      <c r="CM279" s="250"/>
      <c r="CN279" s="256"/>
      <c r="CO279" s="163"/>
      <c r="CP279" s="250"/>
      <c r="CQ279" s="256"/>
      <c r="CR279" s="163"/>
      <c r="CS279" s="250"/>
      <c r="CT279" s="256"/>
      <c r="CU279" s="163"/>
      <c r="CV279" s="250"/>
      <c r="CW279" s="162"/>
      <c r="CX279" s="163"/>
      <c r="CY279" s="164"/>
    </row>
    <row r="280" spans="1:103" ht="13.5" customHeight="1">
      <c r="A280" s="83" t="str">
        <f t="shared" si="78"/>
        <v/>
      </c>
      <c r="B280" s="168" t="str">
        <f t="shared" si="79"/>
        <v/>
      </c>
      <c r="C280" s="151" t="str">
        <f t="shared" si="80"/>
        <v/>
      </c>
      <c r="D280" s="82" t="str">
        <f t="shared" si="81"/>
        <v/>
      </c>
      <c r="E280" s="188" t="str">
        <f>IF(ISERROR(SUM((B280/2),(C280/2),(D280/2))),IF(ISERROR(SUM((B280/2),(C280/2))),IF(ISERROR(SUM((B280/2),(D280/2))),IF(ISERROR(SUM((C280/2),(D280/2))),IF(ISERROR(B280/2),IF(ISERROR(C280/2),A278,C280),B280),SUM((C280*'Student List'!$D$34),(D280*'Student List'!$E$34))/'Student List'!$D$40),SUM((B280*'Student List'!$C$34),(D280*'Student List'!$E$34))/'Student List'!$E$40),SUM((B280*'Student List'!$C$34),(C280*'Student List'!$D$34))/'Student List'!$C$40),SUM((B280*'Student List'!$C$34),(C280*'Student List'!$D$34),(D280*'Student List'!$E$34))/'Student List'!$C$35)</f>
        <v/>
      </c>
      <c r="F280" s="84" t="str">
        <f t="shared" si="82"/>
        <v/>
      </c>
      <c r="G280" s="208" t="str">
        <f>IF(ISTEXT('Student List'!$C$14),('Student List'!$C$14),"")</f>
        <v/>
      </c>
      <c r="H280" s="209"/>
      <c r="I280" s="210"/>
      <c r="J280" s="211"/>
      <c r="K280" s="210"/>
      <c r="L280" s="212"/>
      <c r="M280" s="213"/>
      <c r="N280" s="210"/>
      <c r="O280" s="211"/>
      <c r="P280" s="210"/>
      <c r="Q280" s="212"/>
      <c r="R280" s="213"/>
      <c r="S280" s="210"/>
      <c r="T280" s="211"/>
      <c r="U280" s="210"/>
      <c r="V280" s="212"/>
      <c r="W280" s="213"/>
      <c r="X280" s="210"/>
      <c r="Y280" s="211"/>
      <c r="Z280" s="210"/>
      <c r="AA280" s="214"/>
      <c r="AB280" s="215"/>
      <c r="AC280" s="209"/>
      <c r="AD280" s="210"/>
      <c r="AE280" s="213"/>
      <c r="AF280" s="210"/>
      <c r="AG280" s="212"/>
      <c r="AH280" s="213"/>
      <c r="AI280" s="210"/>
      <c r="AJ280" s="211"/>
      <c r="AK280" s="210"/>
      <c r="AL280" s="212"/>
      <c r="AM280" s="213"/>
      <c r="AN280" s="210"/>
      <c r="AO280" s="211"/>
      <c r="AP280" s="210"/>
      <c r="AQ280" s="212"/>
      <c r="AR280" s="213"/>
      <c r="AS280" s="210"/>
      <c r="AT280" s="211"/>
      <c r="AU280" s="210"/>
      <c r="AV280" s="212"/>
      <c r="AW280" s="213"/>
      <c r="AX280" s="210"/>
      <c r="AY280" s="211"/>
      <c r="AZ280" s="210"/>
      <c r="BA280" s="212"/>
      <c r="BB280" s="213"/>
      <c r="BC280" s="210"/>
      <c r="BD280" s="210"/>
      <c r="BE280" s="210"/>
      <c r="BF280" s="213"/>
      <c r="BG280" s="216" t="str">
        <f t="shared" si="83"/>
        <v/>
      </c>
      <c r="BH280" s="217"/>
      <c r="BI280" s="218" t="str">
        <f t="shared" si="84"/>
        <v/>
      </c>
      <c r="BJ280" s="219"/>
      <c r="BK280" s="220"/>
      <c r="BL280" s="221"/>
      <c r="BM280" s="221"/>
      <c r="BN280" s="221"/>
      <c r="BO280" s="221"/>
      <c r="BP280" s="221"/>
      <c r="BQ280" s="221"/>
      <c r="BR280" s="221"/>
      <c r="BS280" s="222"/>
      <c r="BT280" s="217"/>
      <c r="BU280" s="223" t="str">
        <f t="shared" si="85"/>
        <v/>
      </c>
      <c r="BV280" s="224"/>
      <c r="BW280" s="225"/>
      <c r="BX280" s="249"/>
      <c r="BY280" s="255"/>
      <c r="BZ280" s="226"/>
      <c r="CA280" s="249"/>
      <c r="CB280" s="255"/>
      <c r="CC280" s="226"/>
      <c r="CD280" s="249"/>
      <c r="CE280" s="255"/>
      <c r="CF280" s="226"/>
      <c r="CG280" s="249"/>
      <c r="CH280" s="255"/>
      <c r="CI280" s="226"/>
      <c r="CJ280" s="249"/>
      <c r="CK280" s="255"/>
      <c r="CL280" s="226"/>
      <c r="CM280" s="249"/>
      <c r="CN280" s="255"/>
      <c r="CO280" s="226"/>
      <c r="CP280" s="249"/>
      <c r="CQ280" s="255"/>
      <c r="CR280" s="226"/>
      <c r="CS280" s="249"/>
      <c r="CT280" s="255"/>
      <c r="CU280" s="226"/>
      <c r="CV280" s="249"/>
      <c r="CW280" s="225"/>
      <c r="CX280" s="226"/>
      <c r="CY280" s="227"/>
    </row>
    <row r="281" spans="1:103" ht="13.5" customHeight="1">
      <c r="A281" s="83" t="str">
        <f t="shared" si="78"/>
        <v/>
      </c>
      <c r="B281" s="168" t="str">
        <f t="shared" si="79"/>
        <v/>
      </c>
      <c r="C281" s="151" t="str">
        <f t="shared" si="80"/>
        <v/>
      </c>
      <c r="D281" s="82" t="str">
        <f t="shared" si="81"/>
        <v/>
      </c>
      <c r="E281" s="188" t="str">
        <f>IF(ISERROR(SUM((B281/2),(C281/2),(D281/2))),IF(ISERROR(SUM((B281/2),(C281/2))),IF(ISERROR(SUM((B281/2),(D281/2))),IF(ISERROR(SUM((C281/2),(D281/2))),IF(ISERROR(B281/2),IF(ISERROR(C281/2),A279,C281),B281),SUM((C281*'Student List'!$D$34),(D281*'Student List'!$E$34))/'Student List'!$D$40),SUM((B281*'Student List'!$C$34),(D281*'Student List'!$E$34))/'Student List'!$E$40),SUM((B281*'Student List'!$C$34),(C281*'Student List'!$D$34))/'Student List'!$C$40),SUM((B281*'Student List'!$C$34),(C281*'Student List'!$D$34),(D281*'Student List'!$E$34))/'Student List'!$C$35)</f>
        <v/>
      </c>
      <c r="F281" s="84" t="str">
        <f t="shared" si="82"/>
        <v/>
      </c>
      <c r="G281" s="173" t="str">
        <f>IF(ISTEXT('Student List'!$C$15),('Student List'!$C$15),"")</f>
        <v/>
      </c>
      <c r="H281" s="85"/>
      <c r="I281" s="86"/>
      <c r="J281" s="87"/>
      <c r="K281" s="86"/>
      <c r="L281" s="88"/>
      <c r="M281" s="89"/>
      <c r="N281" s="86"/>
      <c r="O281" s="87"/>
      <c r="P281" s="86"/>
      <c r="Q281" s="88"/>
      <c r="R281" s="89"/>
      <c r="S281" s="86"/>
      <c r="T281" s="87"/>
      <c r="U281" s="86"/>
      <c r="V281" s="88"/>
      <c r="W281" s="89"/>
      <c r="X281" s="86"/>
      <c r="Y281" s="87"/>
      <c r="Z281" s="86"/>
      <c r="AA281" s="90"/>
      <c r="AB281" s="207"/>
      <c r="AC281" s="85"/>
      <c r="AD281" s="86"/>
      <c r="AE281" s="89"/>
      <c r="AF281" s="86"/>
      <c r="AG281" s="88"/>
      <c r="AH281" s="89"/>
      <c r="AI281" s="86"/>
      <c r="AJ281" s="87"/>
      <c r="AK281" s="86"/>
      <c r="AL281" s="88"/>
      <c r="AM281" s="89"/>
      <c r="AN281" s="86"/>
      <c r="AO281" s="87"/>
      <c r="AP281" s="86"/>
      <c r="AQ281" s="88"/>
      <c r="AR281" s="89"/>
      <c r="AS281" s="86"/>
      <c r="AT281" s="87"/>
      <c r="AU281" s="86"/>
      <c r="AV281" s="88"/>
      <c r="AW281" s="89"/>
      <c r="AX281" s="86"/>
      <c r="AY281" s="87"/>
      <c r="AZ281" s="86"/>
      <c r="BA281" s="88"/>
      <c r="BB281" s="89"/>
      <c r="BC281" s="86"/>
      <c r="BD281" s="86"/>
      <c r="BE281" s="86"/>
      <c r="BF281" s="89"/>
      <c r="BG281" s="91" t="str">
        <f t="shared" si="83"/>
        <v/>
      </c>
      <c r="BI281" s="92" t="str">
        <f t="shared" si="84"/>
        <v/>
      </c>
      <c r="BJ281" s="112"/>
      <c r="BK281" s="117"/>
      <c r="BL281" s="113"/>
      <c r="BM281" s="113"/>
      <c r="BN281" s="113"/>
      <c r="BO281" s="113"/>
      <c r="BP281" s="113"/>
      <c r="BQ281" s="113"/>
      <c r="BR281" s="113"/>
      <c r="BS281" s="114"/>
      <c r="BU281" s="171" t="str">
        <f t="shared" si="85"/>
        <v/>
      </c>
      <c r="BV281" s="161"/>
      <c r="BW281" s="162"/>
      <c r="BX281" s="250"/>
      <c r="BY281" s="256"/>
      <c r="BZ281" s="163"/>
      <c r="CA281" s="250"/>
      <c r="CB281" s="256"/>
      <c r="CC281" s="163"/>
      <c r="CD281" s="250"/>
      <c r="CE281" s="256"/>
      <c r="CF281" s="163"/>
      <c r="CG281" s="250"/>
      <c r="CH281" s="256"/>
      <c r="CI281" s="163"/>
      <c r="CJ281" s="250"/>
      <c r="CK281" s="256"/>
      <c r="CL281" s="163"/>
      <c r="CM281" s="250"/>
      <c r="CN281" s="256"/>
      <c r="CO281" s="163"/>
      <c r="CP281" s="250"/>
      <c r="CQ281" s="256"/>
      <c r="CR281" s="163"/>
      <c r="CS281" s="250"/>
      <c r="CT281" s="256"/>
      <c r="CU281" s="163"/>
      <c r="CV281" s="250"/>
      <c r="CW281" s="162"/>
      <c r="CX281" s="163"/>
      <c r="CY281" s="164"/>
    </row>
    <row r="282" spans="1:103" ht="13.5" customHeight="1">
      <c r="A282" s="83" t="str">
        <f t="shared" si="78"/>
        <v/>
      </c>
      <c r="B282" s="168" t="str">
        <f t="shared" si="79"/>
        <v/>
      </c>
      <c r="C282" s="151" t="str">
        <f t="shared" si="80"/>
        <v/>
      </c>
      <c r="D282" s="82" t="str">
        <f t="shared" si="81"/>
        <v/>
      </c>
      <c r="E282" s="188" t="str">
        <f>IF(ISERROR(SUM((B282/2),(C282/2),(D282/2))),IF(ISERROR(SUM((B282/2),(C282/2))),IF(ISERROR(SUM((B282/2),(D282/2))),IF(ISERROR(SUM((C282/2),(D282/2))),IF(ISERROR(B282/2),IF(ISERROR(C282/2),A280,C282),B282),SUM((C282*'Student List'!$D$34),(D282*'Student List'!$E$34))/'Student List'!$D$40),SUM((B282*'Student List'!$C$34),(D282*'Student List'!$E$34))/'Student List'!$E$40),SUM((B282*'Student List'!$C$34),(C282*'Student List'!$D$34))/'Student List'!$C$40),SUM((B282*'Student List'!$C$34),(C282*'Student List'!$D$34),(D282*'Student List'!$E$34))/'Student List'!$C$35)</f>
        <v/>
      </c>
      <c r="F282" s="84" t="str">
        <f t="shared" si="82"/>
        <v/>
      </c>
      <c r="G282" s="208" t="str">
        <f>IF(ISTEXT('Student List'!$C$16),('Student List'!$C$16),"")</f>
        <v/>
      </c>
      <c r="H282" s="209"/>
      <c r="I282" s="210"/>
      <c r="J282" s="211"/>
      <c r="K282" s="210"/>
      <c r="L282" s="212"/>
      <c r="M282" s="213"/>
      <c r="N282" s="210"/>
      <c r="O282" s="211"/>
      <c r="P282" s="210"/>
      <c r="Q282" s="212"/>
      <c r="R282" s="213"/>
      <c r="S282" s="210"/>
      <c r="T282" s="211"/>
      <c r="U282" s="210"/>
      <c r="V282" s="212"/>
      <c r="W282" s="213"/>
      <c r="X282" s="210"/>
      <c r="Y282" s="211"/>
      <c r="Z282" s="210"/>
      <c r="AA282" s="214"/>
      <c r="AB282" s="215"/>
      <c r="AC282" s="209"/>
      <c r="AD282" s="210"/>
      <c r="AE282" s="213"/>
      <c r="AF282" s="210"/>
      <c r="AG282" s="212"/>
      <c r="AH282" s="213"/>
      <c r="AI282" s="210"/>
      <c r="AJ282" s="211"/>
      <c r="AK282" s="210"/>
      <c r="AL282" s="212"/>
      <c r="AM282" s="213"/>
      <c r="AN282" s="210"/>
      <c r="AO282" s="211"/>
      <c r="AP282" s="210"/>
      <c r="AQ282" s="212"/>
      <c r="AR282" s="213"/>
      <c r="AS282" s="210"/>
      <c r="AT282" s="211"/>
      <c r="AU282" s="210"/>
      <c r="AV282" s="212"/>
      <c r="AW282" s="213"/>
      <c r="AX282" s="210"/>
      <c r="AY282" s="211"/>
      <c r="AZ282" s="210"/>
      <c r="BA282" s="212"/>
      <c r="BB282" s="213"/>
      <c r="BC282" s="210"/>
      <c r="BD282" s="210"/>
      <c r="BE282" s="210"/>
      <c r="BF282" s="213"/>
      <c r="BG282" s="216" t="str">
        <f t="shared" si="83"/>
        <v/>
      </c>
      <c r="BH282" s="217"/>
      <c r="BI282" s="218" t="str">
        <f t="shared" si="84"/>
        <v/>
      </c>
      <c r="BJ282" s="219"/>
      <c r="BK282" s="220"/>
      <c r="BL282" s="221"/>
      <c r="BM282" s="221"/>
      <c r="BN282" s="221"/>
      <c r="BO282" s="221"/>
      <c r="BP282" s="221"/>
      <c r="BQ282" s="221"/>
      <c r="BR282" s="221"/>
      <c r="BS282" s="222"/>
      <c r="BT282" s="217"/>
      <c r="BU282" s="223" t="str">
        <f t="shared" si="85"/>
        <v/>
      </c>
      <c r="BV282" s="224"/>
      <c r="BW282" s="225"/>
      <c r="BX282" s="249"/>
      <c r="BY282" s="255"/>
      <c r="BZ282" s="226"/>
      <c r="CA282" s="249"/>
      <c r="CB282" s="255"/>
      <c r="CC282" s="226"/>
      <c r="CD282" s="249"/>
      <c r="CE282" s="255"/>
      <c r="CF282" s="226"/>
      <c r="CG282" s="249"/>
      <c r="CH282" s="255"/>
      <c r="CI282" s="226"/>
      <c r="CJ282" s="249"/>
      <c r="CK282" s="255"/>
      <c r="CL282" s="226"/>
      <c r="CM282" s="249"/>
      <c r="CN282" s="255"/>
      <c r="CO282" s="226"/>
      <c r="CP282" s="249"/>
      <c r="CQ282" s="255"/>
      <c r="CR282" s="226"/>
      <c r="CS282" s="249"/>
      <c r="CT282" s="255"/>
      <c r="CU282" s="226"/>
      <c r="CV282" s="249"/>
      <c r="CW282" s="225"/>
      <c r="CX282" s="226"/>
      <c r="CY282" s="227"/>
    </row>
    <row r="283" spans="1:103" ht="13.5" customHeight="1">
      <c r="A283" s="83" t="str">
        <f t="shared" si="78"/>
        <v/>
      </c>
      <c r="B283" s="168" t="str">
        <f t="shared" si="79"/>
        <v/>
      </c>
      <c r="C283" s="151" t="str">
        <f t="shared" si="80"/>
        <v/>
      </c>
      <c r="D283" s="82" t="str">
        <f t="shared" si="81"/>
        <v/>
      </c>
      <c r="E283" s="188" t="str">
        <f>IF(ISERROR(SUM((B283/2),(C283/2),(D283/2))),IF(ISERROR(SUM((B283/2),(C283/2))),IF(ISERROR(SUM((B283/2),(D283/2))),IF(ISERROR(SUM((C283/2),(D283/2))),IF(ISERROR(B283/2),IF(ISERROR(C283/2),A281,C283),B283),SUM((C283*'Student List'!$D$34),(D283*'Student List'!$E$34))/'Student List'!$D$40),SUM((B283*'Student List'!$C$34),(D283*'Student List'!$E$34))/'Student List'!$E$40),SUM((B283*'Student List'!$C$34),(C283*'Student List'!$D$34))/'Student List'!$C$40),SUM((B283*'Student List'!$C$34),(C283*'Student List'!$D$34),(D283*'Student List'!$E$34))/'Student List'!$C$35)</f>
        <v/>
      </c>
      <c r="F283" s="84" t="str">
        <f t="shared" si="82"/>
        <v/>
      </c>
      <c r="G283" s="173" t="str">
        <f>IF(ISTEXT('Student List'!$C$17),('Student List'!$C$17),"")</f>
        <v/>
      </c>
      <c r="H283" s="85"/>
      <c r="I283" s="86"/>
      <c r="J283" s="87"/>
      <c r="K283" s="86"/>
      <c r="L283" s="88"/>
      <c r="M283" s="89"/>
      <c r="N283" s="86"/>
      <c r="O283" s="87"/>
      <c r="P283" s="86"/>
      <c r="Q283" s="88"/>
      <c r="R283" s="89"/>
      <c r="S283" s="86"/>
      <c r="T283" s="87"/>
      <c r="U283" s="86"/>
      <c r="V283" s="88"/>
      <c r="W283" s="89"/>
      <c r="X283" s="86"/>
      <c r="Y283" s="87"/>
      <c r="Z283" s="86"/>
      <c r="AA283" s="90"/>
      <c r="AB283" s="207"/>
      <c r="AC283" s="85"/>
      <c r="AD283" s="86"/>
      <c r="AE283" s="89"/>
      <c r="AF283" s="86"/>
      <c r="AG283" s="88"/>
      <c r="AH283" s="89"/>
      <c r="AI283" s="86"/>
      <c r="AJ283" s="87"/>
      <c r="AK283" s="86"/>
      <c r="AL283" s="88"/>
      <c r="AM283" s="89"/>
      <c r="AN283" s="86"/>
      <c r="AO283" s="87"/>
      <c r="AP283" s="86"/>
      <c r="AQ283" s="88"/>
      <c r="AR283" s="89"/>
      <c r="AS283" s="86"/>
      <c r="AT283" s="87"/>
      <c r="AU283" s="86"/>
      <c r="AV283" s="88"/>
      <c r="AW283" s="89"/>
      <c r="AX283" s="86"/>
      <c r="AY283" s="87"/>
      <c r="AZ283" s="86"/>
      <c r="BA283" s="88"/>
      <c r="BB283" s="89"/>
      <c r="BC283" s="86"/>
      <c r="BD283" s="86"/>
      <c r="BE283" s="86"/>
      <c r="BF283" s="89"/>
      <c r="BG283" s="91" t="str">
        <f t="shared" si="83"/>
        <v/>
      </c>
      <c r="BI283" s="92" t="str">
        <f t="shared" si="84"/>
        <v/>
      </c>
      <c r="BJ283" s="112"/>
      <c r="BK283" s="117"/>
      <c r="BL283" s="113"/>
      <c r="BM283" s="113"/>
      <c r="BN283" s="113"/>
      <c r="BO283" s="113"/>
      <c r="BP283" s="113"/>
      <c r="BQ283" s="113"/>
      <c r="BR283" s="113"/>
      <c r="BS283" s="114"/>
      <c r="BU283" s="171" t="str">
        <f t="shared" si="85"/>
        <v/>
      </c>
      <c r="BV283" s="161"/>
      <c r="BW283" s="162"/>
      <c r="BX283" s="250"/>
      <c r="BY283" s="256"/>
      <c r="BZ283" s="163"/>
      <c r="CA283" s="250"/>
      <c r="CB283" s="256"/>
      <c r="CC283" s="163"/>
      <c r="CD283" s="250"/>
      <c r="CE283" s="256"/>
      <c r="CF283" s="163"/>
      <c r="CG283" s="250"/>
      <c r="CH283" s="256"/>
      <c r="CI283" s="163"/>
      <c r="CJ283" s="250"/>
      <c r="CK283" s="256"/>
      <c r="CL283" s="163"/>
      <c r="CM283" s="250"/>
      <c r="CN283" s="256"/>
      <c r="CO283" s="163"/>
      <c r="CP283" s="250"/>
      <c r="CQ283" s="256"/>
      <c r="CR283" s="163"/>
      <c r="CS283" s="250"/>
      <c r="CT283" s="256"/>
      <c r="CU283" s="163"/>
      <c r="CV283" s="250"/>
      <c r="CW283" s="162"/>
      <c r="CX283" s="163"/>
      <c r="CY283" s="164"/>
    </row>
    <row r="284" spans="1:103" ht="13.5" customHeight="1">
      <c r="A284" s="83" t="str">
        <f t="shared" si="78"/>
        <v/>
      </c>
      <c r="B284" s="168" t="str">
        <f t="shared" si="79"/>
        <v/>
      </c>
      <c r="C284" s="151" t="str">
        <f t="shared" si="80"/>
        <v/>
      </c>
      <c r="D284" s="82" t="str">
        <f t="shared" si="81"/>
        <v/>
      </c>
      <c r="E284" s="188" t="str">
        <f>IF(ISERROR(SUM((B284/2),(C284/2),(D284/2))),IF(ISERROR(SUM((B284/2),(C284/2))),IF(ISERROR(SUM((B284/2),(D284/2))),IF(ISERROR(SUM((C284/2),(D284/2))),IF(ISERROR(B284/2),IF(ISERROR(C284/2),A282,C284),B284),SUM((C284*'Student List'!$D$34),(D284*'Student List'!$E$34))/'Student List'!$D$40),SUM((B284*'Student List'!$C$34),(D284*'Student List'!$E$34))/'Student List'!$E$40),SUM((B284*'Student List'!$C$34),(C284*'Student List'!$D$34))/'Student List'!$C$40),SUM((B284*'Student List'!$C$34),(C284*'Student List'!$D$34),(D284*'Student List'!$E$34))/'Student List'!$C$35)</f>
        <v/>
      </c>
      <c r="F284" s="84" t="str">
        <f t="shared" si="82"/>
        <v/>
      </c>
      <c r="G284" s="208" t="str">
        <f>IF(ISTEXT('Student List'!$C$18),('Student List'!$C$18),"")</f>
        <v/>
      </c>
      <c r="H284" s="209"/>
      <c r="I284" s="210"/>
      <c r="J284" s="211"/>
      <c r="K284" s="210"/>
      <c r="L284" s="212"/>
      <c r="M284" s="213"/>
      <c r="N284" s="210"/>
      <c r="O284" s="211"/>
      <c r="P284" s="210"/>
      <c r="Q284" s="212"/>
      <c r="R284" s="213"/>
      <c r="S284" s="210"/>
      <c r="T284" s="211"/>
      <c r="U284" s="210"/>
      <c r="V284" s="212"/>
      <c r="W284" s="213"/>
      <c r="X284" s="210"/>
      <c r="Y284" s="211"/>
      <c r="Z284" s="210"/>
      <c r="AA284" s="214"/>
      <c r="AB284" s="215"/>
      <c r="AC284" s="209"/>
      <c r="AD284" s="210"/>
      <c r="AE284" s="213"/>
      <c r="AF284" s="210"/>
      <c r="AG284" s="212"/>
      <c r="AH284" s="213"/>
      <c r="AI284" s="210"/>
      <c r="AJ284" s="211"/>
      <c r="AK284" s="210"/>
      <c r="AL284" s="212"/>
      <c r="AM284" s="213"/>
      <c r="AN284" s="210"/>
      <c r="AO284" s="211"/>
      <c r="AP284" s="210"/>
      <c r="AQ284" s="212"/>
      <c r="AR284" s="213"/>
      <c r="AS284" s="210"/>
      <c r="AT284" s="211"/>
      <c r="AU284" s="210"/>
      <c r="AV284" s="212"/>
      <c r="AW284" s="213"/>
      <c r="AX284" s="210"/>
      <c r="AY284" s="211"/>
      <c r="AZ284" s="210"/>
      <c r="BA284" s="212"/>
      <c r="BB284" s="213"/>
      <c r="BC284" s="210"/>
      <c r="BD284" s="210"/>
      <c r="BE284" s="210"/>
      <c r="BF284" s="213"/>
      <c r="BG284" s="216" t="str">
        <f t="shared" si="83"/>
        <v/>
      </c>
      <c r="BH284" s="217"/>
      <c r="BI284" s="218" t="str">
        <f t="shared" si="84"/>
        <v/>
      </c>
      <c r="BJ284" s="219"/>
      <c r="BK284" s="220"/>
      <c r="BL284" s="221"/>
      <c r="BM284" s="221"/>
      <c r="BN284" s="221"/>
      <c r="BO284" s="221"/>
      <c r="BP284" s="221"/>
      <c r="BQ284" s="221"/>
      <c r="BR284" s="221"/>
      <c r="BS284" s="222"/>
      <c r="BT284" s="217"/>
      <c r="BU284" s="223" t="str">
        <f t="shared" si="85"/>
        <v/>
      </c>
      <c r="BV284" s="224"/>
      <c r="BW284" s="225"/>
      <c r="BX284" s="249"/>
      <c r="BY284" s="255"/>
      <c r="BZ284" s="226"/>
      <c r="CA284" s="249"/>
      <c r="CB284" s="255"/>
      <c r="CC284" s="226"/>
      <c r="CD284" s="249"/>
      <c r="CE284" s="255"/>
      <c r="CF284" s="226"/>
      <c r="CG284" s="249"/>
      <c r="CH284" s="255"/>
      <c r="CI284" s="226"/>
      <c r="CJ284" s="249"/>
      <c r="CK284" s="255"/>
      <c r="CL284" s="226"/>
      <c r="CM284" s="249"/>
      <c r="CN284" s="255"/>
      <c r="CO284" s="226"/>
      <c r="CP284" s="249"/>
      <c r="CQ284" s="255"/>
      <c r="CR284" s="226"/>
      <c r="CS284" s="249"/>
      <c r="CT284" s="255"/>
      <c r="CU284" s="226"/>
      <c r="CV284" s="249"/>
      <c r="CW284" s="225"/>
      <c r="CX284" s="226"/>
      <c r="CY284" s="227"/>
    </row>
    <row r="285" spans="1:103" ht="13.5" customHeight="1">
      <c r="A285" s="83" t="str">
        <f t="shared" si="78"/>
        <v/>
      </c>
      <c r="B285" s="168" t="str">
        <f t="shared" si="79"/>
        <v/>
      </c>
      <c r="C285" s="151" t="str">
        <f t="shared" si="80"/>
        <v/>
      </c>
      <c r="D285" s="82" t="str">
        <f t="shared" si="81"/>
        <v/>
      </c>
      <c r="E285" s="188" t="str">
        <f>IF(ISERROR(SUM((B285/2),(C285/2),(D285/2))),IF(ISERROR(SUM((B285/2),(C285/2))),IF(ISERROR(SUM((B285/2),(D285/2))),IF(ISERROR(SUM((C285/2),(D285/2))),IF(ISERROR(B285/2),IF(ISERROR(C285/2),A283,C285),B285),SUM((C285*'Student List'!$D$34),(D285*'Student List'!$E$34))/'Student List'!$D$40),SUM((B285*'Student List'!$C$34),(D285*'Student List'!$E$34))/'Student List'!$E$40),SUM((B285*'Student List'!$C$34),(C285*'Student List'!$D$34))/'Student List'!$C$40),SUM((B285*'Student List'!$C$34),(C285*'Student List'!$D$34),(D285*'Student List'!$E$34))/'Student List'!$C$35)</f>
        <v/>
      </c>
      <c r="F285" s="84" t="str">
        <f t="shared" si="82"/>
        <v/>
      </c>
      <c r="G285" s="173" t="str">
        <f>IF(ISTEXT('Student List'!$C$19),('Student List'!$C$19),"")</f>
        <v/>
      </c>
      <c r="H285" s="85"/>
      <c r="I285" s="86"/>
      <c r="J285" s="87"/>
      <c r="K285" s="86"/>
      <c r="L285" s="88"/>
      <c r="M285" s="89"/>
      <c r="N285" s="86"/>
      <c r="O285" s="87"/>
      <c r="P285" s="86"/>
      <c r="Q285" s="88"/>
      <c r="R285" s="89"/>
      <c r="S285" s="86"/>
      <c r="T285" s="87"/>
      <c r="U285" s="86"/>
      <c r="V285" s="88"/>
      <c r="W285" s="89"/>
      <c r="X285" s="86"/>
      <c r="Y285" s="87"/>
      <c r="Z285" s="86"/>
      <c r="AA285" s="90"/>
      <c r="AB285" s="207"/>
      <c r="AC285" s="85"/>
      <c r="AD285" s="86"/>
      <c r="AE285" s="89"/>
      <c r="AF285" s="86"/>
      <c r="AG285" s="88"/>
      <c r="AH285" s="89"/>
      <c r="AI285" s="86"/>
      <c r="AJ285" s="87"/>
      <c r="AK285" s="86"/>
      <c r="AL285" s="88"/>
      <c r="AM285" s="89"/>
      <c r="AN285" s="86"/>
      <c r="AO285" s="87"/>
      <c r="AP285" s="86"/>
      <c r="AQ285" s="88"/>
      <c r="AR285" s="89"/>
      <c r="AS285" s="86"/>
      <c r="AT285" s="87"/>
      <c r="AU285" s="86"/>
      <c r="AV285" s="88"/>
      <c r="AW285" s="89"/>
      <c r="AX285" s="86"/>
      <c r="AY285" s="87"/>
      <c r="AZ285" s="86"/>
      <c r="BA285" s="88"/>
      <c r="BB285" s="89"/>
      <c r="BC285" s="86"/>
      <c r="BD285" s="86"/>
      <c r="BE285" s="86"/>
      <c r="BF285" s="89"/>
      <c r="BG285" s="91" t="str">
        <f t="shared" si="83"/>
        <v/>
      </c>
      <c r="BI285" s="92" t="str">
        <f t="shared" si="84"/>
        <v/>
      </c>
      <c r="BJ285" s="112"/>
      <c r="BK285" s="117"/>
      <c r="BL285" s="113"/>
      <c r="BM285" s="113"/>
      <c r="BN285" s="113"/>
      <c r="BO285" s="113"/>
      <c r="BP285" s="113"/>
      <c r="BQ285" s="113"/>
      <c r="BR285" s="113"/>
      <c r="BS285" s="114"/>
      <c r="BU285" s="171" t="str">
        <f t="shared" si="85"/>
        <v/>
      </c>
      <c r="BV285" s="161"/>
      <c r="BW285" s="162"/>
      <c r="BX285" s="250"/>
      <c r="BY285" s="256"/>
      <c r="BZ285" s="163"/>
      <c r="CA285" s="250"/>
      <c r="CB285" s="256"/>
      <c r="CC285" s="163"/>
      <c r="CD285" s="250"/>
      <c r="CE285" s="256"/>
      <c r="CF285" s="163"/>
      <c r="CG285" s="250"/>
      <c r="CH285" s="256"/>
      <c r="CI285" s="163"/>
      <c r="CJ285" s="250"/>
      <c r="CK285" s="256"/>
      <c r="CL285" s="163"/>
      <c r="CM285" s="250"/>
      <c r="CN285" s="256"/>
      <c r="CO285" s="163"/>
      <c r="CP285" s="250"/>
      <c r="CQ285" s="256"/>
      <c r="CR285" s="163"/>
      <c r="CS285" s="250"/>
      <c r="CT285" s="256"/>
      <c r="CU285" s="163"/>
      <c r="CV285" s="250"/>
      <c r="CW285" s="162"/>
      <c r="CX285" s="163"/>
      <c r="CY285" s="164"/>
    </row>
    <row r="286" spans="1:103" ht="13.5" customHeight="1">
      <c r="A286" s="83" t="str">
        <f t="shared" si="78"/>
        <v/>
      </c>
      <c r="B286" s="168" t="str">
        <f t="shared" si="79"/>
        <v/>
      </c>
      <c r="C286" s="151" t="str">
        <f t="shared" si="80"/>
        <v/>
      </c>
      <c r="D286" s="82" t="str">
        <f t="shared" si="81"/>
        <v/>
      </c>
      <c r="E286" s="188" t="str">
        <f>IF(ISERROR(SUM((B286/2),(C286/2),(D286/2))),IF(ISERROR(SUM((B286/2),(C286/2))),IF(ISERROR(SUM((B286/2),(D286/2))),IF(ISERROR(SUM((C286/2),(D286/2))),IF(ISERROR(B286/2),IF(ISERROR(C286/2),A284,C286),B286),SUM((C286*'Student List'!$D$34),(D286*'Student List'!$E$34))/'Student List'!$D$40),SUM((B286*'Student List'!$C$34),(D286*'Student List'!$E$34))/'Student List'!$E$40),SUM((B286*'Student List'!$C$34),(C286*'Student List'!$D$34))/'Student List'!$C$40),SUM((B286*'Student List'!$C$34),(C286*'Student List'!$D$34),(D286*'Student List'!$E$34))/'Student List'!$C$35)</f>
        <v/>
      </c>
      <c r="F286" s="84" t="str">
        <f t="shared" si="82"/>
        <v/>
      </c>
      <c r="G286" s="208" t="str">
        <f>IF(ISTEXT('Student List'!$C$20),('Student List'!$C$20),"")</f>
        <v/>
      </c>
      <c r="H286" s="209"/>
      <c r="I286" s="210"/>
      <c r="J286" s="211"/>
      <c r="K286" s="210"/>
      <c r="L286" s="212"/>
      <c r="M286" s="213"/>
      <c r="N286" s="210"/>
      <c r="O286" s="211"/>
      <c r="P286" s="210"/>
      <c r="Q286" s="212"/>
      <c r="R286" s="213"/>
      <c r="S286" s="210"/>
      <c r="T286" s="211"/>
      <c r="U286" s="210"/>
      <c r="V286" s="212"/>
      <c r="W286" s="213"/>
      <c r="X286" s="210"/>
      <c r="Y286" s="211"/>
      <c r="Z286" s="210"/>
      <c r="AA286" s="214"/>
      <c r="AB286" s="215"/>
      <c r="AC286" s="209"/>
      <c r="AD286" s="210"/>
      <c r="AE286" s="213"/>
      <c r="AF286" s="210"/>
      <c r="AG286" s="212"/>
      <c r="AH286" s="213"/>
      <c r="AI286" s="210"/>
      <c r="AJ286" s="211"/>
      <c r="AK286" s="210"/>
      <c r="AL286" s="212"/>
      <c r="AM286" s="213"/>
      <c r="AN286" s="210"/>
      <c r="AO286" s="211"/>
      <c r="AP286" s="210"/>
      <c r="AQ286" s="212"/>
      <c r="AR286" s="213"/>
      <c r="AS286" s="210"/>
      <c r="AT286" s="211"/>
      <c r="AU286" s="210"/>
      <c r="AV286" s="212"/>
      <c r="AW286" s="213"/>
      <c r="AX286" s="210"/>
      <c r="AY286" s="211"/>
      <c r="AZ286" s="210"/>
      <c r="BA286" s="212"/>
      <c r="BB286" s="213"/>
      <c r="BC286" s="210"/>
      <c r="BD286" s="210"/>
      <c r="BE286" s="210"/>
      <c r="BF286" s="213"/>
      <c r="BG286" s="216" t="str">
        <f t="shared" si="83"/>
        <v/>
      </c>
      <c r="BH286" s="217"/>
      <c r="BI286" s="218" t="str">
        <f t="shared" si="84"/>
        <v/>
      </c>
      <c r="BJ286" s="219"/>
      <c r="BK286" s="220"/>
      <c r="BL286" s="221"/>
      <c r="BM286" s="221"/>
      <c r="BN286" s="221"/>
      <c r="BO286" s="221"/>
      <c r="BP286" s="221"/>
      <c r="BQ286" s="221"/>
      <c r="BR286" s="221"/>
      <c r="BS286" s="222"/>
      <c r="BT286" s="217"/>
      <c r="BU286" s="223" t="str">
        <f t="shared" si="85"/>
        <v/>
      </c>
      <c r="BV286" s="224"/>
      <c r="BW286" s="225"/>
      <c r="BX286" s="249"/>
      <c r="BY286" s="255"/>
      <c r="BZ286" s="226"/>
      <c r="CA286" s="249"/>
      <c r="CB286" s="255"/>
      <c r="CC286" s="226"/>
      <c r="CD286" s="249"/>
      <c r="CE286" s="255"/>
      <c r="CF286" s="226"/>
      <c r="CG286" s="249"/>
      <c r="CH286" s="255"/>
      <c r="CI286" s="226"/>
      <c r="CJ286" s="249"/>
      <c r="CK286" s="255"/>
      <c r="CL286" s="226"/>
      <c r="CM286" s="249"/>
      <c r="CN286" s="255"/>
      <c r="CO286" s="226"/>
      <c r="CP286" s="249"/>
      <c r="CQ286" s="255"/>
      <c r="CR286" s="226"/>
      <c r="CS286" s="249"/>
      <c r="CT286" s="255"/>
      <c r="CU286" s="226"/>
      <c r="CV286" s="249"/>
      <c r="CW286" s="225"/>
      <c r="CX286" s="226"/>
      <c r="CY286" s="227"/>
    </row>
    <row r="287" spans="1:103" ht="13.5" customHeight="1">
      <c r="A287" s="83" t="str">
        <f t="shared" si="78"/>
        <v/>
      </c>
      <c r="B287" s="168" t="str">
        <f t="shared" si="79"/>
        <v/>
      </c>
      <c r="C287" s="151" t="str">
        <f t="shared" si="80"/>
        <v/>
      </c>
      <c r="D287" s="82" t="str">
        <f t="shared" si="81"/>
        <v/>
      </c>
      <c r="E287" s="188" t="str">
        <f>IF(ISERROR(SUM((B287/2),(C287/2),(D287/2))),IF(ISERROR(SUM((B287/2),(C287/2))),IF(ISERROR(SUM((B287/2),(D287/2))),IF(ISERROR(SUM((C287/2),(D287/2))),IF(ISERROR(B287/2),IF(ISERROR(C287/2),A285,C287),B287),SUM((C287*'Student List'!$D$34),(D287*'Student List'!$E$34))/'Student List'!$D$40),SUM((B287*'Student List'!$C$34),(D287*'Student List'!$E$34))/'Student List'!$E$40),SUM((B287*'Student List'!$C$34),(C287*'Student List'!$D$34))/'Student List'!$C$40),SUM((B287*'Student List'!$C$34),(C287*'Student List'!$D$34),(D287*'Student List'!$E$34))/'Student List'!$C$35)</f>
        <v/>
      </c>
      <c r="F287" s="84" t="str">
        <f t="shared" si="82"/>
        <v/>
      </c>
      <c r="G287" s="173" t="str">
        <f>IF(ISTEXT('Student List'!$C$21),('Student List'!$C$21),"")</f>
        <v/>
      </c>
      <c r="H287" s="85"/>
      <c r="I287" s="86"/>
      <c r="J287" s="87"/>
      <c r="K287" s="86"/>
      <c r="L287" s="88"/>
      <c r="M287" s="89"/>
      <c r="N287" s="86"/>
      <c r="O287" s="86"/>
      <c r="P287" s="228"/>
      <c r="Q287" s="148"/>
      <c r="R287" s="89"/>
      <c r="S287" s="86"/>
      <c r="T287" s="87"/>
      <c r="U287" s="86"/>
      <c r="V287" s="88"/>
      <c r="W287" s="89"/>
      <c r="X287" s="86"/>
      <c r="Y287" s="87"/>
      <c r="Z287" s="86"/>
      <c r="AA287" s="90"/>
      <c r="AB287" s="207"/>
      <c r="AC287" s="85"/>
      <c r="AD287" s="86"/>
      <c r="AE287" s="89"/>
      <c r="AF287" s="86"/>
      <c r="AG287" s="88"/>
      <c r="AH287" s="89"/>
      <c r="AI287" s="86"/>
      <c r="AJ287" s="87"/>
      <c r="AK287" s="86"/>
      <c r="AL287" s="88"/>
      <c r="AM287" s="89"/>
      <c r="AN287" s="86"/>
      <c r="AO287" s="87"/>
      <c r="AP287" s="86"/>
      <c r="AQ287" s="88"/>
      <c r="AR287" s="89"/>
      <c r="AS287" s="86"/>
      <c r="AT287" s="87"/>
      <c r="AU287" s="86"/>
      <c r="AV287" s="88"/>
      <c r="AW287" s="89"/>
      <c r="AX287" s="86"/>
      <c r="AY287" s="87"/>
      <c r="AZ287" s="86"/>
      <c r="BA287" s="88"/>
      <c r="BB287" s="89"/>
      <c r="BC287" s="86"/>
      <c r="BD287" s="86"/>
      <c r="BE287" s="86"/>
      <c r="BF287" s="89"/>
      <c r="BG287" s="91" t="str">
        <f t="shared" si="83"/>
        <v/>
      </c>
      <c r="BI287" s="92" t="str">
        <f t="shared" si="84"/>
        <v/>
      </c>
      <c r="BJ287" s="112"/>
      <c r="BK287" s="117"/>
      <c r="BL287" s="113"/>
      <c r="BM287" s="113"/>
      <c r="BN287" s="113"/>
      <c r="BO287" s="113"/>
      <c r="BP287" s="113"/>
      <c r="BQ287" s="113"/>
      <c r="BR287" s="113"/>
      <c r="BS287" s="114"/>
      <c r="BU287" s="171" t="str">
        <f t="shared" si="85"/>
        <v/>
      </c>
      <c r="BV287" s="161"/>
      <c r="BW287" s="162"/>
      <c r="BX287" s="250"/>
      <c r="BY287" s="256"/>
      <c r="BZ287" s="163"/>
      <c r="CA287" s="250"/>
      <c r="CB287" s="256"/>
      <c r="CC287" s="163"/>
      <c r="CD287" s="250"/>
      <c r="CE287" s="256"/>
      <c r="CF287" s="163"/>
      <c r="CG287" s="250"/>
      <c r="CH287" s="256"/>
      <c r="CI287" s="163"/>
      <c r="CJ287" s="250"/>
      <c r="CK287" s="256"/>
      <c r="CL287" s="163"/>
      <c r="CM287" s="250"/>
      <c r="CN287" s="256"/>
      <c r="CO287" s="163"/>
      <c r="CP287" s="250"/>
      <c r="CQ287" s="256"/>
      <c r="CR287" s="163"/>
      <c r="CS287" s="250"/>
      <c r="CT287" s="256"/>
      <c r="CU287" s="163"/>
      <c r="CV287" s="250"/>
      <c r="CW287" s="162"/>
      <c r="CX287" s="163"/>
      <c r="CY287" s="164"/>
    </row>
    <row r="288" spans="1:103" ht="13.5" customHeight="1">
      <c r="A288" s="83" t="str">
        <f t="shared" si="78"/>
        <v/>
      </c>
      <c r="B288" s="168" t="str">
        <f t="shared" si="79"/>
        <v/>
      </c>
      <c r="C288" s="151" t="str">
        <f t="shared" si="80"/>
        <v/>
      </c>
      <c r="D288" s="82" t="str">
        <f t="shared" si="81"/>
        <v/>
      </c>
      <c r="E288" s="188" t="str">
        <f>IF(ISERROR(SUM((B288/2),(C288/2),(D288/2))),IF(ISERROR(SUM((B288/2),(C288/2))),IF(ISERROR(SUM((B288/2),(D288/2))),IF(ISERROR(SUM((C288/2),(D288/2))),IF(ISERROR(B288/2),IF(ISERROR(C288/2),A286,C288),B288),SUM((C288*'Student List'!$D$34),(D288*'Student List'!$E$34))/'Student List'!$D$40),SUM((B288*'Student List'!$C$34),(D288*'Student List'!$E$34))/'Student List'!$E$40),SUM((B288*'Student List'!$C$34),(C288*'Student List'!$D$34))/'Student List'!$C$40),SUM((B288*'Student List'!$C$34),(C288*'Student List'!$D$34),(D288*'Student List'!$E$34))/'Student List'!$C$35)</f>
        <v/>
      </c>
      <c r="F288" s="84" t="str">
        <f t="shared" si="82"/>
        <v/>
      </c>
      <c r="G288" s="208" t="str">
        <f>IF(ISTEXT('Student List'!$C$22),('Student List'!$C$22),"")</f>
        <v/>
      </c>
      <c r="H288" s="209"/>
      <c r="I288" s="210"/>
      <c r="J288" s="211"/>
      <c r="K288" s="210"/>
      <c r="L288" s="212"/>
      <c r="M288" s="213"/>
      <c r="N288" s="210"/>
      <c r="O288" s="211"/>
      <c r="P288" s="210"/>
      <c r="Q288" s="212"/>
      <c r="R288" s="213"/>
      <c r="S288" s="210"/>
      <c r="T288" s="211"/>
      <c r="U288" s="210"/>
      <c r="V288" s="212"/>
      <c r="W288" s="213"/>
      <c r="X288" s="210"/>
      <c r="Y288" s="211"/>
      <c r="Z288" s="210"/>
      <c r="AA288" s="214"/>
      <c r="AB288" s="215"/>
      <c r="AC288" s="209"/>
      <c r="AD288" s="210"/>
      <c r="AE288" s="213"/>
      <c r="AF288" s="210"/>
      <c r="AG288" s="212"/>
      <c r="AH288" s="213"/>
      <c r="AI288" s="210"/>
      <c r="AJ288" s="211"/>
      <c r="AK288" s="210"/>
      <c r="AL288" s="212"/>
      <c r="AM288" s="213"/>
      <c r="AN288" s="210"/>
      <c r="AO288" s="211"/>
      <c r="AP288" s="210"/>
      <c r="AQ288" s="212"/>
      <c r="AR288" s="213"/>
      <c r="AS288" s="210"/>
      <c r="AT288" s="211"/>
      <c r="AU288" s="210"/>
      <c r="AV288" s="212"/>
      <c r="AW288" s="213"/>
      <c r="AX288" s="210"/>
      <c r="AY288" s="211"/>
      <c r="AZ288" s="210"/>
      <c r="BA288" s="212"/>
      <c r="BB288" s="213"/>
      <c r="BC288" s="210"/>
      <c r="BD288" s="210"/>
      <c r="BE288" s="210"/>
      <c r="BF288" s="213"/>
      <c r="BG288" s="216" t="str">
        <f t="shared" si="83"/>
        <v/>
      </c>
      <c r="BH288" s="217"/>
      <c r="BI288" s="218" t="str">
        <f t="shared" si="84"/>
        <v/>
      </c>
      <c r="BJ288" s="219"/>
      <c r="BK288" s="220"/>
      <c r="BL288" s="221"/>
      <c r="BM288" s="221"/>
      <c r="BN288" s="221"/>
      <c r="BO288" s="221"/>
      <c r="BP288" s="221"/>
      <c r="BQ288" s="221"/>
      <c r="BR288" s="221"/>
      <c r="BS288" s="222"/>
      <c r="BT288" s="217"/>
      <c r="BU288" s="223" t="str">
        <f t="shared" si="85"/>
        <v/>
      </c>
      <c r="BV288" s="224"/>
      <c r="BW288" s="225"/>
      <c r="BX288" s="249"/>
      <c r="BY288" s="255"/>
      <c r="BZ288" s="226"/>
      <c r="CA288" s="249"/>
      <c r="CB288" s="255"/>
      <c r="CC288" s="226"/>
      <c r="CD288" s="249"/>
      <c r="CE288" s="255"/>
      <c r="CF288" s="226"/>
      <c r="CG288" s="249"/>
      <c r="CH288" s="255"/>
      <c r="CI288" s="226"/>
      <c r="CJ288" s="249"/>
      <c r="CK288" s="255"/>
      <c r="CL288" s="226"/>
      <c r="CM288" s="249"/>
      <c r="CN288" s="255"/>
      <c r="CO288" s="226"/>
      <c r="CP288" s="249"/>
      <c r="CQ288" s="255"/>
      <c r="CR288" s="226"/>
      <c r="CS288" s="249"/>
      <c r="CT288" s="255"/>
      <c r="CU288" s="226"/>
      <c r="CV288" s="249"/>
      <c r="CW288" s="225"/>
      <c r="CX288" s="226"/>
      <c r="CY288" s="227"/>
    </row>
    <row r="289" spans="1:103" ht="13.5" customHeight="1">
      <c r="A289" s="83" t="str">
        <f t="shared" si="78"/>
        <v/>
      </c>
      <c r="B289" s="168" t="str">
        <f t="shared" si="79"/>
        <v/>
      </c>
      <c r="C289" s="151" t="str">
        <f t="shared" si="80"/>
        <v/>
      </c>
      <c r="D289" s="82" t="str">
        <f t="shared" si="81"/>
        <v/>
      </c>
      <c r="E289" s="188" t="str">
        <f>IF(ISERROR(SUM((B289/2),(C289/2),(D289/2))),IF(ISERROR(SUM((B289/2),(C289/2))),IF(ISERROR(SUM((B289/2),(D289/2))),IF(ISERROR(SUM((C289/2),(D289/2))),IF(ISERROR(B289/2),IF(ISERROR(C289/2),A287,C289),B289),SUM((C289*'Student List'!$D$34),(D289*'Student List'!$E$34))/'Student List'!$D$40),SUM((B289*'Student List'!$C$34),(D289*'Student List'!$E$34))/'Student List'!$E$40),SUM((B289*'Student List'!$C$34),(C289*'Student List'!$D$34))/'Student List'!$C$40),SUM((B289*'Student List'!$C$34),(C289*'Student List'!$D$34),(D289*'Student List'!$E$34))/'Student List'!$C$35)</f>
        <v/>
      </c>
      <c r="F289" s="84" t="str">
        <f t="shared" si="82"/>
        <v/>
      </c>
      <c r="G289" s="173" t="str">
        <f>IF(ISTEXT('Student List'!$C$23),('Student List'!$C$23),"")</f>
        <v/>
      </c>
      <c r="H289" s="85"/>
      <c r="I289" s="86"/>
      <c r="J289" s="87"/>
      <c r="K289" s="86"/>
      <c r="L289" s="88"/>
      <c r="M289" s="89"/>
      <c r="N289" s="86"/>
      <c r="O289" s="87"/>
      <c r="P289" s="86"/>
      <c r="Q289" s="88"/>
      <c r="R289" s="89"/>
      <c r="S289" s="86"/>
      <c r="T289" s="87"/>
      <c r="U289" s="86"/>
      <c r="V289" s="88"/>
      <c r="W289" s="89"/>
      <c r="X289" s="86"/>
      <c r="Y289" s="87"/>
      <c r="Z289" s="86"/>
      <c r="AA289" s="90"/>
      <c r="AB289" s="207"/>
      <c r="AC289" s="85"/>
      <c r="AD289" s="86"/>
      <c r="AE289" s="89"/>
      <c r="AF289" s="86"/>
      <c r="AG289" s="88"/>
      <c r="AH289" s="89"/>
      <c r="AI289" s="86"/>
      <c r="AJ289" s="87"/>
      <c r="AK289" s="86"/>
      <c r="AL289" s="88"/>
      <c r="AM289" s="89"/>
      <c r="AN289" s="86"/>
      <c r="AO289" s="87"/>
      <c r="AP289" s="86"/>
      <c r="AQ289" s="88"/>
      <c r="AR289" s="89"/>
      <c r="AS289" s="86"/>
      <c r="AT289" s="87"/>
      <c r="AU289" s="86"/>
      <c r="AV289" s="88"/>
      <c r="AW289" s="89"/>
      <c r="AX289" s="86"/>
      <c r="AY289" s="87"/>
      <c r="AZ289" s="86"/>
      <c r="BA289" s="88"/>
      <c r="BB289" s="89"/>
      <c r="BC289" s="86"/>
      <c r="BD289" s="86"/>
      <c r="BE289" s="86"/>
      <c r="BF289" s="89"/>
      <c r="BG289" s="91" t="str">
        <f t="shared" si="83"/>
        <v/>
      </c>
      <c r="BI289" s="92" t="str">
        <f t="shared" si="84"/>
        <v/>
      </c>
      <c r="BJ289" s="112"/>
      <c r="BK289" s="117"/>
      <c r="BL289" s="113"/>
      <c r="BM289" s="113"/>
      <c r="BN289" s="113"/>
      <c r="BO289" s="113"/>
      <c r="BP289" s="113"/>
      <c r="BQ289" s="113"/>
      <c r="BR289" s="113"/>
      <c r="BS289" s="114"/>
      <c r="BU289" s="171" t="str">
        <f t="shared" si="85"/>
        <v/>
      </c>
      <c r="BV289" s="161"/>
      <c r="BW289" s="162"/>
      <c r="BX289" s="250"/>
      <c r="BY289" s="256"/>
      <c r="BZ289" s="163"/>
      <c r="CA289" s="250"/>
      <c r="CB289" s="256"/>
      <c r="CC289" s="163"/>
      <c r="CD289" s="250"/>
      <c r="CE289" s="256"/>
      <c r="CF289" s="163"/>
      <c r="CG289" s="250"/>
      <c r="CH289" s="256"/>
      <c r="CI289" s="163"/>
      <c r="CJ289" s="250"/>
      <c r="CK289" s="256"/>
      <c r="CL289" s="163"/>
      <c r="CM289" s="250"/>
      <c r="CN289" s="256"/>
      <c r="CO289" s="163"/>
      <c r="CP289" s="250"/>
      <c r="CQ289" s="256"/>
      <c r="CR289" s="163"/>
      <c r="CS289" s="250"/>
      <c r="CT289" s="256"/>
      <c r="CU289" s="163"/>
      <c r="CV289" s="250"/>
      <c r="CW289" s="162"/>
      <c r="CX289" s="163"/>
      <c r="CY289" s="164"/>
    </row>
    <row r="290" spans="1:103" ht="13.5" customHeight="1">
      <c r="A290" s="83" t="str">
        <f t="shared" si="78"/>
        <v/>
      </c>
      <c r="B290" s="168" t="str">
        <f t="shared" si="79"/>
        <v/>
      </c>
      <c r="C290" s="151" t="str">
        <f t="shared" si="80"/>
        <v/>
      </c>
      <c r="D290" s="82" t="str">
        <f t="shared" si="81"/>
        <v/>
      </c>
      <c r="E290" s="188" t="str">
        <f>IF(ISERROR(SUM((B290/2),(C290/2),(D290/2))),IF(ISERROR(SUM((B290/2),(C290/2))),IF(ISERROR(SUM((B290/2),(D290/2))),IF(ISERROR(SUM((C290/2),(D290/2))),IF(ISERROR(B290/2),IF(ISERROR(C290/2),A288,C290),B290),SUM((C290*'Student List'!$D$34),(D290*'Student List'!$E$34))/'Student List'!$D$40),SUM((B290*'Student List'!$C$34),(D290*'Student List'!$E$34))/'Student List'!$E$40),SUM((B290*'Student List'!$C$34),(C290*'Student List'!$D$34))/'Student List'!$C$40),SUM((B290*'Student List'!$C$34),(C290*'Student List'!$D$34),(D290*'Student List'!$E$34))/'Student List'!$C$35)</f>
        <v/>
      </c>
      <c r="F290" s="84" t="str">
        <f t="shared" si="82"/>
        <v/>
      </c>
      <c r="G290" s="208" t="str">
        <f>IF(ISTEXT('Student List'!$C$24),('Student List'!$C$24),"")</f>
        <v/>
      </c>
      <c r="H290" s="209"/>
      <c r="I290" s="210"/>
      <c r="J290" s="211"/>
      <c r="K290" s="210"/>
      <c r="L290" s="212"/>
      <c r="M290" s="213"/>
      <c r="N290" s="210"/>
      <c r="O290" s="211"/>
      <c r="P290" s="210"/>
      <c r="Q290" s="212"/>
      <c r="R290" s="213"/>
      <c r="S290" s="210"/>
      <c r="T290" s="211"/>
      <c r="U290" s="210"/>
      <c r="V290" s="212"/>
      <c r="W290" s="213"/>
      <c r="X290" s="210"/>
      <c r="Y290" s="211"/>
      <c r="Z290" s="210"/>
      <c r="AA290" s="214"/>
      <c r="AB290" s="215"/>
      <c r="AC290" s="209"/>
      <c r="AD290" s="210"/>
      <c r="AE290" s="213"/>
      <c r="AF290" s="210"/>
      <c r="AG290" s="212"/>
      <c r="AH290" s="213"/>
      <c r="AI290" s="210"/>
      <c r="AJ290" s="211"/>
      <c r="AK290" s="210"/>
      <c r="AL290" s="212"/>
      <c r="AM290" s="213"/>
      <c r="AN290" s="210"/>
      <c r="AO290" s="211"/>
      <c r="AP290" s="210"/>
      <c r="AQ290" s="212"/>
      <c r="AR290" s="213"/>
      <c r="AS290" s="210"/>
      <c r="AT290" s="211"/>
      <c r="AU290" s="210"/>
      <c r="AV290" s="212"/>
      <c r="AW290" s="213"/>
      <c r="AX290" s="210"/>
      <c r="AY290" s="211"/>
      <c r="AZ290" s="210"/>
      <c r="BA290" s="212"/>
      <c r="BB290" s="213"/>
      <c r="BC290" s="210"/>
      <c r="BD290" s="210"/>
      <c r="BE290" s="210"/>
      <c r="BF290" s="213"/>
      <c r="BG290" s="216" t="str">
        <f t="shared" si="83"/>
        <v/>
      </c>
      <c r="BH290" s="217"/>
      <c r="BI290" s="218" t="str">
        <f t="shared" si="84"/>
        <v/>
      </c>
      <c r="BJ290" s="219"/>
      <c r="BK290" s="220"/>
      <c r="BL290" s="221"/>
      <c r="BM290" s="221"/>
      <c r="BN290" s="221"/>
      <c r="BO290" s="221"/>
      <c r="BP290" s="221"/>
      <c r="BQ290" s="221"/>
      <c r="BR290" s="221"/>
      <c r="BS290" s="222"/>
      <c r="BT290" s="217"/>
      <c r="BU290" s="223" t="str">
        <f t="shared" si="85"/>
        <v/>
      </c>
      <c r="BV290" s="224"/>
      <c r="BW290" s="225"/>
      <c r="BX290" s="249"/>
      <c r="BY290" s="255"/>
      <c r="BZ290" s="226"/>
      <c r="CA290" s="249"/>
      <c r="CB290" s="255"/>
      <c r="CC290" s="226"/>
      <c r="CD290" s="249"/>
      <c r="CE290" s="255"/>
      <c r="CF290" s="226"/>
      <c r="CG290" s="249"/>
      <c r="CH290" s="255"/>
      <c r="CI290" s="226"/>
      <c r="CJ290" s="249"/>
      <c r="CK290" s="255"/>
      <c r="CL290" s="226"/>
      <c r="CM290" s="249"/>
      <c r="CN290" s="255"/>
      <c r="CO290" s="226"/>
      <c r="CP290" s="249"/>
      <c r="CQ290" s="255"/>
      <c r="CR290" s="226"/>
      <c r="CS290" s="249"/>
      <c r="CT290" s="255"/>
      <c r="CU290" s="226"/>
      <c r="CV290" s="249"/>
      <c r="CW290" s="225"/>
      <c r="CX290" s="226"/>
      <c r="CY290" s="227"/>
    </row>
    <row r="291" spans="1:103" ht="13.5" customHeight="1">
      <c r="A291" s="83" t="str">
        <f t="shared" si="78"/>
        <v/>
      </c>
      <c r="B291" s="168" t="str">
        <f t="shared" si="79"/>
        <v/>
      </c>
      <c r="C291" s="151" t="str">
        <f t="shared" si="80"/>
        <v/>
      </c>
      <c r="D291" s="82" t="str">
        <f t="shared" si="81"/>
        <v/>
      </c>
      <c r="E291" s="188" t="str">
        <f>IF(ISERROR(SUM((B291/2),(C291/2),(D291/2))),IF(ISERROR(SUM((B291/2),(C291/2))),IF(ISERROR(SUM((B291/2),(D291/2))),IF(ISERROR(SUM((C291/2),(D291/2))),IF(ISERROR(B291/2),IF(ISERROR(C291/2),A289,C291),B291),SUM((C291*'Student List'!$D$34),(D291*'Student List'!$E$34))/'Student List'!$D$40),SUM((B291*'Student List'!$C$34),(D291*'Student List'!$E$34))/'Student List'!$E$40),SUM((B291*'Student List'!$C$34),(C291*'Student List'!$D$34))/'Student List'!$C$40),SUM((B291*'Student List'!$C$34),(C291*'Student List'!$D$34),(D291*'Student List'!$E$34))/'Student List'!$C$35)</f>
        <v/>
      </c>
      <c r="F291" s="84" t="str">
        <f t="shared" si="82"/>
        <v/>
      </c>
      <c r="G291" s="173" t="str">
        <f>IF(ISTEXT('Student List'!$C$25),('Student List'!$C$25),"")</f>
        <v/>
      </c>
      <c r="H291" s="85"/>
      <c r="I291" s="86"/>
      <c r="J291" s="87"/>
      <c r="K291" s="86"/>
      <c r="L291" s="88"/>
      <c r="M291" s="89"/>
      <c r="N291" s="86"/>
      <c r="O291" s="87"/>
      <c r="P291" s="86"/>
      <c r="Q291" s="88"/>
      <c r="R291" s="89"/>
      <c r="S291" s="86"/>
      <c r="T291" s="87"/>
      <c r="U291" s="86"/>
      <c r="V291" s="88"/>
      <c r="W291" s="89"/>
      <c r="X291" s="86"/>
      <c r="Y291" s="87"/>
      <c r="Z291" s="86"/>
      <c r="AA291" s="90"/>
      <c r="AB291" s="207"/>
      <c r="AC291" s="85"/>
      <c r="AD291" s="86"/>
      <c r="AE291" s="89"/>
      <c r="AF291" s="86"/>
      <c r="AG291" s="88"/>
      <c r="AH291" s="89"/>
      <c r="AI291" s="86"/>
      <c r="AJ291" s="87"/>
      <c r="AK291" s="86"/>
      <c r="AL291" s="88"/>
      <c r="AM291" s="89"/>
      <c r="AN291" s="86"/>
      <c r="AO291" s="87"/>
      <c r="AP291" s="86"/>
      <c r="AQ291" s="88"/>
      <c r="AR291" s="89"/>
      <c r="AS291" s="86"/>
      <c r="AT291" s="87"/>
      <c r="AU291" s="86"/>
      <c r="AV291" s="88"/>
      <c r="AW291" s="89"/>
      <c r="AX291" s="86"/>
      <c r="AY291" s="87"/>
      <c r="AZ291" s="86"/>
      <c r="BA291" s="88"/>
      <c r="BB291" s="89"/>
      <c r="BC291" s="86"/>
      <c r="BD291" s="86"/>
      <c r="BE291" s="86"/>
      <c r="BF291" s="89"/>
      <c r="BG291" s="91" t="str">
        <f t="shared" si="83"/>
        <v/>
      </c>
      <c r="BI291" s="92" t="str">
        <f t="shared" si="84"/>
        <v/>
      </c>
      <c r="BJ291" s="112"/>
      <c r="BK291" s="117"/>
      <c r="BL291" s="113"/>
      <c r="BM291" s="113"/>
      <c r="BN291" s="113"/>
      <c r="BO291" s="113"/>
      <c r="BP291" s="113"/>
      <c r="BQ291" s="113"/>
      <c r="BR291" s="113"/>
      <c r="BS291" s="114"/>
      <c r="BU291" s="171" t="str">
        <f t="shared" si="85"/>
        <v/>
      </c>
      <c r="BV291" s="161"/>
      <c r="BW291" s="162"/>
      <c r="BX291" s="250"/>
      <c r="BY291" s="256"/>
      <c r="BZ291" s="163"/>
      <c r="CA291" s="250"/>
      <c r="CB291" s="256"/>
      <c r="CC291" s="163"/>
      <c r="CD291" s="250"/>
      <c r="CE291" s="256"/>
      <c r="CF291" s="163"/>
      <c r="CG291" s="250"/>
      <c r="CH291" s="256"/>
      <c r="CI291" s="163"/>
      <c r="CJ291" s="250"/>
      <c r="CK291" s="256"/>
      <c r="CL291" s="163"/>
      <c r="CM291" s="250"/>
      <c r="CN291" s="256"/>
      <c r="CO291" s="163"/>
      <c r="CP291" s="250"/>
      <c r="CQ291" s="256"/>
      <c r="CR291" s="163"/>
      <c r="CS291" s="250"/>
      <c r="CT291" s="256"/>
      <c r="CU291" s="163"/>
      <c r="CV291" s="250"/>
      <c r="CW291" s="162"/>
      <c r="CX291" s="163"/>
      <c r="CY291" s="164"/>
    </row>
    <row r="292" spans="1:103" ht="13.5" customHeight="1">
      <c r="A292" s="83" t="str">
        <f t="shared" si="78"/>
        <v/>
      </c>
      <c r="B292" s="168" t="str">
        <f t="shared" si="79"/>
        <v/>
      </c>
      <c r="C292" s="151" t="str">
        <f t="shared" si="80"/>
        <v/>
      </c>
      <c r="D292" s="82" t="str">
        <f t="shared" si="81"/>
        <v/>
      </c>
      <c r="E292" s="188" t="str">
        <f>IF(ISERROR(SUM((B292/2),(C292/2),(D292/2))),IF(ISERROR(SUM((B292/2),(C292/2))),IF(ISERROR(SUM((B292/2),(D292/2))),IF(ISERROR(SUM((C292/2),(D292/2))),IF(ISERROR(B292/2),IF(ISERROR(C292/2),A290,C292),B292),SUM((C292*'Student List'!$D$34),(D292*'Student List'!$E$34))/'Student List'!$D$40),SUM((B292*'Student List'!$C$34),(D292*'Student List'!$E$34))/'Student List'!$E$40),SUM((B292*'Student List'!$C$34),(C292*'Student List'!$D$34))/'Student List'!$C$40),SUM((B292*'Student List'!$C$34),(C292*'Student List'!$D$34),(D292*'Student List'!$E$34))/'Student List'!$C$35)</f>
        <v/>
      </c>
      <c r="F292" s="84" t="str">
        <f t="shared" si="82"/>
        <v/>
      </c>
      <c r="G292" s="208" t="str">
        <f>IF(ISTEXT('Student List'!$C$26),('Student List'!$C$26),"")</f>
        <v/>
      </c>
      <c r="H292" s="209"/>
      <c r="I292" s="210"/>
      <c r="J292" s="211"/>
      <c r="K292" s="210"/>
      <c r="L292" s="212"/>
      <c r="M292" s="213"/>
      <c r="N292" s="210"/>
      <c r="O292" s="211"/>
      <c r="P292" s="210"/>
      <c r="Q292" s="212"/>
      <c r="R292" s="213"/>
      <c r="S292" s="210"/>
      <c r="T292" s="211"/>
      <c r="U292" s="210"/>
      <c r="V292" s="212"/>
      <c r="W292" s="213"/>
      <c r="X292" s="210"/>
      <c r="Y292" s="211"/>
      <c r="Z292" s="210"/>
      <c r="AA292" s="214"/>
      <c r="AB292" s="215"/>
      <c r="AC292" s="209"/>
      <c r="AD292" s="210"/>
      <c r="AE292" s="213"/>
      <c r="AF292" s="210"/>
      <c r="AG292" s="212"/>
      <c r="AH292" s="213"/>
      <c r="AI292" s="210"/>
      <c r="AJ292" s="211"/>
      <c r="AK292" s="210"/>
      <c r="AL292" s="212"/>
      <c r="AM292" s="213"/>
      <c r="AN292" s="210"/>
      <c r="AO292" s="211"/>
      <c r="AP292" s="210"/>
      <c r="AQ292" s="212"/>
      <c r="AR292" s="213"/>
      <c r="AS292" s="210"/>
      <c r="AT292" s="211"/>
      <c r="AU292" s="210"/>
      <c r="AV292" s="212"/>
      <c r="AW292" s="213"/>
      <c r="AX292" s="210"/>
      <c r="AY292" s="211"/>
      <c r="AZ292" s="210"/>
      <c r="BA292" s="212"/>
      <c r="BB292" s="213"/>
      <c r="BC292" s="210"/>
      <c r="BD292" s="210"/>
      <c r="BE292" s="210"/>
      <c r="BF292" s="213"/>
      <c r="BG292" s="216" t="str">
        <f t="shared" si="83"/>
        <v/>
      </c>
      <c r="BH292" s="217"/>
      <c r="BI292" s="218" t="str">
        <f t="shared" si="84"/>
        <v/>
      </c>
      <c r="BJ292" s="219"/>
      <c r="BK292" s="220"/>
      <c r="BL292" s="221"/>
      <c r="BM292" s="221"/>
      <c r="BN292" s="221"/>
      <c r="BO292" s="221"/>
      <c r="BP292" s="221"/>
      <c r="BQ292" s="221"/>
      <c r="BR292" s="221"/>
      <c r="BS292" s="222"/>
      <c r="BT292" s="217"/>
      <c r="BU292" s="223" t="str">
        <f t="shared" si="85"/>
        <v/>
      </c>
      <c r="BV292" s="224"/>
      <c r="BW292" s="225"/>
      <c r="BX292" s="249"/>
      <c r="BY292" s="255"/>
      <c r="BZ292" s="226"/>
      <c r="CA292" s="249"/>
      <c r="CB292" s="255"/>
      <c r="CC292" s="226"/>
      <c r="CD292" s="249"/>
      <c r="CE292" s="255"/>
      <c r="CF292" s="226"/>
      <c r="CG292" s="249"/>
      <c r="CH292" s="255"/>
      <c r="CI292" s="226"/>
      <c r="CJ292" s="249"/>
      <c r="CK292" s="255"/>
      <c r="CL292" s="226"/>
      <c r="CM292" s="249"/>
      <c r="CN292" s="255"/>
      <c r="CO292" s="226"/>
      <c r="CP292" s="249"/>
      <c r="CQ292" s="255"/>
      <c r="CR292" s="226"/>
      <c r="CS292" s="249"/>
      <c r="CT292" s="255"/>
      <c r="CU292" s="226"/>
      <c r="CV292" s="249"/>
      <c r="CW292" s="225"/>
      <c r="CX292" s="226"/>
      <c r="CY292" s="227"/>
    </row>
    <row r="293" spans="1:103" ht="13.5" customHeight="1">
      <c r="A293" s="83" t="str">
        <f t="shared" si="78"/>
        <v/>
      </c>
      <c r="B293" s="168" t="str">
        <f t="shared" si="79"/>
        <v/>
      </c>
      <c r="C293" s="151" t="str">
        <f t="shared" si="80"/>
        <v/>
      </c>
      <c r="D293" s="82" t="str">
        <f t="shared" si="81"/>
        <v/>
      </c>
      <c r="E293" s="188" t="str">
        <f>IF(ISERROR(SUM((B293/2),(C293/2),(D293/2))),IF(ISERROR(SUM((B293/2),(C293/2))),IF(ISERROR(SUM((B293/2),(D293/2))),IF(ISERROR(SUM((C293/2),(D293/2))),IF(ISERROR(B293/2),IF(ISERROR(C293/2),A291,C293),B293),SUM((C293*'Student List'!$D$34),(D293*'Student List'!$E$34))/'Student List'!$D$40),SUM((B293*'Student List'!$C$34),(D293*'Student List'!$E$34))/'Student List'!$E$40),SUM((B293*'Student List'!$C$34),(C293*'Student List'!$D$34))/'Student List'!$C$40),SUM((B293*'Student List'!$C$34),(C293*'Student List'!$D$34),(D293*'Student List'!$E$34))/'Student List'!$C$35)</f>
        <v/>
      </c>
      <c r="F293" s="84" t="str">
        <f t="shared" si="82"/>
        <v/>
      </c>
      <c r="G293" s="173" t="str">
        <f>IF(ISTEXT('Student List'!$C$27),('Student List'!$C$27),"")</f>
        <v/>
      </c>
      <c r="H293" s="85"/>
      <c r="I293" s="86"/>
      <c r="J293" s="87"/>
      <c r="K293" s="86"/>
      <c r="L293" s="88"/>
      <c r="M293" s="89"/>
      <c r="N293" s="86"/>
      <c r="O293" s="87"/>
      <c r="P293" s="86"/>
      <c r="Q293" s="88"/>
      <c r="R293" s="89"/>
      <c r="S293" s="86"/>
      <c r="T293" s="87"/>
      <c r="U293" s="86"/>
      <c r="V293" s="88"/>
      <c r="W293" s="89"/>
      <c r="X293" s="86"/>
      <c r="Y293" s="87"/>
      <c r="Z293" s="86"/>
      <c r="AA293" s="90"/>
      <c r="AB293" s="207"/>
      <c r="AC293" s="85"/>
      <c r="AD293" s="86"/>
      <c r="AE293" s="89"/>
      <c r="AF293" s="86"/>
      <c r="AG293" s="88"/>
      <c r="AH293" s="89"/>
      <c r="AI293" s="86"/>
      <c r="AJ293" s="87"/>
      <c r="AK293" s="86"/>
      <c r="AL293" s="88"/>
      <c r="AM293" s="89"/>
      <c r="AN293" s="86"/>
      <c r="AO293" s="87"/>
      <c r="AP293" s="86"/>
      <c r="AQ293" s="88"/>
      <c r="AR293" s="89"/>
      <c r="AS293" s="86"/>
      <c r="AT293" s="87"/>
      <c r="AU293" s="86"/>
      <c r="AV293" s="88"/>
      <c r="AW293" s="89"/>
      <c r="AX293" s="86"/>
      <c r="AY293" s="87"/>
      <c r="AZ293" s="86"/>
      <c r="BA293" s="88"/>
      <c r="BB293" s="89"/>
      <c r="BC293" s="86"/>
      <c r="BD293" s="86"/>
      <c r="BE293" s="86"/>
      <c r="BF293" s="89"/>
      <c r="BG293" s="91" t="str">
        <f t="shared" si="83"/>
        <v/>
      </c>
      <c r="BI293" s="95" t="str">
        <f t="shared" si="84"/>
        <v/>
      </c>
      <c r="BJ293" s="117"/>
      <c r="BK293" s="117"/>
      <c r="BL293" s="113"/>
      <c r="BM293" s="113"/>
      <c r="BN293" s="113"/>
      <c r="BO293" s="113"/>
      <c r="BP293" s="113"/>
      <c r="BQ293" s="113"/>
      <c r="BR293" s="113"/>
      <c r="BS293" s="114"/>
      <c r="BU293" s="171" t="str">
        <f t="shared" si="85"/>
        <v/>
      </c>
      <c r="BV293" s="161"/>
      <c r="BW293" s="162"/>
      <c r="BX293" s="250"/>
      <c r="BY293" s="256"/>
      <c r="BZ293" s="163"/>
      <c r="CA293" s="250"/>
      <c r="CB293" s="256"/>
      <c r="CC293" s="163"/>
      <c r="CD293" s="250"/>
      <c r="CE293" s="256"/>
      <c r="CF293" s="163"/>
      <c r="CG293" s="250"/>
      <c r="CH293" s="256"/>
      <c r="CI293" s="163"/>
      <c r="CJ293" s="250"/>
      <c r="CK293" s="256"/>
      <c r="CL293" s="163"/>
      <c r="CM293" s="250"/>
      <c r="CN293" s="256"/>
      <c r="CO293" s="163"/>
      <c r="CP293" s="250"/>
      <c r="CQ293" s="256"/>
      <c r="CR293" s="163"/>
      <c r="CS293" s="250"/>
      <c r="CT293" s="256"/>
      <c r="CU293" s="163"/>
      <c r="CV293" s="250"/>
      <c r="CW293" s="162"/>
      <c r="CX293" s="163"/>
      <c r="CY293" s="164"/>
    </row>
    <row r="294" spans="1:103" ht="13.5" customHeight="1">
      <c r="A294" s="83" t="str">
        <f t="shared" si="78"/>
        <v/>
      </c>
      <c r="B294" s="168" t="str">
        <f t="shared" si="79"/>
        <v/>
      </c>
      <c r="C294" s="151" t="str">
        <f t="shared" si="80"/>
        <v/>
      </c>
      <c r="D294" s="82" t="str">
        <f t="shared" si="81"/>
        <v/>
      </c>
      <c r="E294" s="188" t="str">
        <f>IF(ISERROR(SUM((B294/2),(C294/2),(D294/2))),IF(ISERROR(SUM((B294/2),(C294/2))),IF(ISERROR(SUM((B294/2),(D294/2))),IF(ISERROR(SUM((C294/2),(D294/2))),IF(ISERROR(B294/2),IF(ISERROR(C294/2),A292,C294),B294),SUM((C294*'Student List'!$D$34),(D294*'Student List'!$E$34))/'Student List'!$D$40),SUM((B294*'Student List'!$C$34),(D294*'Student List'!$E$34))/'Student List'!$E$40),SUM((B294*'Student List'!$C$34),(C294*'Student List'!$D$34))/'Student List'!$C$40),SUM((B294*'Student List'!$C$34),(C294*'Student List'!$D$34),(D294*'Student List'!$E$34))/'Student List'!$C$35)</f>
        <v/>
      </c>
      <c r="F294" s="84" t="str">
        <f t="shared" si="82"/>
        <v/>
      </c>
      <c r="G294" s="208" t="str">
        <f>IF(ISTEXT('Student List'!$C$28),('Student List'!$C$28),"")</f>
        <v/>
      </c>
      <c r="H294" s="209"/>
      <c r="I294" s="210"/>
      <c r="J294" s="211"/>
      <c r="K294" s="210"/>
      <c r="L294" s="212"/>
      <c r="M294" s="213"/>
      <c r="N294" s="210"/>
      <c r="O294" s="211"/>
      <c r="P294" s="210"/>
      <c r="Q294" s="212"/>
      <c r="R294" s="213"/>
      <c r="S294" s="210"/>
      <c r="T294" s="211"/>
      <c r="U294" s="210"/>
      <c r="V294" s="212"/>
      <c r="W294" s="213"/>
      <c r="X294" s="210"/>
      <c r="Y294" s="211"/>
      <c r="Z294" s="210"/>
      <c r="AA294" s="214"/>
      <c r="AB294" s="215"/>
      <c r="AC294" s="209"/>
      <c r="AD294" s="210"/>
      <c r="AE294" s="213"/>
      <c r="AF294" s="210"/>
      <c r="AG294" s="212"/>
      <c r="AH294" s="213"/>
      <c r="AI294" s="210"/>
      <c r="AJ294" s="211"/>
      <c r="AK294" s="210"/>
      <c r="AL294" s="212"/>
      <c r="AM294" s="213"/>
      <c r="AN294" s="210"/>
      <c r="AO294" s="211"/>
      <c r="AP294" s="210"/>
      <c r="AQ294" s="212"/>
      <c r="AR294" s="213"/>
      <c r="AS294" s="210"/>
      <c r="AT294" s="211"/>
      <c r="AU294" s="210"/>
      <c r="AV294" s="212"/>
      <c r="AW294" s="213"/>
      <c r="AX294" s="210"/>
      <c r="AY294" s="211"/>
      <c r="AZ294" s="210"/>
      <c r="BA294" s="212"/>
      <c r="BB294" s="213"/>
      <c r="BC294" s="210"/>
      <c r="BD294" s="210"/>
      <c r="BE294" s="210"/>
      <c r="BF294" s="213"/>
      <c r="BG294" s="216" t="str">
        <f t="shared" si="83"/>
        <v/>
      </c>
      <c r="BH294" s="217"/>
      <c r="BI294" s="218" t="str">
        <f t="shared" si="84"/>
        <v/>
      </c>
      <c r="BJ294" s="219"/>
      <c r="BK294" s="220"/>
      <c r="BL294" s="221"/>
      <c r="BM294" s="221"/>
      <c r="BN294" s="221"/>
      <c r="BO294" s="221"/>
      <c r="BP294" s="221"/>
      <c r="BQ294" s="221"/>
      <c r="BR294" s="221"/>
      <c r="BS294" s="222"/>
      <c r="BT294" s="217"/>
      <c r="BU294" s="223" t="str">
        <f t="shared" si="85"/>
        <v/>
      </c>
      <c r="BV294" s="224"/>
      <c r="BW294" s="225"/>
      <c r="BX294" s="249"/>
      <c r="BY294" s="255"/>
      <c r="BZ294" s="226"/>
      <c r="CA294" s="249"/>
      <c r="CB294" s="255"/>
      <c r="CC294" s="226"/>
      <c r="CD294" s="249"/>
      <c r="CE294" s="255"/>
      <c r="CF294" s="226"/>
      <c r="CG294" s="249"/>
      <c r="CH294" s="255"/>
      <c r="CI294" s="226"/>
      <c r="CJ294" s="249"/>
      <c r="CK294" s="255"/>
      <c r="CL294" s="226"/>
      <c r="CM294" s="249"/>
      <c r="CN294" s="255"/>
      <c r="CO294" s="226"/>
      <c r="CP294" s="249"/>
      <c r="CQ294" s="255"/>
      <c r="CR294" s="226"/>
      <c r="CS294" s="249"/>
      <c r="CT294" s="255"/>
      <c r="CU294" s="226"/>
      <c r="CV294" s="249"/>
      <c r="CW294" s="225"/>
      <c r="CX294" s="226"/>
      <c r="CY294" s="227"/>
    </row>
    <row r="295" spans="1:103" ht="13.5" customHeight="1">
      <c r="B295" s="168" t="str">
        <f t="shared" si="79"/>
        <v/>
      </c>
      <c r="C295" s="151" t="str">
        <f t="shared" si="80"/>
        <v/>
      </c>
      <c r="D295" s="82" t="str">
        <f t="shared" si="81"/>
        <v/>
      </c>
      <c r="E295" s="188" t="str">
        <f>IF(ISERROR(SUM((B295/2),(C295/2),(D295/2))),IF(ISERROR(SUM((B295/2),(C295/2))),IF(ISERROR(SUM((B295/2),(D295/2))),IF(ISERROR(SUM((C295/2),(D295/2))),IF(ISERROR(B295/2),IF(ISERROR(C295/2),A293,C295),B295),SUM((C295*'Student List'!$D$34),(D295*'Student List'!$E$34))/'Student List'!$D$40),SUM((B295*'Student List'!$C$34),(D295*'Student List'!$E$34))/'Student List'!$E$40),SUM((B295*'Student List'!$C$34),(C295*'Student List'!$D$34))/'Student List'!$C$40),SUM((B295*'Student List'!$C$34),(C295*'Student List'!$D$34),(D295*'Student List'!$E$34))/'Student List'!$C$35)</f>
        <v/>
      </c>
      <c r="F295" s="84" t="str">
        <f t="shared" si="82"/>
        <v/>
      </c>
      <c r="G295" s="173" t="str">
        <f>IF(ISTEXT('Student List'!$C$29),('Student List'!$C$29),"")</f>
        <v/>
      </c>
      <c r="H295" s="85"/>
      <c r="I295" s="86"/>
      <c r="J295" s="87"/>
      <c r="K295" s="86"/>
      <c r="L295" s="88"/>
      <c r="M295" s="89"/>
      <c r="N295" s="86"/>
      <c r="O295" s="87"/>
      <c r="P295" s="86"/>
      <c r="Q295" s="88"/>
      <c r="R295" s="89"/>
      <c r="S295" s="86"/>
      <c r="T295" s="87"/>
      <c r="U295" s="86"/>
      <c r="V295" s="88"/>
      <c r="W295" s="89"/>
      <c r="X295" s="86"/>
      <c r="Y295" s="87"/>
      <c r="Z295" s="86"/>
      <c r="AA295" s="90"/>
      <c r="AB295" s="207"/>
      <c r="AC295" s="85"/>
      <c r="AD295" s="86"/>
      <c r="AE295" s="89"/>
      <c r="AF295" s="86"/>
      <c r="AG295" s="88"/>
      <c r="AH295" s="89"/>
      <c r="AI295" s="86"/>
      <c r="AJ295" s="87"/>
      <c r="AK295" s="86"/>
      <c r="AL295" s="88"/>
      <c r="AM295" s="89"/>
      <c r="AN295" s="86"/>
      <c r="AO295" s="87"/>
      <c r="AP295" s="86"/>
      <c r="AQ295" s="88"/>
      <c r="AR295" s="89"/>
      <c r="AS295" s="86"/>
      <c r="AT295" s="87"/>
      <c r="AU295" s="86"/>
      <c r="AV295" s="88"/>
      <c r="AW295" s="89"/>
      <c r="AX295" s="86"/>
      <c r="AY295" s="87"/>
      <c r="AZ295" s="86"/>
      <c r="BA295" s="88"/>
      <c r="BB295" s="89"/>
      <c r="BC295" s="86"/>
      <c r="BD295" s="86"/>
      <c r="BE295" s="86"/>
      <c r="BF295" s="89"/>
      <c r="BG295" s="91" t="str">
        <f t="shared" si="83"/>
        <v/>
      </c>
      <c r="BI295" s="96" t="str">
        <f t="shared" si="84"/>
        <v/>
      </c>
      <c r="BJ295" s="115"/>
      <c r="BK295" s="113"/>
      <c r="BL295" s="113"/>
      <c r="BM295" s="113"/>
      <c r="BN295" s="113"/>
      <c r="BO295" s="113"/>
      <c r="BP295" s="113"/>
      <c r="BQ295" s="113"/>
      <c r="BR295" s="113"/>
      <c r="BS295" s="116"/>
      <c r="BU295" s="171" t="str">
        <f t="shared" si="85"/>
        <v/>
      </c>
      <c r="BV295" s="165"/>
      <c r="BW295" s="163"/>
      <c r="BX295" s="250"/>
      <c r="BY295" s="256"/>
      <c r="BZ295" s="163"/>
      <c r="CA295" s="250"/>
      <c r="CB295" s="256"/>
      <c r="CC295" s="163"/>
      <c r="CD295" s="250"/>
      <c r="CE295" s="256"/>
      <c r="CF295" s="163"/>
      <c r="CG295" s="250"/>
      <c r="CH295" s="256"/>
      <c r="CI295" s="163"/>
      <c r="CJ295" s="250"/>
      <c r="CK295" s="256"/>
      <c r="CL295" s="163"/>
      <c r="CM295" s="250"/>
      <c r="CN295" s="256"/>
      <c r="CO295" s="163"/>
      <c r="CP295" s="250"/>
      <c r="CQ295" s="256"/>
      <c r="CR295" s="163"/>
      <c r="CS295" s="250"/>
      <c r="CT295" s="256"/>
      <c r="CU295" s="163"/>
      <c r="CV295" s="250"/>
      <c r="CW295" s="162"/>
      <c r="CX295" s="163"/>
      <c r="CY295" s="166"/>
    </row>
    <row r="296" spans="1:103" ht="13.5" customHeight="1" thickBot="1">
      <c r="B296" s="169" t="str">
        <f t="shared" si="79"/>
        <v/>
      </c>
      <c r="C296" s="152" t="str">
        <f t="shared" si="80"/>
        <v/>
      </c>
      <c r="D296" s="97" t="str">
        <f t="shared" si="81"/>
        <v/>
      </c>
      <c r="E296" s="274" t="str">
        <f>IF(ISERROR(SUM((B296/2),(C296/2),(D296/2))),IF(ISERROR(SUM((B296/2),(C296/2))),IF(ISERROR(SUM((B296/2),(D296/2))),IF(ISERROR(SUM((C296/2),(D296/2))),IF(ISERROR(B296/2),IF(ISERROR(C296/2),A294,C296),B296),SUM((C296*'Student List'!$D$34),(D296*'Student List'!$E$34))/'Student List'!$D$40),SUM((B296*'Student List'!$C$34),(D296*'Student List'!$E$34))/'Student List'!$E$40),SUM((B296*'Student List'!$C$34),(C296*'Student List'!$D$34))/'Student List'!$C$40),SUM((B296*'Student List'!$C$34),(C296*'Student List'!$D$34),(D296*'Student List'!$E$34))/'Student List'!$C$35)</f>
        <v/>
      </c>
      <c r="F296" s="98" t="str">
        <f t="shared" si="82"/>
        <v/>
      </c>
      <c r="G296" s="229" t="str">
        <f>IF(ISTEXT('Student List'!$C$30),('Student List'!$C$30),"")</f>
        <v/>
      </c>
      <c r="H296" s="230"/>
      <c r="I296" s="231"/>
      <c r="J296" s="232"/>
      <c r="K296" s="231"/>
      <c r="L296" s="233"/>
      <c r="M296" s="234"/>
      <c r="N296" s="231"/>
      <c r="O296" s="232"/>
      <c r="P296" s="231"/>
      <c r="Q296" s="233"/>
      <c r="R296" s="234"/>
      <c r="S296" s="231"/>
      <c r="T296" s="232"/>
      <c r="U296" s="231"/>
      <c r="V296" s="233"/>
      <c r="W296" s="234"/>
      <c r="X296" s="231"/>
      <c r="Y296" s="232"/>
      <c r="Z296" s="231"/>
      <c r="AA296" s="235"/>
      <c r="AB296" s="215"/>
      <c r="AC296" s="230"/>
      <c r="AD296" s="231"/>
      <c r="AE296" s="234"/>
      <c r="AF296" s="231"/>
      <c r="AG296" s="233"/>
      <c r="AH296" s="234"/>
      <c r="AI296" s="231"/>
      <c r="AJ296" s="232"/>
      <c r="AK296" s="231"/>
      <c r="AL296" s="233"/>
      <c r="AM296" s="234"/>
      <c r="AN296" s="231"/>
      <c r="AO296" s="232"/>
      <c r="AP296" s="231"/>
      <c r="AQ296" s="233"/>
      <c r="AR296" s="234"/>
      <c r="AS296" s="231"/>
      <c r="AT296" s="232"/>
      <c r="AU296" s="231"/>
      <c r="AV296" s="233"/>
      <c r="AW296" s="234"/>
      <c r="AX296" s="231"/>
      <c r="AY296" s="232"/>
      <c r="AZ296" s="231"/>
      <c r="BA296" s="233"/>
      <c r="BB296" s="234"/>
      <c r="BC296" s="231"/>
      <c r="BD296" s="231"/>
      <c r="BE296" s="231"/>
      <c r="BF296" s="234"/>
      <c r="BG296" s="236" t="str">
        <f t="shared" si="83"/>
        <v/>
      </c>
      <c r="BH296" s="217"/>
      <c r="BI296" s="237" t="str">
        <f t="shared" si="84"/>
        <v/>
      </c>
      <c r="BJ296" s="238"/>
      <c r="BK296" s="239"/>
      <c r="BL296" s="240"/>
      <c r="BM296" s="240"/>
      <c r="BN296" s="240"/>
      <c r="BO296" s="240"/>
      <c r="BP296" s="240"/>
      <c r="BQ296" s="240"/>
      <c r="BR296" s="240"/>
      <c r="BS296" s="241"/>
      <c r="BT296" s="217"/>
      <c r="BU296" s="242" t="str">
        <f t="shared" si="85"/>
        <v/>
      </c>
      <c r="BV296" s="243"/>
      <c r="BW296" s="244"/>
      <c r="BX296" s="251"/>
      <c r="BY296" s="257"/>
      <c r="BZ296" s="245"/>
      <c r="CA296" s="251"/>
      <c r="CB296" s="257"/>
      <c r="CC296" s="245"/>
      <c r="CD296" s="251"/>
      <c r="CE296" s="257"/>
      <c r="CF296" s="245"/>
      <c r="CG296" s="251"/>
      <c r="CH296" s="257"/>
      <c r="CI296" s="245"/>
      <c r="CJ296" s="251"/>
      <c r="CK296" s="257"/>
      <c r="CL296" s="245"/>
      <c r="CM296" s="251"/>
      <c r="CN296" s="257"/>
      <c r="CO296" s="245"/>
      <c r="CP296" s="251"/>
      <c r="CQ296" s="257"/>
      <c r="CR296" s="245"/>
      <c r="CS296" s="251"/>
      <c r="CT296" s="257"/>
      <c r="CU296" s="245"/>
      <c r="CV296" s="251"/>
      <c r="CW296" s="244"/>
      <c r="CX296" s="245"/>
      <c r="CY296" s="246"/>
    </row>
    <row r="297" spans="1:103" ht="13.5" customHeight="1" thickBot="1"/>
    <row r="298" spans="1:103" ht="28.5" customHeight="1" thickTop="1" thickBot="1">
      <c r="B298" s="364" t="str">
        <f>IF(ISTEXT('Student List'!I19),'Student List'!I19,"")</f>
        <v>Extra 3</v>
      </c>
      <c r="C298" s="365"/>
      <c r="D298" s="365"/>
      <c r="E298" s="366"/>
      <c r="F298" s="367" t="str">
        <f>$F$28</f>
        <v>School Name Here</v>
      </c>
      <c r="G298" s="368"/>
      <c r="H298" s="368"/>
      <c r="I298" s="368"/>
      <c r="J298" s="369"/>
      <c r="K298" s="17" t="s">
        <v>116</v>
      </c>
      <c r="L298" s="18"/>
      <c r="M298" s="19"/>
      <c r="N298" s="19"/>
      <c r="O298" s="19"/>
      <c r="P298" s="20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2"/>
      <c r="AC298" s="24"/>
      <c r="AD298" s="25"/>
      <c r="AE298" s="25"/>
      <c r="AF298" s="26" t="str">
        <f>B298</f>
        <v>Extra 3</v>
      </c>
      <c r="AG298" s="25" t="s">
        <v>6</v>
      </c>
      <c r="AH298" s="27"/>
      <c r="AI298" s="27"/>
      <c r="AJ298" s="27"/>
      <c r="AK298" s="27"/>
      <c r="AL298" s="28"/>
      <c r="AM298" s="17" t="str">
        <f>K298</f>
        <v>3rd NINE WEEKS</v>
      </c>
      <c r="AN298" s="19"/>
      <c r="AO298" s="19"/>
      <c r="AP298" s="19"/>
      <c r="AQ298" s="19"/>
      <c r="AR298" s="20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9"/>
      <c r="BI298" s="30" t="str">
        <f>B298</f>
        <v>Extra 3</v>
      </c>
      <c r="BJ298" s="31"/>
      <c r="BK298" s="32"/>
      <c r="BL298" s="33" t="str">
        <f>K298</f>
        <v>3rd NINE WEEKS</v>
      </c>
      <c r="BM298" s="34"/>
      <c r="BN298" s="34"/>
      <c r="BO298" s="34"/>
      <c r="BP298" s="34"/>
      <c r="BQ298" s="35"/>
      <c r="BR298" s="35"/>
      <c r="BS298" s="36"/>
      <c r="BU298" s="30" t="str">
        <f>B298</f>
        <v>Extra 3</v>
      </c>
      <c r="BV298" s="31"/>
      <c r="BW298" s="32"/>
      <c r="BX298" s="33" t="str">
        <f>K298</f>
        <v>3rd NINE WEEKS</v>
      </c>
      <c r="BY298" s="34"/>
      <c r="BZ298" s="34"/>
      <c r="CA298" s="34"/>
      <c r="CB298" s="34"/>
      <c r="CC298" s="34"/>
      <c r="CD298" s="34"/>
      <c r="CE298" s="34"/>
      <c r="CF298" s="34"/>
      <c r="CG298" s="34"/>
      <c r="CH298" s="34"/>
      <c r="CI298" s="34"/>
      <c r="CJ298" s="34"/>
      <c r="CK298" s="34"/>
      <c r="CL298" s="34"/>
      <c r="CM298" s="34"/>
      <c r="CN298" s="34"/>
      <c r="CO298" s="34"/>
      <c r="CP298" s="34"/>
      <c r="CQ298" s="34"/>
      <c r="CR298" s="34"/>
      <c r="CS298" s="34"/>
      <c r="CT298" s="34"/>
      <c r="CU298" s="34"/>
      <c r="CV298" s="34"/>
      <c r="CW298" s="34"/>
      <c r="CX298" s="35"/>
      <c r="CY298" s="36"/>
    </row>
    <row r="299" spans="1:103" ht="13.5" customHeight="1" thickTop="1" thickBot="1">
      <c r="B299" s="37"/>
      <c r="C299" s="37"/>
      <c r="D299" s="38"/>
      <c r="E299" s="38"/>
      <c r="F299" s="38"/>
      <c r="G299" s="38"/>
      <c r="H299" s="39" t="s">
        <v>7</v>
      </c>
      <c r="I299" s="40"/>
      <c r="J299" s="40"/>
      <c r="K299" s="40"/>
      <c r="L299" s="41"/>
      <c r="M299" s="40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3"/>
      <c r="AC299" s="39" t="s">
        <v>7</v>
      </c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2"/>
      <c r="AS299" s="42"/>
      <c r="AT299" s="42"/>
      <c r="AU299" s="42"/>
      <c r="AV299" s="42"/>
      <c r="AW299" s="42"/>
      <c r="AX299" s="42"/>
      <c r="AY299" s="42"/>
      <c r="AZ299" s="42"/>
      <c r="BA299" s="42"/>
      <c r="BB299" s="42"/>
      <c r="BC299" s="42"/>
      <c r="BD299" s="42"/>
      <c r="BE299" s="42"/>
      <c r="BF299" s="42"/>
      <c r="BG299" s="44"/>
      <c r="BI299" s="45"/>
      <c r="BJ299" s="46" t="s">
        <v>8</v>
      </c>
      <c r="BK299" s="40"/>
      <c r="BL299" s="40"/>
      <c r="BM299" s="40"/>
      <c r="BN299" s="40"/>
      <c r="BO299" s="40"/>
      <c r="BP299" s="40"/>
      <c r="BQ299" s="40"/>
      <c r="BR299" s="40"/>
      <c r="BS299" s="47"/>
      <c r="BU299" s="45"/>
      <c r="BV299" s="155" t="s">
        <v>59</v>
      </c>
      <c r="BW299" s="156"/>
      <c r="BX299" s="156"/>
      <c r="BY299" s="156"/>
      <c r="BZ299" s="156"/>
      <c r="CA299" s="156"/>
      <c r="CB299" s="156"/>
      <c r="CC299" s="156"/>
      <c r="CD299" s="156"/>
      <c r="CE299" s="156"/>
      <c r="CF299" s="156"/>
      <c r="CG299" s="156"/>
      <c r="CH299" s="156"/>
      <c r="CI299" s="156"/>
      <c r="CJ299" s="156"/>
      <c r="CK299" s="156"/>
      <c r="CL299" s="156"/>
      <c r="CM299" s="156"/>
      <c r="CN299" s="156"/>
      <c r="CO299" s="156"/>
      <c r="CP299" s="156"/>
      <c r="CQ299" s="156"/>
      <c r="CR299" s="156"/>
      <c r="CS299" s="156"/>
      <c r="CT299" s="156"/>
      <c r="CU299" s="156"/>
      <c r="CV299" s="156"/>
      <c r="CW299" s="156"/>
      <c r="CX299" s="156"/>
      <c r="CY299" s="157"/>
    </row>
    <row r="300" spans="1:103" ht="13.5" customHeight="1">
      <c r="A300" s="83" t="str">
        <f t="shared" ref="A300:A321" si="86">IF(ISERROR(D302/2),"",D302)</f>
        <v/>
      </c>
      <c r="B300" s="153" t="s">
        <v>58</v>
      </c>
      <c r="C300" s="149" t="s">
        <v>9</v>
      </c>
      <c r="D300" s="48" t="s">
        <v>10</v>
      </c>
      <c r="E300" s="49" t="s">
        <v>60</v>
      </c>
      <c r="F300" s="50"/>
      <c r="G300" s="51"/>
      <c r="H300" s="362" t="s">
        <v>11</v>
      </c>
      <c r="I300" s="355"/>
      <c r="J300" s="355"/>
      <c r="K300" s="355"/>
      <c r="L300" s="360"/>
      <c r="M300" s="354" t="s">
        <v>12</v>
      </c>
      <c r="N300" s="355"/>
      <c r="O300" s="355"/>
      <c r="P300" s="355"/>
      <c r="Q300" s="360"/>
      <c r="R300" s="354" t="s">
        <v>13</v>
      </c>
      <c r="S300" s="355"/>
      <c r="T300" s="355"/>
      <c r="U300" s="355"/>
      <c r="V300" s="360"/>
      <c r="W300" s="354" t="s">
        <v>14</v>
      </c>
      <c r="X300" s="355"/>
      <c r="Y300" s="355"/>
      <c r="Z300" s="355"/>
      <c r="AA300" s="356"/>
      <c r="AC300" s="362" t="s">
        <v>15</v>
      </c>
      <c r="AD300" s="355"/>
      <c r="AE300" s="355"/>
      <c r="AF300" s="355"/>
      <c r="AG300" s="360"/>
      <c r="AH300" s="354" t="s">
        <v>16</v>
      </c>
      <c r="AI300" s="355"/>
      <c r="AJ300" s="355"/>
      <c r="AK300" s="355"/>
      <c r="AL300" s="360"/>
      <c r="AM300" s="354" t="s">
        <v>17</v>
      </c>
      <c r="AN300" s="355"/>
      <c r="AO300" s="355"/>
      <c r="AP300" s="355"/>
      <c r="AQ300" s="360"/>
      <c r="AR300" s="354" t="s">
        <v>18</v>
      </c>
      <c r="AS300" s="355"/>
      <c r="AT300" s="355"/>
      <c r="AU300" s="355"/>
      <c r="AV300" s="360"/>
      <c r="AW300" s="354" t="s">
        <v>19</v>
      </c>
      <c r="AX300" s="355"/>
      <c r="AY300" s="355"/>
      <c r="AZ300" s="355"/>
      <c r="BA300" s="356"/>
      <c r="BB300" s="354" t="s">
        <v>120</v>
      </c>
      <c r="BC300" s="355"/>
      <c r="BD300" s="355"/>
      <c r="BE300" s="355"/>
      <c r="BF300" s="356"/>
      <c r="BG300" s="52"/>
      <c r="BI300" s="53"/>
      <c r="BJ300" s="54"/>
      <c r="BK300" s="54"/>
      <c r="BL300" s="54"/>
      <c r="BM300" s="54"/>
      <c r="BN300" s="54"/>
      <c r="BO300" s="54"/>
      <c r="BP300" s="54"/>
      <c r="BQ300" s="54"/>
      <c r="BR300" s="54"/>
      <c r="BS300" s="55"/>
      <c r="BU300" s="53"/>
      <c r="BV300" s="344" t="s">
        <v>11</v>
      </c>
      <c r="BW300" s="345"/>
      <c r="BX300" s="346"/>
      <c r="BY300" s="344" t="s">
        <v>12</v>
      </c>
      <c r="BZ300" s="345"/>
      <c r="CA300" s="346"/>
      <c r="CB300" s="344" t="s">
        <v>13</v>
      </c>
      <c r="CC300" s="345"/>
      <c r="CD300" s="346"/>
      <c r="CE300" s="344" t="s">
        <v>14</v>
      </c>
      <c r="CF300" s="345"/>
      <c r="CG300" s="346"/>
      <c r="CH300" s="344" t="s">
        <v>15</v>
      </c>
      <c r="CI300" s="345"/>
      <c r="CJ300" s="346"/>
      <c r="CK300" s="344" t="s">
        <v>16</v>
      </c>
      <c r="CL300" s="345"/>
      <c r="CM300" s="346"/>
      <c r="CN300" s="344" t="s">
        <v>17</v>
      </c>
      <c r="CO300" s="345"/>
      <c r="CP300" s="346"/>
      <c r="CQ300" s="344" t="s">
        <v>18</v>
      </c>
      <c r="CR300" s="345"/>
      <c r="CS300" s="346"/>
      <c r="CT300" s="344" t="s">
        <v>19</v>
      </c>
      <c r="CU300" s="345"/>
      <c r="CV300" s="346"/>
      <c r="CW300" s="350" t="s">
        <v>120</v>
      </c>
      <c r="CX300" s="345"/>
      <c r="CY300" s="351"/>
    </row>
    <row r="301" spans="1:103" ht="13.5" customHeight="1" thickBot="1">
      <c r="A301" s="83" t="str">
        <f t="shared" si="86"/>
        <v/>
      </c>
      <c r="B301" s="154" t="s">
        <v>24</v>
      </c>
      <c r="C301" s="283" t="s">
        <v>24</v>
      </c>
      <c r="D301" s="59" t="s">
        <v>24</v>
      </c>
      <c r="E301" s="60" t="s">
        <v>24</v>
      </c>
      <c r="F301" s="61" t="s">
        <v>25</v>
      </c>
      <c r="G301" s="62" t="s">
        <v>26</v>
      </c>
      <c r="H301" s="363"/>
      <c r="I301" s="358"/>
      <c r="J301" s="358"/>
      <c r="K301" s="358"/>
      <c r="L301" s="361"/>
      <c r="M301" s="357"/>
      <c r="N301" s="358"/>
      <c r="O301" s="358"/>
      <c r="P301" s="358"/>
      <c r="Q301" s="361"/>
      <c r="R301" s="357"/>
      <c r="S301" s="358"/>
      <c r="T301" s="358"/>
      <c r="U301" s="358"/>
      <c r="V301" s="361"/>
      <c r="W301" s="357"/>
      <c r="X301" s="358"/>
      <c r="Y301" s="358"/>
      <c r="Z301" s="358"/>
      <c r="AA301" s="359"/>
      <c r="AC301" s="363"/>
      <c r="AD301" s="358"/>
      <c r="AE301" s="358"/>
      <c r="AF301" s="358"/>
      <c r="AG301" s="361"/>
      <c r="AH301" s="357"/>
      <c r="AI301" s="358"/>
      <c r="AJ301" s="358"/>
      <c r="AK301" s="358"/>
      <c r="AL301" s="361"/>
      <c r="AM301" s="357"/>
      <c r="AN301" s="358"/>
      <c r="AO301" s="358"/>
      <c r="AP301" s="358"/>
      <c r="AQ301" s="361"/>
      <c r="AR301" s="357"/>
      <c r="AS301" s="358"/>
      <c r="AT301" s="358"/>
      <c r="AU301" s="358"/>
      <c r="AV301" s="361"/>
      <c r="AW301" s="357"/>
      <c r="AX301" s="358"/>
      <c r="AY301" s="358"/>
      <c r="AZ301" s="358"/>
      <c r="BA301" s="359"/>
      <c r="BB301" s="357"/>
      <c r="BC301" s="358"/>
      <c r="BD301" s="358"/>
      <c r="BE301" s="358"/>
      <c r="BF301" s="359"/>
      <c r="BG301" s="63" t="s">
        <v>26</v>
      </c>
      <c r="BI301" s="64" t="s">
        <v>26</v>
      </c>
      <c r="BJ301" s="65">
        <v>1</v>
      </c>
      <c r="BK301" s="66">
        <v>2</v>
      </c>
      <c r="BL301" s="65">
        <v>3</v>
      </c>
      <c r="BM301" s="66">
        <v>4</v>
      </c>
      <c r="BN301" s="65">
        <v>5</v>
      </c>
      <c r="BO301" s="66">
        <v>6</v>
      </c>
      <c r="BP301" s="65">
        <v>7</v>
      </c>
      <c r="BQ301" s="66">
        <v>8</v>
      </c>
      <c r="BR301" s="66">
        <v>9</v>
      </c>
      <c r="BS301" s="67">
        <v>10</v>
      </c>
      <c r="BU301" s="64" t="s">
        <v>26</v>
      </c>
      <c r="BV301" s="347"/>
      <c r="BW301" s="348"/>
      <c r="BX301" s="349"/>
      <c r="BY301" s="347"/>
      <c r="BZ301" s="348"/>
      <c r="CA301" s="349"/>
      <c r="CB301" s="347"/>
      <c r="CC301" s="348"/>
      <c r="CD301" s="349"/>
      <c r="CE301" s="347"/>
      <c r="CF301" s="348"/>
      <c r="CG301" s="349"/>
      <c r="CH301" s="347"/>
      <c r="CI301" s="348"/>
      <c r="CJ301" s="349"/>
      <c r="CK301" s="347"/>
      <c r="CL301" s="348"/>
      <c r="CM301" s="349"/>
      <c r="CN301" s="347"/>
      <c r="CO301" s="348"/>
      <c r="CP301" s="349"/>
      <c r="CQ301" s="347"/>
      <c r="CR301" s="348"/>
      <c r="CS301" s="349"/>
      <c r="CT301" s="347"/>
      <c r="CU301" s="348"/>
      <c r="CV301" s="349"/>
      <c r="CW301" s="352"/>
      <c r="CX301" s="348"/>
      <c r="CY301" s="353"/>
    </row>
    <row r="302" spans="1:103" ht="13.5" customHeight="1">
      <c r="A302" s="83" t="str">
        <f t="shared" si="86"/>
        <v/>
      </c>
      <c r="B302" s="167" t="str">
        <f t="shared" ref="B302:B323" si="87">IF(SUM(BV302:CY302),AVERAGE(BV302:CY302),"")</f>
        <v/>
      </c>
      <c r="C302" s="150" t="str">
        <f t="shared" ref="C302:C323" si="88">IF(SUM(H302:BF302),AVERAGE(H302:BF302),"")</f>
        <v/>
      </c>
      <c r="D302" s="70" t="str">
        <f t="shared" ref="D302:D323" si="89">IF(SUM(BJ302:BS302),AVERAGE(BJ302:BS302),"")</f>
        <v/>
      </c>
      <c r="E302" s="187" t="str">
        <f>IF(ISERROR(SUM((B302/2),(C302/2),(D302/2))),IF(ISERROR(SUM((B302/2),(C302/2))),IF(ISERROR(SUM((B302/2),(D302/2))),IF(ISERROR(SUM((C302/2),(D302/2))),IF(ISERROR(B302/2),IF(ISERROR(C302/2),A300,C302),B302),SUM((C302*'Student List'!$D$34),(D302*'Student List'!$E$34))/'Student List'!$D$40),SUM((B302*'Student List'!$C$34),(D302*'Student List'!$E$34))/'Student List'!$E$40),SUM((B302*'Student List'!$C$34),(C302*'Student List'!$D$34))/'Student List'!$C$40),SUM((B302*'Student List'!$C$34),(C302*'Student List'!$D$34),(D302*'Student List'!$E$34))/'Student List'!$C$35)</f>
        <v/>
      </c>
      <c r="F302" s="84" t="str">
        <f t="shared" ref="F302:F323" si="90">IF(ISERROR(IF(E302,HLOOKUP(E302,$B$354:$N$355,2),"")),"",(IF(E302,HLOOKUP(E302,$B$354:$N$355,2),"")))</f>
        <v/>
      </c>
      <c r="G302" s="172" t="str">
        <f>IF(ISTEXT('Student List'!$C$9),('Student List'!$C$9),"")</f>
        <v/>
      </c>
      <c r="H302" s="71"/>
      <c r="I302" s="72"/>
      <c r="J302" s="73"/>
      <c r="K302" s="72"/>
      <c r="L302" s="74"/>
      <c r="M302" s="75"/>
      <c r="N302" s="72"/>
      <c r="O302" s="73"/>
      <c r="P302" s="72"/>
      <c r="Q302" s="74"/>
      <c r="R302" s="75"/>
      <c r="S302" s="72"/>
      <c r="T302" s="73"/>
      <c r="U302" s="72"/>
      <c r="V302" s="74"/>
      <c r="W302" s="75"/>
      <c r="X302" s="72"/>
      <c r="Y302" s="73"/>
      <c r="Z302" s="72"/>
      <c r="AA302" s="76"/>
      <c r="AB302" s="207"/>
      <c r="AC302" s="71"/>
      <c r="AD302" s="72"/>
      <c r="AE302" s="75"/>
      <c r="AF302" s="72"/>
      <c r="AG302" s="74"/>
      <c r="AH302" s="75"/>
      <c r="AI302" s="72"/>
      <c r="AJ302" s="73"/>
      <c r="AK302" s="72"/>
      <c r="AL302" s="74"/>
      <c r="AM302" s="75"/>
      <c r="AN302" s="72"/>
      <c r="AO302" s="73"/>
      <c r="AP302" s="72"/>
      <c r="AQ302" s="77"/>
      <c r="AR302" s="75"/>
      <c r="AS302" s="72"/>
      <c r="AT302" s="73"/>
      <c r="AU302" s="72"/>
      <c r="AV302" s="74"/>
      <c r="AW302" s="75"/>
      <c r="AX302" s="72"/>
      <c r="AY302" s="73"/>
      <c r="AZ302" s="72"/>
      <c r="BA302" s="74"/>
      <c r="BB302" s="75"/>
      <c r="BC302" s="72"/>
      <c r="BD302" s="72"/>
      <c r="BE302" s="72"/>
      <c r="BF302" s="75"/>
      <c r="BG302" s="78" t="str">
        <f t="shared" ref="BG302:BG323" si="91">G302</f>
        <v/>
      </c>
      <c r="BI302" s="79" t="str">
        <f t="shared" ref="BI302:BI323" si="92">G302</f>
        <v/>
      </c>
      <c r="BJ302" s="109"/>
      <c r="BK302" s="110"/>
      <c r="BL302" s="110"/>
      <c r="BM302" s="110"/>
      <c r="BN302" s="110"/>
      <c r="BO302" s="110"/>
      <c r="BP302" s="110"/>
      <c r="BQ302" s="110"/>
      <c r="BR302" s="110"/>
      <c r="BS302" s="111"/>
      <c r="BU302" s="170" t="str">
        <f t="shared" ref="BU302:BU323" si="93">G302</f>
        <v/>
      </c>
      <c r="BV302" s="158"/>
      <c r="BW302" s="159"/>
      <c r="BX302" s="248"/>
      <c r="BY302" s="252"/>
      <c r="BZ302" s="253"/>
      <c r="CA302" s="254"/>
      <c r="CB302" s="252"/>
      <c r="CC302" s="253"/>
      <c r="CD302" s="254"/>
      <c r="CE302" s="252"/>
      <c r="CF302" s="253"/>
      <c r="CG302" s="254"/>
      <c r="CH302" s="252"/>
      <c r="CI302" s="253"/>
      <c r="CJ302" s="254"/>
      <c r="CK302" s="252"/>
      <c r="CL302" s="253"/>
      <c r="CM302" s="254"/>
      <c r="CN302" s="252"/>
      <c r="CO302" s="253"/>
      <c r="CP302" s="254"/>
      <c r="CQ302" s="252"/>
      <c r="CR302" s="253"/>
      <c r="CS302" s="254"/>
      <c r="CT302" s="252"/>
      <c r="CU302" s="253"/>
      <c r="CV302" s="254"/>
      <c r="CW302" s="247"/>
      <c r="CX302" s="159"/>
      <c r="CY302" s="160"/>
    </row>
    <row r="303" spans="1:103" ht="13.5" customHeight="1">
      <c r="A303" s="83" t="str">
        <f t="shared" si="86"/>
        <v/>
      </c>
      <c r="B303" s="168" t="str">
        <f t="shared" si="87"/>
        <v/>
      </c>
      <c r="C303" s="151" t="str">
        <f t="shared" si="88"/>
        <v/>
      </c>
      <c r="D303" s="82" t="str">
        <f t="shared" si="89"/>
        <v/>
      </c>
      <c r="E303" s="188" t="str">
        <f>IF(ISERROR(SUM((B303/2),(C303/2),(D303/2))),IF(ISERROR(SUM((B303/2),(C303/2))),IF(ISERROR(SUM((B303/2),(D303/2))),IF(ISERROR(SUM((C303/2),(D303/2))),IF(ISERROR(B303/2),IF(ISERROR(C303/2),A301,C303),B303),SUM((C303*'Student List'!$D$34),(D303*'Student List'!$E$34))/'Student List'!$D$40),SUM((B303*'Student List'!$C$34),(D303*'Student List'!$E$34))/'Student List'!$E$40),SUM((B303*'Student List'!$C$34),(C303*'Student List'!$D$34))/'Student List'!$C$40),SUM((B303*'Student List'!$C$34),(C303*'Student List'!$D$34),(D303*'Student List'!$E$34))/'Student List'!$C$35)</f>
        <v/>
      </c>
      <c r="F303" s="84" t="str">
        <f t="shared" si="90"/>
        <v/>
      </c>
      <c r="G303" s="208" t="str">
        <f>IF(ISTEXT('Student List'!$C$10),('Student List'!$C$10),"")</f>
        <v/>
      </c>
      <c r="H303" s="209"/>
      <c r="I303" s="210"/>
      <c r="J303" s="211"/>
      <c r="K303" s="210"/>
      <c r="L303" s="212"/>
      <c r="M303" s="213"/>
      <c r="N303" s="210"/>
      <c r="O303" s="211"/>
      <c r="P303" s="210"/>
      <c r="Q303" s="212"/>
      <c r="R303" s="213"/>
      <c r="S303" s="210"/>
      <c r="T303" s="211"/>
      <c r="U303" s="210"/>
      <c r="V303" s="212"/>
      <c r="W303" s="213"/>
      <c r="X303" s="210"/>
      <c r="Y303" s="211"/>
      <c r="Z303" s="210"/>
      <c r="AA303" s="214"/>
      <c r="AB303" s="215"/>
      <c r="AC303" s="209"/>
      <c r="AD303" s="210"/>
      <c r="AE303" s="213"/>
      <c r="AF303" s="210"/>
      <c r="AG303" s="212"/>
      <c r="AH303" s="213"/>
      <c r="AI303" s="210"/>
      <c r="AJ303" s="211"/>
      <c r="AK303" s="210"/>
      <c r="AL303" s="212"/>
      <c r="AM303" s="213"/>
      <c r="AN303" s="210"/>
      <c r="AO303" s="211"/>
      <c r="AP303" s="210"/>
      <c r="AQ303" s="212"/>
      <c r="AR303" s="213"/>
      <c r="AS303" s="210"/>
      <c r="AT303" s="211"/>
      <c r="AU303" s="210"/>
      <c r="AV303" s="212"/>
      <c r="AW303" s="213"/>
      <c r="AX303" s="210"/>
      <c r="AY303" s="211"/>
      <c r="AZ303" s="210"/>
      <c r="BA303" s="212"/>
      <c r="BB303" s="213"/>
      <c r="BC303" s="210"/>
      <c r="BD303" s="210"/>
      <c r="BE303" s="210"/>
      <c r="BF303" s="213"/>
      <c r="BG303" s="216" t="str">
        <f t="shared" si="91"/>
        <v/>
      </c>
      <c r="BH303" s="217"/>
      <c r="BI303" s="218" t="str">
        <f t="shared" si="92"/>
        <v/>
      </c>
      <c r="BJ303" s="219"/>
      <c r="BK303" s="220"/>
      <c r="BL303" s="221"/>
      <c r="BM303" s="221"/>
      <c r="BN303" s="221"/>
      <c r="BO303" s="221"/>
      <c r="BP303" s="221"/>
      <c r="BQ303" s="221"/>
      <c r="BR303" s="221"/>
      <c r="BS303" s="222"/>
      <c r="BT303" s="217"/>
      <c r="BU303" s="223" t="str">
        <f t="shared" si="93"/>
        <v/>
      </c>
      <c r="BV303" s="224"/>
      <c r="BW303" s="225"/>
      <c r="BX303" s="249"/>
      <c r="BY303" s="255"/>
      <c r="BZ303" s="226"/>
      <c r="CA303" s="249"/>
      <c r="CB303" s="255"/>
      <c r="CC303" s="226"/>
      <c r="CD303" s="249"/>
      <c r="CE303" s="255"/>
      <c r="CF303" s="226"/>
      <c r="CG303" s="249"/>
      <c r="CH303" s="255"/>
      <c r="CI303" s="226"/>
      <c r="CJ303" s="249"/>
      <c r="CK303" s="255"/>
      <c r="CL303" s="226"/>
      <c r="CM303" s="249"/>
      <c r="CN303" s="255"/>
      <c r="CO303" s="226"/>
      <c r="CP303" s="249"/>
      <c r="CQ303" s="255"/>
      <c r="CR303" s="226"/>
      <c r="CS303" s="249"/>
      <c r="CT303" s="255"/>
      <c r="CU303" s="226"/>
      <c r="CV303" s="249"/>
      <c r="CW303" s="225"/>
      <c r="CX303" s="226"/>
      <c r="CY303" s="227"/>
    </row>
    <row r="304" spans="1:103" ht="13.5" customHeight="1">
      <c r="A304" s="83" t="str">
        <f t="shared" si="86"/>
        <v/>
      </c>
      <c r="B304" s="168" t="str">
        <f t="shared" si="87"/>
        <v/>
      </c>
      <c r="C304" s="151" t="str">
        <f t="shared" si="88"/>
        <v/>
      </c>
      <c r="D304" s="82" t="str">
        <f t="shared" si="89"/>
        <v/>
      </c>
      <c r="E304" s="188" t="str">
        <f>IF(ISERROR(SUM((B304/2),(C304/2),(D304/2))),IF(ISERROR(SUM((B304/2),(C304/2))),IF(ISERROR(SUM((B304/2),(D304/2))),IF(ISERROR(SUM((C304/2),(D304/2))),IF(ISERROR(B304/2),IF(ISERROR(C304/2),A302,C304),B304),SUM((C304*'Student List'!$D$34),(D304*'Student List'!$E$34))/'Student List'!$D$40),SUM((B304*'Student List'!$C$34),(D304*'Student List'!$E$34))/'Student List'!$E$40),SUM((B304*'Student List'!$C$34),(C304*'Student List'!$D$34))/'Student List'!$C$40),SUM((B304*'Student List'!$C$34),(C304*'Student List'!$D$34),(D304*'Student List'!$E$34))/'Student List'!$C$35)</f>
        <v/>
      </c>
      <c r="F304" s="84" t="str">
        <f t="shared" si="90"/>
        <v/>
      </c>
      <c r="G304" s="173" t="str">
        <f>IF(ISTEXT('Student List'!$C$11),('Student List'!$C$11),"")</f>
        <v/>
      </c>
      <c r="H304" s="85"/>
      <c r="I304" s="86"/>
      <c r="J304" s="87"/>
      <c r="K304" s="86"/>
      <c r="L304" s="88"/>
      <c r="M304" s="89"/>
      <c r="N304" s="86"/>
      <c r="O304" s="87"/>
      <c r="P304" s="86"/>
      <c r="Q304" s="88"/>
      <c r="R304" s="89"/>
      <c r="S304" s="86"/>
      <c r="T304" s="87"/>
      <c r="U304" s="86"/>
      <c r="V304" s="88"/>
      <c r="W304" s="89"/>
      <c r="X304" s="86"/>
      <c r="Y304" s="87"/>
      <c r="Z304" s="86"/>
      <c r="AA304" s="90"/>
      <c r="AB304" s="207"/>
      <c r="AC304" s="85"/>
      <c r="AD304" s="86"/>
      <c r="AE304" s="89"/>
      <c r="AF304" s="86"/>
      <c r="AG304" s="88"/>
      <c r="AH304" s="89"/>
      <c r="AI304" s="86"/>
      <c r="AJ304" s="87"/>
      <c r="AK304" s="86"/>
      <c r="AL304" s="88"/>
      <c r="AM304" s="89"/>
      <c r="AN304" s="86"/>
      <c r="AO304" s="87"/>
      <c r="AP304" s="86"/>
      <c r="AQ304" s="88"/>
      <c r="AR304" s="89"/>
      <c r="AS304" s="86"/>
      <c r="AT304" s="87"/>
      <c r="AU304" s="86"/>
      <c r="AV304" s="88"/>
      <c r="AW304" s="89"/>
      <c r="AX304" s="86"/>
      <c r="AY304" s="87"/>
      <c r="AZ304" s="86"/>
      <c r="BA304" s="88"/>
      <c r="BB304" s="89"/>
      <c r="BC304" s="86"/>
      <c r="BD304" s="86"/>
      <c r="BE304" s="86"/>
      <c r="BF304" s="89"/>
      <c r="BG304" s="91" t="str">
        <f t="shared" si="91"/>
        <v/>
      </c>
      <c r="BI304" s="92" t="str">
        <f t="shared" si="92"/>
        <v/>
      </c>
      <c r="BJ304" s="112"/>
      <c r="BK304" s="117"/>
      <c r="BL304" s="113"/>
      <c r="BM304" s="113"/>
      <c r="BN304" s="113"/>
      <c r="BO304" s="113"/>
      <c r="BP304" s="113"/>
      <c r="BQ304" s="113"/>
      <c r="BR304" s="113"/>
      <c r="BS304" s="114"/>
      <c r="BU304" s="171" t="str">
        <f t="shared" si="93"/>
        <v/>
      </c>
      <c r="BV304" s="161"/>
      <c r="BW304" s="162"/>
      <c r="BX304" s="250"/>
      <c r="BY304" s="256"/>
      <c r="BZ304" s="163"/>
      <c r="CA304" s="250"/>
      <c r="CB304" s="256"/>
      <c r="CC304" s="163"/>
      <c r="CD304" s="250"/>
      <c r="CE304" s="256"/>
      <c r="CF304" s="163"/>
      <c r="CG304" s="250"/>
      <c r="CH304" s="256"/>
      <c r="CI304" s="163"/>
      <c r="CJ304" s="250"/>
      <c r="CK304" s="256"/>
      <c r="CL304" s="163"/>
      <c r="CM304" s="250"/>
      <c r="CN304" s="256"/>
      <c r="CO304" s="163"/>
      <c r="CP304" s="250"/>
      <c r="CQ304" s="256"/>
      <c r="CR304" s="163"/>
      <c r="CS304" s="250"/>
      <c r="CT304" s="256"/>
      <c r="CU304" s="163"/>
      <c r="CV304" s="250"/>
      <c r="CW304" s="162"/>
      <c r="CX304" s="163"/>
      <c r="CY304" s="164"/>
    </row>
    <row r="305" spans="1:103" ht="13.5" customHeight="1">
      <c r="A305" s="83" t="str">
        <f t="shared" si="86"/>
        <v/>
      </c>
      <c r="B305" s="168" t="str">
        <f t="shared" si="87"/>
        <v/>
      </c>
      <c r="C305" s="151" t="str">
        <f t="shared" si="88"/>
        <v/>
      </c>
      <c r="D305" s="82" t="str">
        <f t="shared" si="89"/>
        <v/>
      </c>
      <c r="E305" s="188" t="str">
        <f>IF(ISERROR(SUM((B305/2),(C305/2),(D305/2))),IF(ISERROR(SUM((B305/2),(C305/2))),IF(ISERROR(SUM((B305/2),(D305/2))),IF(ISERROR(SUM((C305/2),(D305/2))),IF(ISERROR(B305/2),IF(ISERROR(C305/2),A303,C305),B305),SUM((C305*'Student List'!$D$34),(D305*'Student List'!$E$34))/'Student List'!$D$40),SUM((B305*'Student List'!$C$34),(D305*'Student List'!$E$34))/'Student List'!$E$40),SUM((B305*'Student List'!$C$34),(C305*'Student List'!$D$34))/'Student List'!$C$40),SUM((B305*'Student List'!$C$34),(C305*'Student List'!$D$34),(D305*'Student List'!$E$34))/'Student List'!$C$35)</f>
        <v/>
      </c>
      <c r="F305" s="84" t="str">
        <f t="shared" si="90"/>
        <v/>
      </c>
      <c r="G305" s="208" t="str">
        <f>IF(ISTEXT('Student List'!$C$12),('Student List'!$C$12),"")</f>
        <v/>
      </c>
      <c r="H305" s="209"/>
      <c r="I305" s="210"/>
      <c r="J305" s="211"/>
      <c r="K305" s="210"/>
      <c r="L305" s="212"/>
      <c r="M305" s="213"/>
      <c r="N305" s="210"/>
      <c r="O305" s="211"/>
      <c r="P305" s="210"/>
      <c r="Q305" s="212"/>
      <c r="R305" s="213"/>
      <c r="S305" s="210"/>
      <c r="T305" s="211"/>
      <c r="U305" s="210"/>
      <c r="V305" s="212"/>
      <c r="W305" s="213"/>
      <c r="X305" s="210"/>
      <c r="Y305" s="211"/>
      <c r="Z305" s="210"/>
      <c r="AA305" s="214"/>
      <c r="AB305" s="215"/>
      <c r="AC305" s="209"/>
      <c r="AD305" s="210"/>
      <c r="AE305" s="213"/>
      <c r="AF305" s="210"/>
      <c r="AG305" s="212"/>
      <c r="AH305" s="213"/>
      <c r="AI305" s="210"/>
      <c r="AJ305" s="211"/>
      <c r="AK305" s="210"/>
      <c r="AL305" s="212"/>
      <c r="AM305" s="213"/>
      <c r="AN305" s="210"/>
      <c r="AO305" s="211"/>
      <c r="AP305" s="210"/>
      <c r="AQ305" s="212"/>
      <c r="AR305" s="213"/>
      <c r="AS305" s="210"/>
      <c r="AT305" s="211"/>
      <c r="AU305" s="210"/>
      <c r="AV305" s="212"/>
      <c r="AW305" s="213"/>
      <c r="AX305" s="210"/>
      <c r="AY305" s="211"/>
      <c r="AZ305" s="210"/>
      <c r="BA305" s="212"/>
      <c r="BB305" s="213"/>
      <c r="BC305" s="210"/>
      <c r="BD305" s="210"/>
      <c r="BE305" s="210"/>
      <c r="BF305" s="213"/>
      <c r="BG305" s="216" t="str">
        <f t="shared" si="91"/>
        <v/>
      </c>
      <c r="BH305" s="217"/>
      <c r="BI305" s="218" t="str">
        <f t="shared" si="92"/>
        <v/>
      </c>
      <c r="BJ305" s="219"/>
      <c r="BK305" s="220"/>
      <c r="BL305" s="221"/>
      <c r="BM305" s="221"/>
      <c r="BN305" s="221"/>
      <c r="BO305" s="221"/>
      <c r="BP305" s="221"/>
      <c r="BQ305" s="221"/>
      <c r="BR305" s="221"/>
      <c r="BS305" s="222"/>
      <c r="BT305" s="217"/>
      <c r="BU305" s="223" t="str">
        <f t="shared" si="93"/>
        <v/>
      </c>
      <c r="BV305" s="224"/>
      <c r="BW305" s="225"/>
      <c r="BX305" s="249"/>
      <c r="BY305" s="255"/>
      <c r="BZ305" s="226"/>
      <c r="CA305" s="249"/>
      <c r="CB305" s="255"/>
      <c r="CC305" s="226"/>
      <c r="CD305" s="249"/>
      <c r="CE305" s="255"/>
      <c r="CF305" s="226"/>
      <c r="CG305" s="249"/>
      <c r="CH305" s="255"/>
      <c r="CI305" s="226"/>
      <c r="CJ305" s="249"/>
      <c r="CK305" s="255"/>
      <c r="CL305" s="226"/>
      <c r="CM305" s="249"/>
      <c r="CN305" s="255"/>
      <c r="CO305" s="226"/>
      <c r="CP305" s="249"/>
      <c r="CQ305" s="255"/>
      <c r="CR305" s="226"/>
      <c r="CS305" s="249"/>
      <c r="CT305" s="255"/>
      <c r="CU305" s="226"/>
      <c r="CV305" s="249"/>
      <c r="CW305" s="225"/>
      <c r="CX305" s="226"/>
      <c r="CY305" s="227"/>
    </row>
    <row r="306" spans="1:103" ht="13.5" customHeight="1">
      <c r="A306" s="83" t="str">
        <f t="shared" si="86"/>
        <v/>
      </c>
      <c r="B306" s="168" t="str">
        <f t="shared" si="87"/>
        <v/>
      </c>
      <c r="C306" s="151" t="str">
        <f t="shared" si="88"/>
        <v/>
      </c>
      <c r="D306" s="82" t="str">
        <f t="shared" si="89"/>
        <v/>
      </c>
      <c r="E306" s="188" t="str">
        <f>IF(ISERROR(SUM((B306/2),(C306/2),(D306/2))),IF(ISERROR(SUM((B306/2),(C306/2))),IF(ISERROR(SUM((B306/2),(D306/2))),IF(ISERROR(SUM((C306/2),(D306/2))),IF(ISERROR(B306/2),IF(ISERROR(C306/2),A304,C306),B306),SUM((C306*'Student List'!$D$34),(D306*'Student List'!$E$34))/'Student List'!$D$40),SUM((B306*'Student List'!$C$34),(D306*'Student List'!$E$34))/'Student List'!$E$40),SUM((B306*'Student List'!$C$34),(C306*'Student List'!$D$34))/'Student List'!$C$40),SUM((B306*'Student List'!$C$34),(C306*'Student List'!$D$34),(D306*'Student List'!$E$34))/'Student List'!$C$35)</f>
        <v/>
      </c>
      <c r="F306" s="84" t="str">
        <f t="shared" si="90"/>
        <v/>
      </c>
      <c r="G306" s="173" t="str">
        <f>IF(ISTEXT('Student List'!$C$13),('Student List'!$C$13),"")</f>
        <v/>
      </c>
      <c r="H306" s="85"/>
      <c r="I306" s="86"/>
      <c r="J306" s="87"/>
      <c r="K306" s="86"/>
      <c r="L306" s="88"/>
      <c r="M306" s="89"/>
      <c r="N306" s="86"/>
      <c r="O306" s="87"/>
      <c r="P306" s="86"/>
      <c r="Q306" s="88"/>
      <c r="R306" s="89"/>
      <c r="S306" s="86"/>
      <c r="T306" s="87"/>
      <c r="U306" s="86"/>
      <c r="V306" s="88"/>
      <c r="W306" s="89"/>
      <c r="X306" s="86"/>
      <c r="Y306" s="87"/>
      <c r="Z306" s="86"/>
      <c r="AA306" s="90"/>
      <c r="AB306" s="207"/>
      <c r="AC306" s="85"/>
      <c r="AD306" s="86"/>
      <c r="AE306" s="89"/>
      <c r="AF306" s="86"/>
      <c r="AG306" s="88"/>
      <c r="AH306" s="89"/>
      <c r="AI306" s="86"/>
      <c r="AJ306" s="87"/>
      <c r="AK306" s="86"/>
      <c r="AL306" s="88"/>
      <c r="AM306" s="89"/>
      <c r="AN306" s="86"/>
      <c r="AO306" s="87"/>
      <c r="AP306" s="86"/>
      <c r="AQ306" s="88"/>
      <c r="AR306" s="89"/>
      <c r="AS306" s="86"/>
      <c r="AT306" s="87"/>
      <c r="AU306" s="86"/>
      <c r="AV306" s="88"/>
      <c r="AW306" s="89"/>
      <c r="AX306" s="86"/>
      <c r="AY306" s="87"/>
      <c r="AZ306" s="86"/>
      <c r="BA306" s="88"/>
      <c r="BB306" s="89"/>
      <c r="BC306" s="86"/>
      <c r="BD306" s="86"/>
      <c r="BE306" s="86"/>
      <c r="BF306" s="89"/>
      <c r="BG306" s="91" t="str">
        <f t="shared" si="91"/>
        <v/>
      </c>
      <c r="BI306" s="92" t="str">
        <f t="shared" si="92"/>
        <v/>
      </c>
      <c r="BJ306" s="112"/>
      <c r="BK306" s="117"/>
      <c r="BL306" s="113"/>
      <c r="BM306" s="113"/>
      <c r="BN306" s="113"/>
      <c r="BO306" s="113"/>
      <c r="BP306" s="113"/>
      <c r="BQ306" s="113"/>
      <c r="BR306" s="113"/>
      <c r="BS306" s="114"/>
      <c r="BU306" s="171" t="str">
        <f t="shared" si="93"/>
        <v/>
      </c>
      <c r="BV306" s="161"/>
      <c r="BW306" s="162"/>
      <c r="BX306" s="250"/>
      <c r="BY306" s="256"/>
      <c r="BZ306" s="163"/>
      <c r="CA306" s="250"/>
      <c r="CB306" s="256"/>
      <c r="CC306" s="163"/>
      <c r="CD306" s="250"/>
      <c r="CE306" s="256"/>
      <c r="CF306" s="163"/>
      <c r="CG306" s="250"/>
      <c r="CH306" s="256"/>
      <c r="CI306" s="163"/>
      <c r="CJ306" s="250"/>
      <c r="CK306" s="256"/>
      <c r="CL306" s="163"/>
      <c r="CM306" s="250"/>
      <c r="CN306" s="256"/>
      <c r="CO306" s="163"/>
      <c r="CP306" s="250"/>
      <c r="CQ306" s="256"/>
      <c r="CR306" s="163"/>
      <c r="CS306" s="250"/>
      <c r="CT306" s="256"/>
      <c r="CU306" s="163"/>
      <c r="CV306" s="250"/>
      <c r="CW306" s="162"/>
      <c r="CX306" s="163"/>
      <c r="CY306" s="164"/>
    </row>
    <row r="307" spans="1:103" ht="13.5" customHeight="1">
      <c r="A307" s="83" t="str">
        <f t="shared" si="86"/>
        <v/>
      </c>
      <c r="B307" s="168" t="str">
        <f t="shared" si="87"/>
        <v/>
      </c>
      <c r="C307" s="151" t="str">
        <f t="shared" si="88"/>
        <v/>
      </c>
      <c r="D307" s="82" t="str">
        <f t="shared" si="89"/>
        <v/>
      </c>
      <c r="E307" s="188" t="str">
        <f>IF(ISERROR(SUM((B307/2),(C307/2),(D307/2))),IF(ISERROR(SUM((B307/2),(C307/2))),IF(ISERROR(SUM((B307/2),(D307/2))),IF(ISERROR(SUM((C307/2),(D307/2))),IF(ISERROR(B307/2),IF(ISERROR(C307/2),A305,C307),B307),SUM((C307*'Student List'!$D$34),(D307*'Student List'!$E$34))/'Student List'!$D$40),SUM((B307*'Student List'!$C$34),(D307*'Student List'!$E$34))/'Student List'!$E$40),SUM((B307*'Student List'!$C$34),(C307*'Student List'!$D$34))/'Student List'!$C$40),SUM((B307*'Student List'!$C$34),(C307*'Student List'!$D$34),(D307*'Student List'!$E$34))/'Student List'!$C$35)</f>
        <v/>
      </c>
      <c r="F307" s="84" t="str">
        <f t="shared" si="90"/>
        <v/>
      </c>
      <c r="G307" s="208" t="str">
        <f>IF(ISTEXT('Student List'!$C$14),('Student List'!$C$14),"")</f>
        <v/>
      </c>
      <c r="H307" s="209"/>
      <c r="I307" s="210"/>
      <c r="J307" s="211"/>
      <c r="K307" s="210"/>
      <c r="L307" s="212"/>
      <c r="M307" s="213"/>
      <c r="N307" s="210"/>
      <c r="O307" s="211"/>
      <c r="P307" s="210"/>
      <c r="Q307" s="212"/>
      <c r="R307" s="213"/>
      <c r="S307" s="210"/>
      <c r="T307" s="211"/>
      <c r="U307" s="210"/>
      <c r="V307" s="212"/>
      <c r="W307" s="213"/>
      <c r="X307" s="210"/>
      <c r="Y307" s="211"/>
      <c r="Z307" s="210"/>
      <c r="AA307" s="214"/>
      <c r="AB307" s="215"/>
      <c r="AC307" s="209"/>
      <c r="AD307" s="210"/>
      <c r="AE307" s="213"/>
      <c r="AF307" s="210"/>
      <c r="AG307" s="212"/>
      <c r="AH307" s="213"/>
      <c r="AI307" s="210"/>
      <c r="AJ307" s="211"/>
      <c r="AK307" s="210"/>
      <c r="AL307" s="212"/>
      <c r="AM307" s="213"/>
      <c r="AN307" s="210"/>
      <c r="AO307" s="211"/>
      <c r="AP307" s="210"/>
      <c r="AQ307" s="212"/>
      <c r="AR307" s="213"/>
      <c r="AS307" s="210"/>
      <c r="AT307" s="211"/>
      <c r="AU307" s="210"/>
      <c r="AV307" s="212"/>
      <c r="AW307" s="213"/>
      <c r="AX307" s="210"/>
      <c r="AY307" s="211"/>
      <c r="AZ307" s="210"/>
      <c r="BA307" s="212"/>
      <c r="BB307" s="213"/>
      <c r="BC307" s="210"/>
      <c r="BD307" s="210"/>
      <c r="BE307" s="210"/>
      <c r="BF307" s="213"/>
      <c r="BG307" s="216" t="str">
        <f t="shared" si="91"/>
        <v/>
      </c>
      <c r="BH307" s="217"/>
      <c r="BI307" s="218" t="str">
        <f t="shared" si="92"/>
        <v/>
      </c>
      <c r="BJ307" s="219"/>
      <c r="BK307" s="220"/>
      <c r="BL307" s="221"/>
      <c r="BM307" s="221"/>
      <c r="BN307" s="221"/>
      <c r="BO307" s="221"/>
      <c r="BP307" s="221"/>
      <c r="BQ307" s="221"/>
      <c r="BR307" s="221"/>
      <c r="BS307" s="222"/>
      <c r="BT307" s="217"/>
      <c r="BU307" s="223" t="str">
        <f t="shared" si="93"/>
        <v/>
      </c>
      <c r="BV307" s="224"/>
      <c r="BW307" s="225"/>
      <c r="BX307" s="249"/>
      <c r="BY307" s="255"/>
      <c r="BZ307" s="226"/>
      <c r="CA307" s="249"/>
      <c r="CB307" s="255"/>
      <c r="CC307" s="226"/>
      <c r="CD307" s="249"/>
      <c r="CE307" s="255"/>
      <c r="CF307" s="226"/>
      <c r="CG307" s="249"/>
      <c r="CH307" s="255"/>
      <c r="CI307" s="226"/>
      <c r="CJ307" s="249"/>
      <c r="CK307" s="255"/>
      <c r="CL307" s="226"/>
      <c r="CM307" s="249"/>
      <c r="CN307" s="255"/>
      <c r="CO307" s="226"/>
      <c r="CP307" s="249"/>
      <c r="CQ307" s="255"/>
      <c r="CR307" s="226"/>
      <c r="CS307" s="249"/>
      <c r="CT307" s="255"/>
      <c r="CU307" s="226"/>
      <c r="CV307" s="249"/>
      <c r="CW307" s="225"/>
      <c r="CX307" s="226"/>
      <c r="CY307" s="227"/>
    </row>
    <row r="308" spans="1:103" ht="13.5" customHeight="1">
      <c r="A308" s="83" t="str">
        <f t="shared" si="86"/>
        <v/>
      </c>
      <c r="B308" s="168" t="str">
        <f t="shared" si="87"/>
        <v/>
      </c>
      <c r="C308" s="151" t="str">
        <f t="shared" si="88"/>
        <v/>
      </c>
      <c r="D308" s="82" t="str">
        <f t="shared" si="89"/>
        <v/>
      </c>
      <c r="E308" s="188" t="str">
        <f>IF(ISERROR(SUM((B308/2),(C308/2),(D308/2))),IF(ISERROR(SUM((B308/2),(C308/2))),IF(ISERROR(SUM((B308/2),(D308/2))),IF(ISERROR(SUM((C308/2),(D308/2))),IF(ISERROR(B308/2),IF(ISERROR(C308/2),A306,C308),B308),SUM((C308*'Student List'!$D$34),(D308*'Student List'!$E$34))/'Student List'!$D$40),SUM((B308*'Student List'!$C$34),(D308*'Student List'!$E$34))/'Student List'!$E$40),SUM((B308*'Student List'!$C$34),(C308*'Student List'!$D$34))/'Student List'!$C$40),SUM((B308*'Student List'!$C$34),(C308*'Student List'!$D$34),(D308*'Student List'!$E$34))/'Student List'!$C$35)</f>
        <v/>
      </c>
      <c r="F308" s="84" t="str">
        <f t="shared" si="90"/>
        <v/>
      </c>
      <c r="G308" s="173" t="str">
        <f>IF(ISTEXT('Student List'!$C$15),('Student List'!$C$15),"")</f>
        <v/>
      </c>
      <c r="H308" s="85"/>
      <c r="I308" s="86"/>
      <c r="J308" s="87"/>
      <c r="K308" s="86"/>
      <c r="L308" s="88"/>
      <c r="M308" s="89"/>
      <c r="N308" s="86"/>
      <c r="O308" s="87"/>
      <c r="P308" s="86"/>
      <c r="Q308" s="88"/>
      <c r="R308" s="89"/>
      <c r="S308" s="86"/>
      <c r="T308" s="87"/>
      <c r="U308" s="86"/>
      <c r="V308" s="88"/>
      <c r="W308" s="89"/>
      <c r="X308" s="86"/>
      <c r="Y308" s="87"/>
      <c r="Z308" s="86"/>
      <c r="AA308" s="90"/>
      <c r="AB308" s="207"/>
      <c r="AC308" s="85"/>
      <c r="AD308" s="86"/>
      <c r="AE308" s="89"/>
      <c r="AF308" s="86"/>
      <c r="AG308" s="88"/>
      <c r="AH308" s="89"/>
      <c r="AI308" s="86"/>
      <c r="AJ308" s="87"/>
      <c r="AK308" s="86"/>
      <c r="AL308" s="88"/>
      <c r="AM308" s="89"/>
      <c r="AN308" s="86"/>
      <c r="AO308" s="87"/>
      <c r="AP308" s="86"/>
      <c r="AQ308" s="88"/>
      <c r="AR308" s="89"/>
      <c r="AS308" s="86"/>
      <c r="AT308" s="87"/>
      <c r="AU308" s="86"/>
      <c r="AV308" s="88"/>
      <c r="AW308" s="89"/>
      <c r="AX308" s="86"/>
      <c r="AY308" s="87"/>
      <c r="AZ308" s="86"/>
      <c r="BA308" s="88"/>
      <c r="BB308" s="89"/>
      <c r="BC308" s="86"/>
      <c r="BD308" s="86"/>
      <c r="BE308" s="86"/>
      <c r="BF308" s="89"/>
      <c r="BG308" s="91" t="str">
        <f t="shared" si="91"/>
        <v/>
      </c>
      <c r="BI308" s="92" t="str">
        <f t="shared" si="92"/>
        <v/>
      </c>
      <c r="BJ308" s="112"/>
      <c r="BK308" s="117"/>
      <c r="BL308" s="113"/>
      <c r="BM308" s="113"/>
      <c r="BN308" s="113"/>
      <c r="BO308" s="113"/>
      <c r="BP308" s="113"/>
      <c r="BQ308" s="113"/>
      <c r="BR308" s="113"/>
      <c r="BS308" s="114"/>
      <c r="BU308" s="171" t="str">
        <f t="shared" si="93"/>
        <v/>
      </c>
      <c r="BV308" s="161"/>
      <c r="BW308" s="162"/>
      <c r="BX308" s="250"/>
      <c r="BY308" s="256"/>
      <c r="BZ308" s="163"/>
      <c r="CA308" s="250"/>
      <c r="CB308" s="256"/>
      <c r="CC308" s="163"/>
      <c r="CD308" s="250"/>
      <c r="CE308" s="256"/>
      <c r="CF308" s="163"/>
      <c r="CG308" s="250"/>
      <c r="CH308" s="256"/>
      <c r="CI308" s="163"/>
      <c r="CJ308" s="250"/>
      <c r="CK308" s="256"/>
      <c r="CL308" s="163"/>
      <c r="CM308" s="250"/>
      <c r="CN308" s="256"/>
      <c r="CO308" s="163"/>
      <c r="CP308" s="250"/>
      <c r="CQ308" s="256"/>
      <c r="CR308" s="163"/>
      <c r="CS308" s="250"/>
      <c r="CT308" s="256"/>
      <c r="CU308" s="163"/>
      <c r="CV308" s="250"/>
      <c r="CW308" s="162"/>
      <c r="CX308" s="163"/>
      <c r="CY308" s="164"/>
    </row>
    <row r="309" spans="1:103" ht="13.5" customHeight="1">
      <c r="A309" s="83" t="str">
        <f t="shared" si="86"/>
        <v/>
      </c>
      <c r="B309" s="168" t="str">
        <f t="shared" si="87"/>
        <v/>
      </c>
      <c r="C309" s="151" t="str">
        <f t="shared" si="88"/>
        <v/>
      </c>
      <c r="D309" s="82" t="str">
        <f t="shared" si="89"/>
        <v/>
      </c>
      <c r="E309" s="188" t="str">
        <f>IF(ISERROR(SUM((B309/2),(C309/2),(D309/2))),IF(ISERROR(SUM((B309/2),(C309/2))),IF(ISERROR(SUM((B309/2),(D309/2))),IF(ISERROR(SUM((C309/2),(D309/2))),IF(ISERROR(B309/2),IF(ISERROR(C309/2),A307,C309),B309),SUM((C309*'Student List'!$D$34),(D309*'Student List'!$E$34))/'Student List'!$D$40),SUM((B309*'Student List'!$C$34),(D309*'Student List'!$E$34))/'Student List'!$E$40),SUM((B309*'Student List'!$C$34),(C309*'Student List'!$D$34))/'Student List'!$C$40),SUM((B309*'Student List'!$C$34),(C309*'Student List'!$D$34),(D309*'Student List'!$E$34))/'Student List'!$C$35)</f>
        <v/>
      </c>
      <c r="F309" s="84" t="str">
        <f t="shared" si="90"/>
        <v/>
      </c>
      <c r="G309" s="208" t="str">
        <f>IF(ISTEXT('Student List'!$C$16),('Student List'!$C$16),"")</f>
        <v/>
      </c>
      <c r="H309" s="209"/>
      <c r="I309" s="210"/>
      <c r="J309" s="211"/>
      <c r="K309" s="210"/>
      <c r="L309" s="212"/>
      <c r="M309" s="213"/>
      <c r="N309" s="210"/>
      <c r="O309" s="211"/>
      <c r="P309" s="210"/>
      <c r="Q309" s="212"/>
      <c r="R309" s="213"/>
      <c r="S309" s="210"/>
      <c r="T309" s="211"/>
      <c r="U309" s="210"/>
      <c r="V309" s="212"/>
      <c r="W309" s="213"/>
      <c r="X309" s="210"/>
      <c r="Y309" s="211"/>
      <c r="Z309" s="210"/>
      <c r="AA309" s="214"/>
      <c r="AB309" s="215"/>
      <c r="AC309" s="209"/>
      <c r="AD309" s="210"/>
      <c r="AE309" s="213"/>
      <c r="AF309" s="210"/>
      <c r="AG309" s="212"/>
      <c r="AH309" s="213"/>
      <c r="AI309" s="210"/>
      <c r="AJ309" s="211"/>
      <c r="AK309" s="210"/>
      <c r="AL309" s="212"/>
      <c r="AM309" s="213"/>
      <c r="AN309" s="210"/>
      <c r="AO309" s="211"/>
      <c r="AP309" s="210"/>
      <c r="AQ309" s="212"/>
      <c r="AR309" s="213"/>
      <c r="AS309" s="210"/>
      <c r="AT309" s="211"/>
      <c r="AU309" s="210"/>
      <c r="AV309" s="212"/>
      <c r="AW309" s="213"/>
      <c r="AX309" s="210"/>
      <c r="AY309" s="211"/>
      <c r="AZ309" s="210"/>
      <c r="BA309" s="212"/>
      <c r="BB309" s="213"/>
      <c r="BC309" s="210"/>
      <c r="BD309" s="210"/>
      <c r="BE309" s="210"/>
      <c r="BF309" s="213"/>
      <c r="BG309" s="216" t="str">
        <f t="shared" si="91"/>
        <v/>
      </c>
      <c r="BH309" s="217"/>
      <c r="BI309" s="218" t="str">
        <f t="shared" si="92"/>
        <v/>
      </c>
      <c r="BJ309" s="219"/>
      <c r="BK309" s="220"/>
      <c r="BL309" s="221"/>
      <c r="BM309" s="221"/>
      <c r="BN309" s="221"/>
      <c r="BO309" s="221"/>
      <c r="BP309" s="221"/>
      <c r="BQ309" s="221"/>
      <c r="BR309" s="221"/>
      <c r="BS309" s="222"/>
      <c r="BT309" s="217"/>
      <c r="BU309" s="223" t="str">
        <f t="shared" si="93"/>
        <v/>
      </c>
      <c r="BV309" s="224"/>
      <c r="BW309" s="225"/>
      <c r="BX309" s="249"/>
      <c r="BY309" s="255"/>
      <c r="BZ309" s="226"/>
      <c r="CA309" s="249"/>
      <c r="CB309" s="255"/>
      <c r="CC309" s="226"/>
      <c r="CD309" s="249"/>
      <c r="CE309" s="255"/>
      <c r="CF309" s="226"/>
      <c r="CG309" s="249"/>
      <c r="CH309" s="255"/>
      <c r="CI309" s="226"/>
      <c r="CJ309" s="249"/>
      <c r="CK309" s="255"/>
      <c r="CL309" s="226"/>
      <c r="CM309" s="249"/>
      <c r="CN309" s="255"/>
      <c r="CO309" s="226"/>
      <c r="CP309" s="249"/>
      <c r="CQ309" s="255"/>
      <c r="CR309" s="226"/>
      <c r="CS309" s="249"/>
      <c r="CT309" s="255"/>
      <c r="CU309" s="226"/>
      <c r="CV309" s="249"/>
      <c r="CW309" s="225"/>
      <c r="CX309" s="226"/>
      <c r="CY309" s="227"/>
    </row>
    <row r="310" spans="1:103" ht="13.5" customHeight="1">
      <c r="A310" s="83" t="str">
        <f t="shared" si="86"/>
        <v/>
      </c>
      <c r="B310" s="168" t="str">
        <f t="shared" si="87"/>
        <v/>
      </c>
      <c r="C310" s="151" t="str">
        <f t="shared" si="88"/>
        <v/>
      </c>
      <c r="D310" s="82" t="str">
        <f t="shared" si="89"/>
        <v/>
      </c>
      <c r="E310" s="188" t="str">
        <f>IF(ISERROR(SUM((B310/2),(C310/2),(D310/2))),IF(ISERROR(SUM((B310/2),(C310/2))),IF(ISERROR(SUM((B310/2),(D310/2))),IF(ISERROR(SUM((C310/2),(D310/2))),IF(ISERROR(B310/2),IF(ISERROR(C310/2),A308,C310),B310),SUM((C310*'Student List'!$D$34),(D310*'Student List'!$E$34))/'Student List'!$D$40),SUM((B310*'Student List'!$C$34),(D310*'Student List'!$E$34))/'Student List'!$E$40),SUM((B310*'Student List'!$C$34),(C310*'Student List'!$D$34))/'Student List'!$C$40),SUM((B310*'Student List'!$C$34),(C310*'Student List'!$D$34),(D310*'Student List'!$E$34))/'Student List'!$C$35)</f>
        <v/>
      </c>
      <c r="F310" s="84" t="str">
        <f t="shared" si="90"/>
        <v/>
      </c>
      <c r="G310" s="173" t="str">
        <f>IF(ISTEXT('Student List'!$C$17),('Student List'!$C$17),"")</f>
        <v/>
      </c>
      <c r="H310" s="85"/>
      <c r="I310" s="86"/>
      <c r="J310" s="87"/>
      <c r="K310" s="86"/>
      <c r="L310" s="88"/>
      <c r="M310" s="89"/>
      <c r="N310" s="86"/>
      <c r="O310" s="87"/>
      <c r="P310" s="86"/>
      <c r="Q310" s="88"/>
      <c r="R310" s="89"/>
      <c r="S310" s="86"/>
      <c r="T310" s="87"/>
      <c r="U310" s="86"/>
      <c r="V310" s="88"/>
      <c r="W310" s="89"/>
      <c r="X310" s="86"/>
      <c r="Y310" s="87"/>
      <c r="Z310" s="86"/>
      <c r="AA310" s="90"/>
      <c r="AB310" s="207"/>
      <c r="AC310" s="85"/>
      <c r="AD310" s="86"/>
      <c r="AE310" s="89"/>
      <c r="AF310" s="86"/>
      <c r="AG310" s="88"/>
      <c r="AH310" s="89"/>
      <c r="AI310" s="86"/>
      <c r="AJ310" s="87"/>
      <c r="AK310" s="86"/>
      <c r="AL310" s="88"/>
      <c r="AM310" s="89"/>
      <c r="AN310" s="86"/>
      <c r="AO310" s="87"/>
      <c r="AP310" s="86"/>
      <c r="AQ310" s="88"/>
      <c r="AR310" s="89"/>
      <c r="AS310" s="86"/>
      <c r="AT310" s="87"/>
      <c r="AU310" s="86"/>
      <c r="AV310" s="88"/>
      <c r="AW310" s="89"/>
      <c r="AX310" s="86"/>
      <c r="AY310" s="87"/>
      <c r="AZ310" s="86"/>
      <c r="BA310" s="88"/>
      <c r="BB310" s="89"/>
      <c r="BC310" s="86"/>
      <c r="BD310" s="86"/>
      <c r="BE310" s="86"/>
      <c r="BF310" s="89"/>
      <c r="BG310" s="91" t="str">
        <f t="shared" si="91"/>
        <v/>
      </c>
      <c r="BI310" s="92" t="str">
        <f t="shared" si="92"/>
        <v/>
      </c>
      <c r="BJ310" s="112"/>
      <c r="BK310" s="117"/>
      <c r="BL310" s="113"/>
      <c r="BM310" s="113"/>
      <c r="BN310" s="113"/>
      <c r="BO310" s="113"/>
      <c r="BP310" s="113"/>
      <c r="BQ310" s="113"/>
      <c r="BR310" s="113"/>
      <c r="BS310" s="114"/>
      <c r="BU310" s="171" t="str">
        <f t="shared" si="93"/>
        <v/>
      </c>
      <c r="BV310" s="161"/>
      <c r="BW310" s="162"/>
      <c r="BX310" s="250"/>
      <c r="BY310" s="256"/>
      <c r="BZ310" s="163"/>
      <c r="CA310" s="250"/>
      <c r="CB310" s="256"/>
      <c r="CC310" s="163"/>
      <c r="CD310" s="250"/>
      <c r="CE310" s="256"/>
      <c r="CF310" s="163"/>
      <c r="CG310" s="250"/>
      <c r="CH310" s="256"/>
      <c r="CI310" s="163"/>
      <c r="CJ310" s="250"/>
      <c r="CK310" s="256"/>
      <c r="CL310" s="163"/>
      <c r="CM310" s="250"/>
      <c r="CN310" s="256"/>
      <c r="CO310" s="163"/>
      <c r="CP310" s="250"/>
      <c r="CQ310" s="256"/>
      <c r="CR310" s="163"/>
      <c r="CS310" s="250"/>
      <c r="CT310" s="256"/>
      <c r="CU310" s="163"/>
      <c r="CV310" s="250"/>
      <c r="CW310" s="162"/>
      <c r="CX310" s="163"/>
      <c r="CY310" s="164"/>
    </row>
    <row r="311" spans="1:103" ht="13.5" customHeight="1">
      <c r="A311" s="83" t="str">
        <f t="shared" si="86"/>
        <v/>
      </c>
      <c r="B311" s="168" t="str">
        <f t="shared" si="87"/>
        <v/>
      </c>
      <c r="C311" s="151" t="str">
        <f t="shared" si="88"/>
        <v/>
      </c>
      <c r="D311" s="82" t="str">
        <f t="shared" si="89"/>
        <v/>
      </c>
      <c r="E311" s="188" t="str">
        <f>IF(ISERROR(SUM((B311/2),(C311/2),(D311/2))),IF(ISERROR(SUM((B311/2),(C311/2))),IF(ISERROR(SUM((B311/2),(D311/2))),IF(ISERROR(SUM((C311/2),(D311/2))),IF(ISERROR(B311/2),IF(ISERROR(C311/2),A309,C311),B311),SUM((C311*'Student List'!$D$34),(D311*'Student List'!$E$34))/'Student List'!$D$40),SUM((B311*'Student List'!$C$34),(D311*'Student List'!$E$34))/'Student List'!$E$40),SUM((B311*'Student List'!$C$34),(C311*'Student List'!$D$34))/'Student List'!$C$40),SUM((B311*'Student List'!$C$34),(C311*'Student List'!$D$34),(D311*'Student List'!$E$34))/'Student List'!$C$35)</f>
        <v/>
      </c>
      <c r="F311" s="84" t="str">
        <f t="shared" si="90"/>
        <v/>
      </c>
      <c r="G311" s="208" t="str">
        <f>IF(ISTEXT('Student List'!$C$18),('Student List'!$C$18),"")</f>
        <v/>
      </c>
      <c r="H311" s="209"/>
      <c r="I311" s="210"/>
      <c r="J311" s="211"/>
      <c r="K311" s="210"/>
      <c r="L311" s="212"/>
      <c r="M311" s="213"/>
      <c r="N311" s="210"/>
      <c r="O311" s="211"/>
      <c r="P311" s="210"/>
      <c r="Q311" s="212"/>
      <c r="R311" s="213"/>
      <c r="S311" s="210"/>
      <c r="T311" s="211"/>
      <c r="U311" s="210"/>
      <c r="V311" s="212"/>
      <c r="W311" s="213"/>
      <c r="X311" s="210"/>
      <c r="Y311" s="211"/>
      <c r="Z311" s="210"/>
      <c r="AA311" s="214"/>
      <c r="AB311" s="215"/>
      <c r="AC311" s="209"/>
      <c r="AD311" s="210"/>
      <c r="AE311" s="213"/>
      <c r="AF311" s="210"/>
      <c r="AG311" s="212"/>
      <c r="AH311" s="213"/>
      <c r="AI311" s="210"/>
      <c r="AJ311" s="211"/>
      <c r="AK311" s="210"/>
      <c r="AL311" s="212"/>
      <c r="AM311" s="213"/>
      <c r="AN311" s="210"/>
      <c r="AO311" s="211"/>
      <c r="AP311" s="210"/>
      <c r="AQ311" s="212"/>
      <c r="AR311" s="213"/>
      <c r="AS311" s="210"/>
      <c r="AT311" s="211"/>
      <c r="AU311" s="210"/>
      <c r="AV311" s="212"/>
      <c r="AW311" s="213"/>
      <c r="AX311" s="210"/>
      <c r="AY311" s="211"/>
      <c r="AZ311" s="210"/>
      <c r="BA311" s="212"/>
      <c r="BB311" s="213"/>
      <c r="BC311" s="210"/>
      <c r="BD311" s="210"/>
      <c r="BE311" s="210"/>
      <c r="BF311" s="213"/>
      <c r="BG311" s="216" t="str">
        <f t="shared" si="91"/>
        <v/>
      </c>
      <c r="BH311" s="217"/>
      <c r="BI311" s="218" t="str">
        <f t="shared" si="92"/>
        <v/>
      </c>
      <c r="BJ311" s="219"/>
      <c r="BK311" s="220"/>
      <c r="BL311" s="221"/>
      <c r="BM311" s="221"/>
      <c r="BN311" s="221"/>
      <c r="BO311" s="221"/>
      <c r="BP311" s="221"/>
      <c r="BQ311" s="221"/>
      <c r="BR311" s="221"/>
      <c r="BS311" s="222"/>
      <c r="BT311" s="217"/>
      <c r="BU311" s="223" t="str">
        <f t="shared" si="93"/>
        <v/>
      </c>
      <c r="BV311" s="224"/>
      <c r="BW311" s="225"/>
      <c r="BX311" s="249"/>
      <c r="BY311" s="255"/>
      <c r="BZ311" s="226"/>
      <c r="CA311" s="249"/>
      <c r="CB311" s="255"/>
      <c r="CC311" s="226"/>
      <c r="CD311" s="249"/>
      <c r="CE311" s="255"/>
      <c r="CF311" s="226"/>
      <c r="CG311" s="249"/>
      <c r="CH311" s="255"/>
      <c r="CI311" s="226"/>
      <c r="CJ311" s="249"/>
      <c r="CK311" s="255"/>
      <c r="CL311" s="226"/>
      <c r="CM311" s="249"/>
      <c r="CN311" s="255"/>
      <c r="CO311" s="226"/>
      <c r="CP311" s="249"/>
      <c r="CQ311" s="255"/>
      <c r="CR311" s="226"/>
      <c r="CS311" s="249"/>
      <c r="CT311" s="255"/>
      <c r="CU311" s="226"/>
      <c r="CV311" s="249"/>
      <c r="CW311" s="225"/>
      <c r="CX311" s="226"/>
      <c r="CY311" s="227"/>
    </row>
    <row r="312" spans="1:103" ht="13.5" customHeight="1">
      <c r="A312" s="83" t="str">
        <f t="shared" si="86"/>
        <v/>
      </c>
      <c r="B312" s="168" t="str">
        <f t="shared" si="87"/>
        <v/>
      </c>
      <c r="C312" s="151" t="str">
        <f t="shared" si="88"/>
        <v/>
      </c>
      <c r="D312" s="82" t="str">
        <f t="shared" si="89"/>
        <v/>
      </c>
      <c r="E312" s="188" t="str">
        <f>IF(ISERROR(SUM((B312/2),(C312/2),(D312/2))),IF(ISERROR(SUM((B312/2),(C312/2))),IF(ISERROR(SUM((B312/2),(D312/2))),IF(ISERROR(SUM((C312/2),(D312/2))),IF(ISERROR(B312/2),IF(ISERROR(C312/2),A310,C312),B312),SUM((C312*'Student List'!$D$34),(D312*'Student List'!$E$34))/'Student List'!$D$40),SUM((B312*'Student List'!$C$34),(D312*'Student List'!$E$34))/'Student List'!$E$40),SUM((B312*'Student List'!$C$34),(C312*'Student List'!$D$34))/'Student List'!$C$40),SUM((B312*'Student List'!$C$34),(C312*'Student List'!$D$34),(D312*'Student List'!$E$34))/'Student List'!$C$35)</f>
        <v/>
      </c>
      <c r="F312" s="84" t="str">
        <f t="shared" si="90"/>
        <v/>
      </c>
      <c r="G312" s="173" t="str">
        <f>IF(ISTEXT('Student List'!$C$19),('Student List'!$C$19),"")</f>
        <v/>
      </c>
      <c r="H312" s="85"/>
      <c r="I312" s="86"/>
      <c r="J312" s="87"/>
      <c r="K312" s="86"/>
      <c r="L312" s="88"/>
      <c r="M312" s="89"/>
      <c r="N312" s="86"/>
      <c r="O312" s="87"/>
      <c r="P312" s="86"/>
      <c r="Q312" s="88"/>
      <c r="R312" s="89"/>
      <c r="S312" s="86"/>
      <c r="T312" s="87"/>
      <c r="U312" s="86"/>
      <c r="V312" s="88"/>
      <c r="W312" s="89"/>
      <c r="X312" s="86"/>
      <c r="Y312" s="87"/>
      <c r="Z312" s="86"/>
      <c r="AA312" s="90"/>
      <c r="AB312" s="207"/>
      <c r="AC312" s="85"/>
      <c r="AD312" s="86"/>
      <c r="AE312" s="89"/>
      <c r="AF312" s="86"/>
      <c r="AG312" s="88"/>
      <c r="AH312" s="89"/>
      <c r="AI312" s="86"/>
      <c r="AJ312" s="87"/>
      <c r="AK312" s="86"/>
      <c r="AL312" s="88"/>
      <c r="AM312" s="89"/>
      <c r="AN312" s="86"/>
      <c r="AO312" s="87"/>
      <c r="AP312" s="86"/>
      <c r="AQ312" s="88"/>
      <c r="AR312" s="89"/>
      <c r="AS312" s="86"/>
      <c r="AT312" s="87"/>
      <c r="AU312" s="86"/>
      <c r="AV312" s="88"/>
      <c r="AW312" s="89"/>
      <c r="AX312" s="86"/>
      <c r="AY312" s="87"/>
      <c r="AZ312" s="86"/>
      <c r="BA312" s="88"/>
      <c r="BB312" s="89"/>
      <c r="BC312" s="86"/>
      <c r="BD312" s="86"/>
      <c r="BE312" s="86"/>
      <c r="BF312" s="89"/>
      <c r="BG312" s="91" t="str">
        <f t="shared" si="91"/>
        <v/>
      </c>
      <c r="BI312" s="92" t="str">
        <f t="shared" si="92"/>
        <v/>
      </c>
      <c r="BJ312" s="112"/>
      <c r="BK312" s="117"/>
      <c r="BL312" s="113"/>
      <c r="BM312" s="113"/>
      <c r="BN312" s="113"/>
      <c r="BO312" s="113"/>
      <c r="BP312" s="113"/>
      <c r="BQ312" s="113"/>
      <c r="BR312" s="113"/>
      <c r="BS312" s="114"/>
      <c r="BU312" s="171" t="str">
        <f t="shared" si="93"/>
        <v/>
      </c>
      <c r="BV312" s="161"/>
      <c r="BW312" s="162"/>
      <c r="BX312" s="250"/>
      <c r="BY312" s="256"/>
      <c r="BZ312" s="163"/>
      <c r="CA312" s="250"/>
      <c r="CB312" s="256"/>
      <c r="CC312" s="163"/>
      <c r="CD312" s="250"/>
      <c r="CE312" s="256"/>
      <c r="CF312" s="163"/>
      <c r="CG312" s="250"/>
      <c r="CH312" s="256"/>
      <c r="CI312" s="163"/>
      <c r="CJ312" s="250"/>
      <c r="CK312" s="256"/>
      <c r="CL312" s="163"/>
      <c r="CM312" s="250"/>
      <c r="CN312" s="256"/>
      <c r="CO312" s="163"/>
      <c r="CP312" s="250"/>
      <c r="CQ312" s="256"/>
      <c r="CR312" s="163"/>
      <c r="CS312" s="250"/>
      <c r="CT312" s="256"/>
      <c r="CU312" s="163"/>
      <c r="CV312" s="250"/>
      <c r="CW312" s="162"/>
      <c r="CX312" s="163"/>
      <c r="CY312" s="164"/>
    </row>
    <row r="313" spans="1:103" ht="13.5" customHeight="1">
      <c r="A313" s="83" t="str">
        <f t="shared" si="86"/>
        <v/>
      </c>
      <c r="B313" s="168" t="str">
        <f t="shared" si="87"/>
        <v/>
      </c>
      <c r="C313" s="151" t="str">
        <f t="shared" si="88"/>
        <v/>
      </c>
      <c r="D313" s="82" t="str">
        <f t="shared" si="89"/>
        <v/>
      </c>
      <c r="E313" s="188" t="str">
        <f>IF(ISERROR(SUM((B313/2),(C313/2),(D313/2))),IF(ISERROR(SUM((B313/2),(C313/2))),IF(ISERROR(SUM((B313/2),(D313/2))),IF(ISERROR(SUM((C313/2),(D313/2))),IF(ISERROR(B313/2),IF(ISERROR(C313/2),A311,C313),B313),SUM((C313*'Student List'!$D$34),(D313*'Student List'!$E$34))/'Student List'!$D$40),SUM((B313*'Student List'!$C$34),(D313*'Student List'!$E$34))/'Student List'!$E$40),SUM((B313*'Student List'!$C$34),(C313*'Student List'!$D$34))/'Student List'!$C$40),SUM((B313*'Student List'!$C$34),(C313*'Student List'!$D$34),(D313*'Student List'!$E$34))/'Student List'!$C$35)</f>
        <v/>
      </c>
      <c r="F313" s="84" t="str">
        <f t="shared" si="90"/>
        <v/>
      </c>
      <c r="G313" s="208" t="str">
        <f>IF(ISTEXT('Student List'!$C$20),('Student List'!$C$20),"")</f>
        <v/>
      </c>
      <c r="H313" s="209"/>
      <c r="I313" s="210"/>
      <c r="J313" s="211"/>
      <c r="K313" s="210"/>
      <c r="L313" s="212"/>
      <c r="M313" s="213"/>
      <c r="N313" s="210"/>
      <c r="O313" s="211"/>
      <c r="P313" s="210"/>
      <c r="Q313" s="212"/>
      <c r="R313" s="213"/>
      <c r="S313" s="210"/>
      <c r="T313" s="211"/>
      <c r="U313" s="210"/>
      <c r="V313" s="212"/>
      <c r="W313" s="213"/>
      <c r="X313" s="210"/>
      <c r="Y313" s="211"/>
      <c r="Z313" s="210"/>
      <c r="AA313" s="214"/>
      <c r="AB313" s="215"/>
      <c r="AC313" s="209"/>
      <c r="AD313" s="210"/>
      <c r="AE313" s="213"/>
      <c r="AF313" s="210"/>
      <c r="AG313" s="212"/>
      <c r="AH313" s="213"/>
      <c r="AI313" s="210"/>
      <c r="AJ313" s="211"/>
      <c r="AK313" s="210"/>
      <c r="AL313" s="212"/>
      <c r="AM313" s="213"/>
      <c r="AN313" s="210"/>
      <c r="AO313" s="211"/>
      <c r="AP313" s="210"/>
      <c r="AQ313" s="212"/>
      <c r="AR313" s="213"/>
      <c r="AS313" s="210"/>
      <c r="AT313" s="211"/>
      <c r="AU313" s="210"/>
      <c r="AV313" s="212"/>
      <c r="AW313" s="213"/>
      <c r="AX313" s="210"/>
      <c r="AY313" s="211"/>
      <c r="AZ313" s="210"/>
      <c r="BA313" s="212"/>
      <c r="BB313" s="213"/>
      <c r="BC313" s="210"/>
      <c r="BD313" s="210"/>
      <c r="BE313" s="210"/>
      <c r="BF313" s="213"/>
      <c r="BG313" s="216" t="str">
        <f t="shared" si="91"/>
        <v/>
      </c>
      <c r="BH313" s="217"/>
      <c r="BI313" s="218" t="str">
        <f t="shared" si="92"/>
        <v/>
      </c>
      <c r="BJ313" s="219"/>
      <c r="BK313" s="220"/>
      <c r="BL313" s="221"/>
      <c r="BM313" s="221"/>
      <c r="BN313" s="221"/>
      <c r="BO313" s="221"/>
      <c r="BP313" s="221"/>
      <c r="BQ313" s="221"/>
      <c r="BR313" s="221"/>
      <c r="BS313" s="222"/>
      <c r="BT313" s="217"/>
      <c r="BU313" s="223" t="str">
        <f t="shared" si="93"/>
        <v/>
      </c>
      <c r="BV313" s="224"/>
      <c r="BW313" s="225"/>
      <c r="BX313" s="249"/>
      <c r="BY313" s="255"/>
      <c r="BZ313" s="226"/>
      <c r="CA313" s="249"/>
      <c r="CB313" s="255"/>
      <c r="CC313" s="226"/>
      <c r="CD313" s="249"/>
      <c r="CE313" s="255"/>
      <c r="CF313" s="226"/>
      <c r="CG313" s="249"/>
      <c r="CH313" s="255"/>
      <c r="CI313" s="226"/>
      <c r="CJ313" s="249"/>
      <c r="CK313" s="255"/>
      <c r="CL313" s="226"/>
      <c r="CM313" s="249"/>
      <c r="CN313" s="255"/>
      <c r="CO313" s="226"/>
      <c r="CP313" s="249"/>
      <c r="CQ313" s="255"/>
      <c r="CR313" s="226"/>
      <c r="CS313" s="249"/>
      <c r="CT313" s="255"/>
      <c r="CU313" s="226"/>
      <c r="CV313" s="249"/>
      <c r="CW313" s="225"/>
      <c r="CX313" s="226"/>
      <c r="CY313" s="227"/>
    </row>
    <row r="314" spans="1:103" ht="13.5" customHeight="1">
      <c r="A314" s="83" t="str">
        <f t="shared" si="86"/>
        <v/>
      </c>
      <c r="B314" s="168" t="str">
        <f t="shared" si="87"/>
        <v/>
      </c>
      <c r="C314" s="151" t="str">
        <f t="shared" si="88"/>
        <v/>
      </c>
      <c r="D314" s="82" t="str">
        <f t="shared" si="89"/>
        <v/>
      </c>
      <c r="E314" s="188" t="str">
        <f>IF(ISERROR(SUM((B314/2),(C314/2),(D314/2))),IF(ISERROR(SUM((B314/2),(C314/2))),IF(ISERROR(SUM((B314/2),(D314/2))),IF(ISERROR(SUM((C314/2),(D314/2))),IF(ISERROR(B314/2),IF(ISERROR(C314/2),A312,C314),B314),SUM((C314*'Student List'!$D$34),(D314*'Student List'!$E$34))/'Student List'!$D$40),SUM((B314*'Student List'!$C$34),(D314*'Student List'!$E$34))/'Student List'!$E$40),SUM((B314*'Student List'!$C$34),(C314*'Student List'!$D$34))/'Student List'!$C$40),SUM((B314*'Student List'!$C$34),(C314*'Student List'!$D$34),(D314*'Student List'!$E$34))/'Student List'!$C$35)</f>
        <v/>
      </c>
      <c r="F314" s="84" t="str">
        <f t="shared" si="90"/>
        <v/>
      </c>
      <c r="G314" s="173" t="str">
        <f>IF(ISTEXT('Student List'!$C$21),('Student List'!$C$21),"")</f>
        <v/>
      </c>
      <c r="H314" s="85"/>
      <c r="I314" s="86"/>
      <c r="J314" s="87"/>
      <c r="K314" s="86"/>
      <c r="L314" s="88"/>
      <c r="M314" s="89"/>
      <c r="N314" s="86"/>
      <c r="O314" s="86"/>
      <c r="P314" s="228"/>
      <c r="Q314" s="148"/>
      <c r="R314" s="89"/>
      <c r="S314" s="86"/>
      <c r="T314" s="87"/>
      <c r="U314" s="86"/>
      <c r="V314" s="88"/>
      <c r="W314" s="89"/>
      <c r="X314" s="86"/>
      <c r="Y314" s="87"/>
      <c r="Z314" s="86"/>
      <c r="AA314" s="90"/>
      <c r="AB314" s="207"/>
      <c r="AC314" s="85"/>
      <c r="AD314" s="86"/>
      <c r="AE314" s="89"/>
      <c r="AF314" s="86"/>
      <c r="AG314" s="88"/>
      <c r="AH314" s="89"/>
      <c r="AI314" s="86"/>
      <c r="AJ314" s="87"/>
      <c r="AK314" s="86"/>
      <c r="AL314" s="88"/>
      <c r="AM314" s="89"/>
      <c r="AN314" s="86"/>
      <c r="AO314" s="87"/>
      <c r="AP314" s="86"/>
      <c r="AQ314" s="88"/>
      <c r="AR314" s="89"/>
      <c r="AS314" s="86"/>
      <c r="AT314" s="87"/>
      <c r="AU314" s="86"/>
      <c r="AV314" s="88"/>
      <c r="AW314" s="89"/>
      <c r="AX314" s="86"/>
      <c r="AY314" s="87"/>
      <c r="AZ314" s="86"/>
      <c r="BA314" s="88"/>
      <c r="BB314" s="89"/>
      <c r="BC314" s="86"/>
      <c r="BD314" s="86"/>
      <c r="BE314" s="86"/>
      <c r="BF314" s="89"/>
      <c r="BG314" s="91" t="str">
        <f t="shared" si="91"/>
        <v/>
      </c>
      <c r="BI314" s="92" t="str">
        <f t="shared" si="92"/>
        <v/>
      </c>
      <c r="BJ314" s="112"/>
      <c r="BK314" s="117"/>
      <c r="BL314" s="113"/>
      <c r="BM314" s="113"/>
      <c r="BN314" s="113"/>
      <c r="BO314" s="113"/>
      <c r="BP314" s="113"/>
      <c r="BQ314" s="113"/>
      <c r="BR314" s="113"/>
      <c r="BS314" s="114"/>
      <c r="BU314" s="171" t="str">
        <f t="shared" si="93"/>
        <v/>
      </c>
      <c r="BV314" s="161"/>
      <c r="BW314" s="162"/>
      <c r="BX314" s="250"/>
      <c r="BY314" s="256"/>
      <c r="BZ314" s="163"/>
      <c r="CA314" s="250"/>
      <c r="CB314" s="256"/>
      <c r="CC314" s="163"/>
      <c r="CD314" s="250"/>
      <c r="CE314" s="256"/>
      <c r="CF314" s="163"/>
      <c r="CG314" s="250"/>
      <c r="CH314" s="256"/>
      <c r="CI314" s="163"/>
      <c r="CJ314" s="250"/>
      <c r="CK314" s="256"/>
      <c r="CL314" s="163"/>
      <c r="CM314" s="250"/>
      <c r="CN314" s="256"/>
      <c r="CO314" s="163"/>
      <c r="CP314" s="250"/>
      <c r="CQ314" s="256"/>
      <c r="CR314" s="163"/>
      <c r="CS314" s="250"/>
      <c r="CT314" s="256"/>
      <c r="CU314" s="163"/>
      <c r="CV314" s="250"/>
      <c r="CW314" s="162"/>
      <c r="CX314" s="163"/>
      <c r="CY314" s="164"/>
    </row>
    <row r="315" spans="1:103" ht="13.5" customHeight="1">
      <c r="A315" s="83" t="str">
        <f t="shared" si="86"/>
        <v/>
      </c>
      <c r="B315" s="168" t="str">
        <f t="shared" si="87"/>
        <v/>
      </c>
      <c r="C315" s="151" t="str">
        <f t="shared" si="88"/>
        <v/>
      </c>
      <c r="D315" s="82" t="str">
        <f t="shared" si="89"/>
        <v/>
      </c>
      <c r="E315" s="188" t="str">
        <f>IF(ISERROR(SUM((B315/2),(C315/2),(D315/2))),IF(ISERROR(SUM((B315/2),(C315/2))),IF(ISERROR(SUM((B315/2),(D315/2))),IF(ISERROR(SUM((C315/2),(D315/2))),IF(ISERROR(B315/2),IF(ISERROR(C315/2),A313,C315),B315),SUM((C315*'Student List'!$D$34),(D315*'Student List'!$E$34))/'Student List'!$D$40),SUM((B315*'Student List'!$C$34),(D315*'Student List'!$E$34))/'Student List'!$E$40),SUM((B315*'Student List'!$C$34),(C315*'Student List'!$D$34))/'Student List'!$C$40),SUM((B315*'Student List'!$C$34),(C315*'Student List'!$D$34),(D315*'Student List'!$E$34))/'Student List'!$C$35)</f>
        <v/>
      </c>
      <c r="F315" s="84" t="str">
        <f t="shared" si="90"/>
        <v/>
      </c>
      <c r="G315" s="208" t="str">
        <f>IF(ISTEXT('Student List'!$C$22),('Student List'!$C$22),"")</f>
        <v/>
      </c>
      <c r="H315" s="209"/>
      <c r="I315" s="210"/>
      <c r="J315" s="211"/>
      <c r="K315" s="210"/>
      <c r="L315" s="212"/>
      <c r="M315" s="213"/>
      <c r="N315" s="210"/>
      <c r="O315" s="211"/>
      <c r="P315" s="210"/>
      <c r="Q315" s="212"/>
      <c r="R315" s="213"/>
      <c r="S315" s="210"/>
      <c r="T315" s="211"/>
      <c r="U315" s="210"/>
      <c r="V315" s="212"/>
      <c r="W315" s="213"/>
      <c r="X315" s="210"/>
      <c r="Y315" s="211"/>
      <c r="Z315" s="210"/>
      <c r="AA315" s="214"/>
      <c r="AB315" s="215"/>
      <c r="AC315" s="209"/>
      <c r="AD315" s="210"/>
      <c r="AE315" s="213"/>
      <c r="AF315" s="210"/>
      <c r="AG315" s="212"/>
      <c r="AH315" s="213"/>
      <c r="AI315" s="210"/>
      <c r="AJ315" s="211"/>
      <c r="AK315" s="210"/>
      <c r="AL315" s="212"/>
      <c r="AM315" s="213"/>
      <c r="AN315" s="210"/>
      <c r="AO315" s="211"/>
      <c r="AP315" s="210"/>
      <c r="AQ315" s="212"/>
      <c r="AR315" s="213"/>
      <c r="AS315" s="210"/>
      <c r="AT315" s="211"/>
      <c r="AU315" s="210"/>
      <c r="AV315" s="212"/>
      <c r="AW315" s="213"/>
      <c r="AX315" s="210"/>
      <c r="AY315" s="211"/>
      <c r="AZ315" s="210"/>
      <c r="BA315" s="212"/>
      <c r="BB315" s="213"/>
      <c r="BC315" s="210"/>
      <c r="BD315" s="210"/>
      <c r="BE315" s="210"/>
      <c r="BF315" s="213"/>
      <c r="BG315" s="216" t="str">
        <f t="shared" si="91"/>
        <v/>
      </c>
      <c r="BH315" s="217"/>
      <c r="BI315" s="218" t="str">
        <f t="shared" si="92"/>
        <v/>
      </c>
      <c r="BJ315" s="219"/>
      <c r="BK315" s="220"/>
      <c r="BL315" s="221"/>
      <c r="BM315" s="221"/>
      <c r="BN315" s="221"/>
      <c r="BO315" s="221"/>
      <c r="BP315" s="221"/>
      <c r="BQ315" s="221"/>
      <c r="BR315" s="221"/>
      <c r="BS315" s="222"/>
      <c r="BT315" s="217"/>
      <c r="BU315" s="223" t="str">
        <f t="shared" si="93"/>
        <v/>
      </c>
      <c r="BV315" s="224"/>
      <c r="BW315" s="225"/>
      <c r="BX315" s="249"/>
      <c r="BY315" s="255"/>
      <c r="BZ315" s="226"/>
      <c r="CA315" s="249"/>
      <c r="CB315" s="255"/>
      <c r="CC315" s="226"/>
      <c r="CD315" s="249"/>
      <c r="CE315" s="255"/>
      <c r="CF315" s="226"/>
      <c r="CG315" s="249"/>
      <c r="CH315" s="255"/>
      <c r="CI315" s="226"/>
      <c r="CJ315" s="249"/>
      <c r="CK315" s="255"/>
      <c r="CL315" s="226"/>
      <c r="CM315" s="249"/>
      <c r="CN315" s="255"/>
      <c r="CO315" s="226"/>
      <c r="CP315" s="249"/>
      <c r="CQ315" s="255"/>
      <c r="CR315" s="226"/>
      <c r="CS315" s="249"/>
      <c r="CT315" s="255"/>
      <c r="CU315" s="226"/>
      <c r="CV315" s="249"/>
      <c r="CW315" s="225"/>
      <c r="CX315" s="226"/>
      <c r="CY315" s="227"/>
    </row>
    <row r="316" spans="1:103" ht="13.5" customHeight="1">
      <c r="A316" s="83" t="str">
        <f t="shared" si="86"/>
        <v/>
      </c>
      <c r="B316" s="168" t="str">
        <f t="shared" si="87"/>
        <v/>
      </c>
      <c r="C316" s="151" t="str">
        <f t="shared" si="88"/>
        <v/>
      </c>
      <c r="D316" s="82" t="str">
        <f t="shared" si="89"/>
        <v/>
      </c>
      <c r="E316" s="188" t="str">
        <f>IF(ISERROR(SUM((B316/2),(C316/2),(D316/2))),IF(ISERROR(SUM((B316/2),(C316/2))),IF(ISERROR(SUM((B316/2),(D316/2))),IF(ISERROR(SUM((C316/2),(D316/2))),IF(ISERROR(B316/2),IF(ISERROR(C316/2),A314,C316),B316),SUM((C316*'Student List'!$D$34),(D316*'Student List'!$E$34))/'Student List'!$D$40),SUM((B316*'Student List'!$C$34),(D316*'Student List'!$E$34))/'Student List'!$E$40),SUM((B316*'Student List'!$C$34),(C316*'Student List'!$D$34))/'Student List'!$C$40),SUM((B316*'Student List'!$C$34),(C316*'Student List'!$D$34),(D316*'Student List'!$E$34))/'Student List'!$C$35)</f>
        <v/>
      </c>
      <c r="F316" s="84" t="str">
        <f t="shared" si="90"/>
        <v/>
      </c>
      <c r="G316" s="173" t="str">
        <f>IF(ISTEXT('Student List'!$C$23),('Student List'!$C$23),"")</f>
        <v/>
      </c>
      <c r="H316" s="85"/>
      <c r="I316" s="86"/>
      <c r="J316" s="87"/>
      <c r="K316" s="86"/>
      <c r="L316" s="88"/>
      <c r="M316" s="89"/>
      <c r="N316" s="86"/>
      <c r="O316" s="87"/>
      <c r="P316" s="86"/>
      <c r="Q316" s="88"/>
      <c r="R316" s="89"/>
      <c r="S316" s="86"/>
      <c r="T316" s="87"/>
      <c r="U316" s="86"/>
      <c r="V316" s="88"/>
      <c r="W316" s="89"/>
      <c r="X316" s="86"/>
      <c r="Y316" s="87"/>
      <c r="Z316" s="86"/>
      <c r="AA316" s="90"/>
      <c r="AB316" s="207"/>
      <c r="AC316" s="85"/>
      <c r="AD316" s="86"/>
      <c r="AE316" s="89"/>
      <c r="AF316" s="86"/>
      <c r="AG316" s="88"/>
      <c r="AH316" s="89"/>
      <c r="AI316" s="86"/>
      <c r="AJ316" s="87"/>
      <c r="AK316" s="86"/>
      <c r="AL316" s="88"/>
      <c r="AM316" s="89"/>
      <c r="AN316" s="86"/>
      <c r="AO316" s="87"/>
      <c r="AP316" s="86"/>
      <c r="AQ316" s="88"/>
      <c r="AR316" s="89"/>
      <c r="AS316" s="86"/>
      <c r="AT316" s="87"/>
      <c r="AU316" s="86"/>
      <c r="AV316" s="88"/>
      <c r="AW316" s="89"/>
      <c r="AX316" s="86"/>
      <c r="AY316" s="87"/>
      <c r="AZ316" s="86"/>
      <c r="BA316" s="88"/>
      <c r="BB316" s="89"/>
      <c r="BC316" s="86"/>
      <c r="BD316" s="86"/>
      <c r="BE316" s="86"/>
      <c r="BF316" s="89"/>
      <c r="BG316" s="91" t="str">
        <f t="shared" si="91"/>
        <v/>
      </c>
      <c r="BI316" s="92" t="str">
        <f t="shared" si="92"/>
        <v/>
      </c>
      <c r="BJ316" s="112"/>
      <c r="BK316" s="117"/>
      <c r="BL316" s="113"/>
      <c r="BM316" s="113"/>
      <c r="BN316" s="113"/>
      <c r="BO316" s="113"/>
      <c r="BP316" s="113"/>
      <c r="BQ316" s="113"/>
      <c r="BR316" s="113"/>
      <c r="BS316" s="114"/>
      <c r="BU316" s="171" t="str">
        <f t="shared" si="93"/>
        <v/>
      </c>
      <c r="BV316" s="161"/>
      <c r="BW316" s="162"/>
      <c r="BX316" s="250"/>
      <c r="BY316" s="256"/>
      <c r="BZ316" s="163"/>
      <c r="CA316" s="250"/>
      <c r="CB316" s="256"/>
      <c r="CC316" s="163"/>
      <c r="CD316" s="250"/>
      <c r="CE316" s="256"/>
      <c r="CF316" s="163"/>
      <c r="CG316" s="250"/>
      <c r="CH316" s="256"/>
      <c r="CI316" s="163"/>
      <c r="CJ316" s="250"/>
      <c r="CK316" s="256"/>
      <c r="CL316" s="163"/>
      <c r="CM316" s="250"/>
      <c r="CN316" s="256"/>
      <c r="CO316" s="163"/>
      <c r="CP316" s="250"/>
      <c r="CQ316" s="256"/>
      <c r="CR316" s="163"/>
      <c r="CS316" s="250"/>
      <c r="CT316" s="256"/>
      <c r="CU316" s="163"/>
      <c r="CV316" s="250"/>
      <c r="CW316" s="162"/>
      <c r="CX316" s="163"/>
      <c r="CY316" s="164"/>
    </row>
    <row r="317" spans="1:103" ht="13.5" customHeight="1">
      <c r="A317" s="83" t="str">
        <f t="shared" si="86"/>
        <v/>
      </c>
      <c r="B317" s="168" t="str">
        <f t="shared" si="87"/>
        <v/>
      </c>
      <c r="C317" s="151" t="str">
        <f t="shared" si="88"/>
        <v/>
      </c>
      <c r="D317" s="82" t="str">
        <f t="shared" si="89"/>
        <v/>
      </c>
      <c r="E317" s="188" t="str">
        <f>IF(ISERROR(SUM((B317/2),(C317/2),(D317/2))),IF(ISERROR(SUM((B317/2),(C317/2))),IF(ISERROR(SUM((B317/2),(D317/2))),IF(ISERROR(SUM((C317/2),(D317/2))),IF(ISERROR(B317/2),IF(ISERROR(C317/2),A315,C317),B317),SUM((C317*'Student List'!$D$34),(D317*'Student List'!$E$34))/'Student List'!$D$40),SUM((B317*'Student List'!$C$34),(D317*'Student List'!$E$34))/'Student List'!$E$40),SUM((B317*'Student List'!$C$34),(C317*'Student List'!$D$34))/'Student List'!$C$40),SUM((B317*'Student List'!$C$34),(C317*'Student List'!$D$34),(D317*'Student List'!$E$34))/'Student List'!$C$35)</f>
        <v/>
      </c>
      <c r="F317" s="84" t="str">
        <f t="shared" si="90"/>
        <v/>
      </c>
      <c r="G317" s="208" t="str">
        <f>IF(ISTEXT('Student List'!$C$24),('Student List'!$C$24),"")</f>
        <v/>
      </c>
      <c r="H317" s="209"/>
      <c r="I317" s="210"/>
      <c r="J317" s="211"/>
      <c r="K317" s="210"/>
      <c r="L317" s="212"/>
      <c r="M317" s="213"/>
      <c r="N317" s="210"/>
      <c r="O317" s="211"/>
      <c r="P317" s="210"/>
      <c r="Q317" s="212"/>
      <c r="R317" s="213"/>
      <c r="S317" s="210"/>
      <c r="T317" s="211"/>
      <c r="U317" s="210"/>
      <c r="V317" s="212"/>
      <c r="W317" s="213"/>
      <c r="X317" s="210"/>
      <c r="Y317" s="211"/>
      <c r="Z317" s="210"/>
      <c r="AA317" s="214"/>
      <c r="AB317" s="215"/>
      <c r="AC317" s="209"/>
      <c r="AD317" s="210"/>
      <c r="AE317" s="213"/>
      <c r="AF317" s="210"/>
      <c r="AG317" s="212"/>
      <c r="AH317" s="213"/>
      <c r="AI317" s="210"/>
      <c r="AJ317" s="211"/>
      <c r="AK317" s="210"/>
      <c r="AL317" s="212"/>
      <c r="AM317" s="213"/>
      <c r="AN317" s="210"/>
      <c r="AO317" s="211"/>
      <c r="AP317" s="210"/>
      <c r="AQ317" s="212"/>
      <c r="AR317" s="213"/>
      <c r="AS317" s="210"/>
      <c r="AT317" s="211"/>
      <c r="AU317" s="210"/>
      <c r="AV317" s="212"/>
      <c r="AW317" s="213"/>
      <c r="AX317" s="210"/>
      <c r="AY317" s="211"/>
      <c r="AZ317" s="210"/>
      <c r="BA317" s="212"/>
      <c r="BB317" s="213"/>
      <c r="BC317" s="210"/>
      <c r="BD317" s="210"/>
      <c r="BE317" s="210"/>
      <c r="BF317" s="213"/>
      <c r="BG317" s="216" t="str">
        <f t="shared" si="91"/>
        <v/>
      </c>
      <c r="BH317" s="217"/>
      <c r="BI317" s="218" t="str">
        <f t="shared" si="92"/>
        <v/>
      </c>
      <c r="BJ317" s="219"/>
      <c r="BK317" s="220"/>
      <c r="BL317" s="221"/>
      <c r="BM317" s="221"/>
      <c r="BN317" s="221"/>
      <c r="BO317" s="221"/>
      <c r="BP317" s="221"/>
      <c r="BQ317" s="221"/>
      <c r="BR317" s="221"/>
      <c r="BS317" s="222"/>
      <c r="BT317" s="217"/>
      <c r="BU317" s="223" t="str">
        <f t="shared" si="93"/>
        <v/>
      </c>
      <c r="BV317" s="224"/>
      <c r="BW317" s="225"/>
      <c r="BX317" s="249"/>
      <c r="BY317" s="255"/>
      <c r="BZ317" s="226"/>
      <c r="CA317" s="249"/>
      <c r="CB317" s="255"/>
      <c r="CC317" s="226"/>
      <c r="CD317" s="249"/>
      <c r="CE317" s="255"/>
      <c r="CF317" s="226"/>
      <c r="CG317" s="249"/>
      <c r="CH317" s="255"/>
      <c r="CI317" s="226"/>
      <c r="CJ317" s="249"/>
      <c r="CK317" s="255"/>
      <c r="CL317" s="226"/>
      <c r="CM317" s="249"/>
      <c r="CN317" s="255"/>
      <c r="CO317" s="226"/>
      <c r="CP317" s="249"/>
      <c r="CQ317" s="255"/>
      <c r="CR317" s="226"/>
      <c r="CS317" s="249"/>
      <c r="CT317" s="255"/>
      <c r="CU317" s="226"/>
      <c r="CV317" s="249"/>
      <c r="CW317" s="225"/>
      <c r="CX317" s="226"/>
      <c r="CY317" s="227"/>
    </row>
    <row r="318" spans="1:103" ht="13.5" customHeight="1">
      <c r="A318" s="83" t="str">
        <f t="shared" si="86"/>
        <v/>
      </c>
      <c r="B318" s="168" t="str">
        <f t="shared" si="87"/>
        <v/>
      </c>
      <c r="C318" s="151" t="str">
        <f t="shared" si="88"/>
        <v/>
      </c>
      <c r="D318" s="82" t="str">
        <f t="shared" si="89"/>
        <v/>
      </c>
      <c r="E318" s="188" t="str">
        <f>IF(ISERROR(SUM((B318/2),(C318/2),(D318/2))),IF(ISERROR(SUM((B318/2),(C318/2))),IF(ISERROR(SUM((B318/2),(D318/2))),IF(ISERROR(SUM((C318/2),(D318/2))),IF(ISERROR(B318/2),IF(ISERROR(C318/2),A316,C318),B318),SUM((C318*'Student List'!$D$34),(D318*'Student List'!$E$34))/'Student List'!$D$40),SUM((B318*'Student List'!$C$34),(D318*'Student List'!$E$34))/'Student List'!$E$40),SUM((B318*'Student List'!$C$34),(C318*'Student List'!$D$34))/'Student List'!$C$40),SUM((B318*'Student List'!$C$34),(C318*'Student List'!$D$34),(D318*'Student List'!$E$34))/'Student List'!$C$35)</f>
        <v/>
      </c>
      <c r="F318" s="84" t="str">
        <f t="shared" si="90"/>
        <v/>
      </c>
      <c r="G318" s="173" t="str">
        <f>IF(ISTEXT('Student List'!$C$25),('Student List'!$C$25),"")</f>
        <v/>
      </c>
      <c r="H318" s="85"/>
      <c r="I318" s="86"/>
      <c r="J318" s="87"/>
      <c r="K318" s="86"/>
      <c r="L318" s="88"/>
      <c r="M318" s="89"/>
      <c r="N318" s="86"/>
      <c r="O318" s="87"/>
      <c r="P318" s="86"/>
      <c r="Q318" s="88"/>
      <c r="R318" s="89"/>
      <c r="S318" s="86"/>
      <c r="T318" s="87"/>
      <c r="U318" s="86"/>
      <c r="V318" s="88"/>
      <c r="W318" s="89"/>
      <c r="X318" s="86"/>
      <c r="Y318" s="87"/>
      <c r="Z318" s="86"/>
      <c r="AA318" s="90"/>
      <c r="AB318" s="207"/>
      <c r="AC318" s="85"/>
      <c r="AD318" s="86"/>
      <c r="AE318" s="89"/>
      <c r="AF318" s="86"/>
      <c r="AG318" s="88"/>
      <c r="AH318" s="89"/>
      <c r="AI318" s="86"/>
      <c r="AJ318" s="87"/>
      <c r="AK318" s="86"/>
      <c r="AL318" s="88"/>
      <c r="AM318" s="89"/>
      <c r="AN318" s="86"/>
      <c r="AO318" s="87"/>
      <c r="AP318" s="86"/>
      <c r="AQ318" s="88"/>
      <c r="AR318" s="89"/>
      <c r="AS318" s="86"/>
      <c r="AT318" s="87"/>
      <c r="AU318" s="86"/>
      <c r="AV318" s="88"/>
      <c r="AW318" s="89"/>
      <c r="AX318" s="86"/>
      <c r="AY318" s="87"/>
      <c r="AZ318" s="86"/>
      <c r="BA318" s="88"/>
      <c r="BB318" s="89"/>
      <c r="BC318" s="86"/>
      <c r="BD318" s="86"/>
      <c r="BE318" s="86"/>
      <c r="BF318" s="89"/>
      <c r="BG318" s="91" t="str">
        <f t="shared" si="91"/>
        <v/>
      </c>
      <c r="BI318" s="92" t="str">
        <f t="shared" si="92"/>
        <v/>
      </c>
      <c r="BJ318" s="112"/>
      <c r="BK318" s="117"/>
      <c r="BL318" s="113"/>
      <c r="BM318" s="113"/>
      <c r="BN318" s="113"/>
      <c r="BO318" s="113"/>
      <c r="BP318" s="113"/>
      <c r="BQ318" s="113"/>
      <c r="BR318" s="113"/>
      <c r="BS318" s="114"/>
      <c r="BU318" s="171" t="str">
        <f t="shared" si="93"/>
        <v/>
      </c>
      <c r="BV318" s="161"/>
      <c r="BW318" s="162"/>
      <c r="BX318" s="250"/>
      <c r="BY318" s="256"/>
      <c r="BZ318" s="163"/>
      <c r="CA318" s="250"/>
      <c r="CB318" s="256"/>
      <c r="CC318" s="163"/>
      <c r="CD318" s="250"/>
      <c r="CE318" s="256"/>
      <c r="CF318" s="163"/>
      <c r="CG318" s="250"/>
      <c r="CH318" s="256"/>
      <c r="CI318" s="163"/>
      <c r="CJ318" s="250"/>
      <c r="CK318" s="256"/>
      <c r="CL318" s="163"/>
      <c r="CM318" s="250"/>
      <c r="CN318" s="256"/>
      <c r="CO318" s="163"/>
      <c r="CP318" s="250"/>
      <c r="CQ318" s="256"/>
      <c r="CR318" s="163"/>
      <c r="CS318" s="250"/>
      <c r="CT318" s="256"/>
      <c r="CU318" s="163"/>
      <c r="CV318" s="250"/>
      <c r="CW318" s="162"/>
      <c r="CX318" s="163"/>
      <c r="CY318" s="164"/>
    </row>
    <row r="319" spans="1:103" ht="13.5" customHeight="1">
      <c r="A319" s="83" t="str">
        <f t="shared" si="86"/>
        <v/>
      </c>
      <c r="B319" s="168" t="str">
        <f t="shared" si="87"/>
        <v/>
      </c>
      <c r="C319" s="151" t="str">
        <f t="shared" si="88"/>
        <v/>
      </c>
      <c r="D319" s="82" t="str">
        <f t="shared" si="89"/>
        <v/>
      </c>
      <c r="E319" s="188" t="str">
        <f>IF(ISERROR(SUM((B319/2),(C319/2),(D319/2))),IF(ISERROR(SUM((B319/2),(C319/2))),IF(ISERROR(SUM((B319/2),(D319/2))),IF(ISERROR(SUM((C319/2),(D319/2))),IF(ISERROR(B319/2),IF(ISERROR(C319/2),A317,C319),B319),SUM((C319*'Student List'!$D$34),(D319*'Student List'!$E$34))/'Student List'!$D$40),SUM((B319*'Student List'!$C$34),(D319*'Student List'!$E$34))/'Student List'!$E$40),SUM((B319*'Student List'!$C$34),(C319*'Student List'!$D$34))/'Student List'!$C$40),SUM((B319*'Student List'!$C$34),(C319*'Student List'!$D$34),(D319*'Student List'!$E$34))/'Student List'!$C$35)</f>
        <v/>
      </c>
      <c r="F319" s="84" t="str">
        <f t="shared" si="90"/>
        <v/>
      </c>
      <c r="G319" s="208" t="str">
        <f>IF(ISTEXT('Student List'!$C$26),('Student List'!$C$26),"")</f>
        <v/>
      </c>
      <c r="H319" s="209"/>
      <c r="I319" s="210"/>
      <c r="J319" s="211"/>
      <c r="K319" s="210"/>
      <c r="L319" s="212"/>
      <c r="M319" s="213"/>
      <c r="N319" s="210"/>
      <c r="O319" s="211"/>
      <c r="P319" s="210"/>
      <c r="Q319" s="212"/>
      <c r="R319" s="213"/>
      <c r="S319" s="210"/>
      <c r="T319" s="211"/>
      <c r="U319" s="210"/>
      <c r="V319" s="212"/>
      <c r="W319" s="213"/>
      <c r="X319" s="210"/>
      <c r="Y319" s="211"/>
      <c r="Z319" s="210"/>
      <c r="AA319" s="214"/>
      <c r="AB319" s="215"/>
      <c r="AC319" s="209"/>
      <c r="AD319" s="210"/>
      <c r="AE319" s="213"/>
      <c r="AF319" s="210"/>
      <c r="AG319" s="212"/>
      <c r="AH319" s="213"/>
      <c r="AI319" s="210"/>
      <c r="AJ319" s="211"/>
      <c r="AK319" s="210"/>
      <c r="AL319" s="212"/>
      <c r="AM319" s="213"/>
      <c r="AN319" s="210"/>
      <c r="AO319" s="211"/>
      <c r="AP319" s="210"/>
      <c r="AQ319" s="212"/>
      <c r="AR319" s="213"/>
      <c r="AS319" s="210"/>
      <c r="AT319" s="211"/>
      <c r="AU319" s="210"/>
      <c r="AV319" s="212"/>
      <c r="AW319" s="213"/>
      <c r="AX319" s="210"/>
      <c r="AY319" s="211"/>
      <c r="AZ319" s="210"/>
      <c r="BA319" s="212"/>
      <c r="BB319" s="213"/>
      <c r="BC319" s="210"/>
      <c r="BD319" s="210"/>
      <c r="BE319" s="210"/>
      <c r="BF319" s="213"/>
      <c r="BG319" s="216" t="str">
        <f t="shared" si="91"/>
        <v/>
      </c>
      <c r="BH319" s="217"/>
      <c r="BI319" s="218" t="str">
        <f t="shared" si="92"/>
        <v/>
      </c>
      <c r="BJ319" s="219"/>
      <c r="BK319" s="220"/>
      <c r="BL319" s="221"/>
      <c r="BM319" s="221"/>
      <c r="BN319" s="221"/>
      <c r="BO319" s="221"/>
      <c r="BP319" s="221"/>
      <c r="BQ319" s="221"/>
      <c r="BR319" s="221"/>
      <c r="BS319" s="222"/>
      <c r="BT319" s="217"/>
      <c r="BU319" s="223" t="str">
        <f t="shared" si="93"/>
        <v/>
      </c>
      <c r="BV319" s="224"/>
      <c r="BW319" s="225"/>
      <c r="BX319" s="249"/>
      <c r="BY319" s="255"/>
      <c r="BZ319" s="226"/>
      <c r="CA319" s="249"/>
      <c r="CB319" s="255"/>
      <c r="CC319" s="226"/>
      <c r="CD319" s="249"/>
      <c r="CE319" s="255"/>
      <c r="CF319" s="226"/>
      <c r="CG319" s="249"/>
      <c r="CH319" s="255"/>
      <c r="CI319" s="226"/>
      <c r="CJ319" s="249"/>
      <c r="CK319" s="255"/>
      <c r="CL319" s="226"/>
      <c r="CM319" s="249"/>
      <c r="CN319" s="255"/>
      <c r="CO319" s="226"/>
      <c r="CP319" s="249"/>
      <c r="CQ319" s="255"/>
      <c r="CR319" s="226"/>
      <c r="CS319" s="249"/>
      <c r="CT319" s="255"/>
      <c r="CU319" s="226"/>
      <c r="CV319" s="249"/>
      <c r="CW319" s="225"/>
      <c r="CX319" s="226"/>
      <c r="CY319" s="227"/>
    </row>
    <row r="320" spans="1:103" ht="13.5" customHeight="1">
      <c r="A320" s="83" t="str">
        <f t="shared" si="86"/>
        <v/>
      </c>
      <c r="B320" s="168" t="str">
        <f t="shared" si="87"/>
        <v/>
      </c>
      <c r="C320" s="151" t="str">
        <f t="shared" si="88"/>
        <v/>
      </c>
      <c r="D320" s="82" t="str">
        <f t="shared" si="89"/>
        <v/>
      </c>
      <c r="E320" s="188" t="str">
        <f>IF(ISERROR(SUM((B320/2),(C320/2),(D320/2))),IF(ISERROR(SUM((B320/2),(C320/2))),IF(ISERROR(SUM((B320/2),(D320/2))),IF(ISERROR(SUM((C320/2),(D320/2))),IF(ISERROR(B320/2),IF(ISERROR(C320/2),A318,C320),B320),SUM((C320*'Student List'!$D$34),(D320*'Student List'!$E$34))/'Student List'!$D$40),SUM((B320*'Student List'!$C$34),(D320*'Student List'!$E$34))/'Student List'!$E$40),SUM((B320*'Student List'!$C$34),(C320*'Student List'!$D$34))/'Student List'!$C$40),SUM((B320*'Student List'!$C$34),(C320*'Student List'!$D$34),(D320*'Student List'!$E$34))/'Student List'!$C$35)</f>
        <v/>
      </c>
      <c r="F320" s="84" t="str">
        <f t="shared" si="90"/>
        <v/>
      </c>
      <c r="G320" s="173" t="str">
        <f>IF(ISTEXT('Student List'!$C$27),('Student List'!$C$27),"")</f>
        <v/>
      </c>
      <c r="H320" s="85"/>
      <c r="I320" s="86"/>
      <c r="J320" s="87"/>
      <c r="K320" s="86"/>
      <c r="L320" s="88"/>
      <c r="M320" s="89"/>
      <c r="N320" s="86"/>
      <c r="O320" s="87"/>
      <c r="P320" s="86"/>
      <c r="Q320" s="88"/>
      <c r="R320" s="89"/>
      <c r="S320" s="86"/>
      <c r="T320" s="87"/>
      <c r="U320" s="86"/>
      <c r="V320" s="88"/>
      <c r="W320" s="89"/>
      <c r="X320" s="86"/>
      <c r="Y320" s="87"/>
      <c r="Z320" s="86"/>
      <c r="AA320" s="90"/>
      <c r="AB320" s="207"/>
      <c r="AC320" s="85"/>
      <c r="AD320" s="86"/>
      <c r="AE320" s="89"/>
      <c r="AF320" s="86"/>
      <c r="AG320" s="88"/>
      <c r="AH320" s="89"/>
      <c r="AI320" s="86"/>
      <c r="AJ320" s="87"/>
      <c r="AK320" s="86"/>
      <c r="AL320" s="88"/>
      <c r="AM320" s="89"/>
      <c r="AN320" s="86"/>
      <c r="AO320" s="87"/>
      <c r="AP320" s="86"/>
      <c r="AQ320" s="88"/>
      <c r="AR320" s="89"/>
      <c r="AS320" s="86"/>
      <c r="AT320" s="87"/>
      <c r="AU320" s="86"/>
      <c r="AV320" s="88"/>
      <c r="AW320" s="89"/>
      <c r="AX320" s="86"/>
      <c r="AY320" s="87"/>
      <c r="AZ320" s="86"/>
      <c r="BA320" s="88"/>
      <c r="BB320" s="89"/>
      <c r="BC320" s="86"/>
      <c r="BD320" s="86"/>
      <c r="BE320" s="86"/>
      <c r="BF320" s="89"/>
      <c r="BG320" s="91" t="str">
        <f t="shared" si="91"/>
        <v/>
      </c>
      <c r="BI320" s="95" t="str">
        <f t="shared" si="92"/>
        <v/>
      </c>
      <c r="BJ320" s="117"/>
      <c r="BK320" s="117"/>
      <c r="BL320" s="113"/>
      <c r="BM320" s="113"/>
      <c r="BN320" s="113"/>
      <c r="BO320" s="113"/>
      <c r="BP320" s="113"/>
      <c r="BQ320" s="113"/>
      <c r="BR320" s="113"/>
      <c r="BS320" s="114"/>
      <c r="BU320" s="171" t="str">
        <f t="shared" si="93"/>
        <v/>
      </c>
      <c r="BV320" s="161"/>
      <c r="BW320" s="162"/>
      <c r="BX320" s="250"/>
      <c r="BY320" s="256"/>
      <c r="BZ320" s="163"/>
      <c r="CA320" s="250"/>
      <c r="CB320" s="256"/>
      <c r="CC320" s="163"/>
      <c r="CD320" s="250"/>
      <c r="CE320" s="256"/>
      <c r="CF320" s="163"/>
      <c r="CG320" s="250"/>
      <c r="CH320" s="256"/>
      <c r="CI320" s="163"/>
      <c r="CJ320" s="250"/>
      <c r="CK320" s="256"/>
      <c r="CL320" s="163"/>
      <c r="CM320" s="250"/>
      <c r="CN320" s="256"/>
      <c r="CO320" s="163"/>
      <c r="CP320" s="250"/>
      <c r="CQ320" s="256"/>
      <c r="CR320" s="163"/>
      <c r="CS320" s="250"/>
      <c r="CT320" s="256"/>
      <c r="CU320" s="163"/>
      <c r="CV320" s="250"/>
      <c r="CW320" s="162"/>
      <c r="CX320" s="163"/>
      <c r="CY320" s="164"/>
    </row>
    <row r="321" spans="1:103" ht="13.5" customHeight="1">
      <c r="A321" s="83" t="str">
        <f t="shared" si="86"/>
        <v/>
      </c>
      <c r="B321" s="168" t="str">
        <f t="shared" si="87"/>
        <v/>
      </c>
      <c r="C321" s="151" t="str">
        <f t="shared" si="88"/>
        <v/>
      </c>
      <c r="D321" s="82" t="str">
        <f t="shared" si="89"/>
        <v/>
      </c>
      <c r="E321" s="188" t="str">
        <f>IF(ISERROR(SUM((B321/2),(C321/2),(D321/2))),IF(ISERROR(SUM((B321/2),(C321/2))),IF(ISERROR(SUM((B321/2),(D321/2))),IF(ISERROR(SUM((C321/2),(D321/2))),IF(ISERROR(B321/2),IF(ISERROR(C321/2),A319,C321),B321),SUM((C321*'Student List'!$D$34),(D321*'Student List'!$E$34))/'Student List'!$D$40),SUM((B321*'Student List'!$C$34),(D321*'Student List'!$E$34))/'Student List'!$E$40),SUM((B321*'Student List'!$C$34),(C321*'Student List'!$D$34))/'Student List'!$C$40),SUM((B321*'Student List'!$C$34),(C321*'Student List'!$D$34),(D321*'Student List'!$E$34))/'Student List'!$C$35)</f>
        <v/>
      </c>
      <c r="F321" s="84" t="str">
        <f t="shared" si="90"/>
        <v/>
      </c>
      <c r="G321" s="208" t="str">
        <f>IF(ISTEXT('Student List'!$C$28),('Student List'!$C$28),"")</f>
        <v/>
      </c>
      <c r="H321" s="209"/>
      <c r="I321" s="210"/>
      <c r="J321" s="211"/>
      <c r="K321" s="210"/>
      <c r="L321" s="212"/>
      <c r="M321" s="213"/>
      <c r="N321" s="210"/>
      <c r="O321" s="211"/>
      <c r="P321" s="210"/>
      <c r="Q321" s="212"/>
      <c r="R321" s="213"/>
      <c r="S321" s="210"/>
      <c r="T321" s="211"/>
      <c r="U321" s="210"/>
      <c r="V321" s="212"/>
      <c r="W321" s="213"/>
      <c r="X321" s="210"/>
      <c r="Y321" s="211"/>
      <c r="Z321" s="210"/>
      <c r="AA321" s="214"/>
      <c r="AB321" s="215"/>
      <c r="AC321" s="209"/>
      <c r="AD321" s="210"/>
      <c r="AE321" s="213"/>
      <c r="AF321" s="210"/>
      <c r="AG321" s="212"/>
      <c r="AH321" s="213"/>
      <c r="AI321" s="210"/>
      <c r="AJ321" s="211"/>
      <c r="AK321" s="210"/>
      <c r="AL321" s="212"/>
      <c r="AM321" s="213"/>
      <c r="AN321" s="210"/>
      <c r="AO321" s="211"/>
      <c r="AP321" s="210"/>
      <c r="AQ321" s="212"/>
      <c r="AR321" s="213"/>
      <c r="AS321" s="210"/>
      <c r="AT321" s="211"/>
      <c r="AU321" s="210"/>
      <c r="AV321" s="212"/>
      <c r="AW321" s="213"/>
      <c r="AX321" s="210"/>
      <c r="AY321" s="211"/>
      <c r="AZ321" s="210"/>
      <c r="BA321" s="212"/>
      <c r="BB321" s="213"/>
      <c r="BC321" s="210"/>
      <c r="BD321" s="210"/>
      <c r="BE321" s="210"/>
      <c r="BF321" s="213"/>
      <c r="BG321" s="216" t="str">
        <f t="shared" si="91"/>
        <v/>
      </c>
      <c r="BH321" s="217"/>
      <c r="BI321" s="218" t="str">
        <f t="shared" si="92"/>
        <v/>
      </c>
      <c r="BJ321" s="219"/>
      <c r="BK321" s="220"/>
      <c r="BL321" s="221"/>
      <c r="BM321" s="221"/>
      <c r="BN321" s="221"/>
      <c r="BO321" s="221"/>
      <c r="BP321" s="221"/>
      <c r="BQ321" s="221"/>
      <c r="BR321" s="221"/>
      <c r="BS321" s="222"/>
      <c r="BT321" s="217"/>
      <c r="BU321" s="223" t="str">
        <f t="shared" si="93"/>
        <v/>
      </c>
      <c r="BV321" s="224"/>
      <c r="BW321" s="225"/>
      <c r="BX321" s="249"/>
      <c r="BY321" s="255"/>
      <c r="BZ321" s="226"/>
      <c r="CA321" s="249"/>
      <c r="CB321" s="255"/>
      <c r="CC321" s="226"/>
      <c r="CD321" s="249"/>
      <c r="CE321" s="255"/>
      <c r="CF321" s="226"/>
      <c r="CG321" s="249"/>
      <c r="CH321" s="255"/>
      <c r="CI321" s="226"/>
      <c r="CJ321" s="249"/>
      <c r="CK321" s="255"/>
      <c r="CL321" s="226"/>
      <c r="CM321" s="249"/>
      <c r="CN321" s="255"/>
      <c r="CO321" s="226"/>
      <c r="CP321" s="249"/>
      <c r="CQ321" s="255"/>
      <c r="CR321" s="226"/>
      <c r="CS321" s="249"/>
      <c r="CT321" s="255"/>
      <c r="CU321" s="226"/>
      <c r="CV321" s="249"/>
      <c r="CW321" s="225"/>
      <c r="CX321" s="226"/>
      <c r="CY321" s="227"/>
    </row>
    <row r="322" spans="1:103" ht="13.5" customHeight="1">
      <c r="B322" s="168" t="str">
        <f t="shared" si="87"/>
        <v/>
      </c>
      <c r="C322" s="151" t="str">
        <f t="shared" si="88"/>
        <v/>
      </c>
      <c r="D322" s="82" t="str">
        <f t="shared" si="89"/>
        <v/>
      </c>
      <c r="E322" s="188" t="str">
        <f>IF(ISERROR(SUM((B322/2),(C322/2),(D322/2))),IF(ISERROR(SUM((B322/2),(C322/2))),IF(ISERROR(SUM((B322/2),(D322/2))),IF(ISERROR(SUM((C322/2),(D322/2))),IF(ISERROR(B322/2),IF(ISERROR(C322/2),A320,C322),B322),SUM((C322*'Student List'!$D$34),(D322*'Student List'!$E$34))/'Student List'!$D$40),SUM((B322*'Student List'!$C$34),(D322*'Student List'!$E$34))/'Student List'!$E$40),SUM((B322*'Student List'!$C$34),(C322*'Student List'!$D$34))/'Student List'!$C$40),SUM((B322*'Student List'!$C$34),(C322*'Student List'!$D$34),(D322*'Student List'!$E$34))/'Student List'!$C$35)</f>
        <v/>
      </c>
      <c r="F322" s="84" t="str">
        <f t="shared" si="90"/>
        <v/>
      </c>
      <c r="G322" s="173" t="str">
        <f>IF(ISTEXT('Student List'!$C$29),('Student List'!$C$29),"")</f>
        <v/>
      </c>
      <c r="H322" s="85"/>
      <c r="I322" s="86"/>
      <c r="J322" s="87"/>
      <c r="K322" s="86"/>
      <c r="L322" s="88"/>
      <c r="M322" s="89"/>
      <c r="N322" s="86"/>
      <c r="O322" s="87"/>
      <c r="P322" s="86"/>
      <c r="Q322" s="88"/>
      <c r="R322" s="89"/>
      <c r="S322" s="86"/>
      <c r="T322" s="87"/>
      <c r="U322" s="86"/>
      <c r="V322" s="88"/>
      <c r="W322" s="89"/>
      <c r="X322" s="86"/>
      <c r="Y322" s="87"/>
      <c r="Z322" s="86"/>
      <c r="AA322" s="90"/>
      <c r="AB322" s="207"/>
      <c r="AC322" s="85"/>
      <c r="AD322" s="86"/>
      <c r="AE322" s="89"/>
      <c r="AF322" s="86"/>
      <c r="AG322" s="88"/>
      <c r="AH322" s="89"/>
      <c r="AI322" s="86"/>
      <c r="AJ322" s="87"/>
      <c r="AK322" s="86"/>
      <c r="AL322" s="88"/>
      <c r="AM322" s="89"/>
      <c r="AN322" s="86"/>
      <c r="AO322" s="87"/>
      <c r="AP322" s="86"/>
      <c r="AQ322" s="88"/>
      <c r="AR322" s="89"/>
      <c r="AS322" s="86"/>
      <c r="AT322" s="87"/>
      <c r="AU322" s="86"/>
      <c r="AV322" s="88"/>
      <c r="AW322" s="89"/>
      <c r="AX322" s="86"/>
      <c r="AY322" s="87"/>
      <c r="AZ322" s="86"/>
      <c r="BA322" s="88"/>
      <c r="BB322" s="89"/>
      <c r="BC322" s="86"/>
      <c r="BD322" s="86"/>
      <c r="BE322" s="86"/>
      <c r="BF322" s="89"/>
      <c r="BG322" s="91" t="str">
        <f t="shared" si="91"/>
        <v/>
      </c>
      <c r="BI322" s="96" t="str">
        <f t="shared" si="92"/>
        <v/>
      </c>
      <c r="BJ322" s="115"/>
      <c r="BK322" s="113"/>
      <c r="BL322" s="113"/>
      <c r="BM322" s="113"/>
      <c r="BN322" s="113"/>
      <c r="BO322" s="113"/>
      <c r="BP322" s="113"/>
      <c r="BQ322" s="113"/>
      <c r="BR322" s="113"/>
      <c r="BS322" s="116"/>
      <c r="BU322" s="171" t="str">
        <f t="shared" si="93"/>
        <v/>
      </c>
      <c r="BV322" s="165"/>
      <c r="BW322" s="163"/>
      <c r="BX322" s="250"/>
      <c r="BY322" s="256"/>
      <c r="BZ322" s="163"/>
      <c r="CA322" s="250"/>
      <c r="CB322" s="256"/>
      <c r="CC322" s="163"/>
      <c r="CD322" s="250"/>
      <c r="CE322" s="256"/>
      <c r="CF322" s="163"/>
      <c r="CG322" s="250"/>
      <c r="CH322" s="256"/>
      <c r="CI322" s="163"/>
      <c r="CJ322" s="250"/>
      <c r="CK322" s="256"/>
      <c r="CL322" s="163"/>
      <c r="CM322" s="250"/>
      <c r="CN322" s="256"/>
      <c r="CO322" s="163"/>
      <c r="CP322" s="250"/>
      <c r="CQ322" s="256"/>
      <c r="CR322" s="163"/>
      <c r="CS322" s="250"/>
      <c r="CT322" s="256"/>
      <c r="CU322" s="163"/>
      <c r="CV322" s="250"/>
      <c r="CW322" s="162"/>
      <c r="CX322" s="163"/>
      <c r="CY322" s="166"/>
    </row>
    <row r="323" spans="1:103" ht="13.5" customHeight="1" thickBot="1">
      <c r="B323" s="169" t="str">
        <f t="shared" si="87"/>
        <v/>
      </c>
      <c r="C323" s="152" t="str">
        <f t="shared" si="88"/>
        <v/>
      </c>
      <c r="D323" s="97" t="str">
        <f t="shared" si="89"/>
        <v/>
      </c>
      <c r="E323" s="274" t="str">
        <f>IF(ISERROR(SUM((B323/2),(C323/2),(D323/2))),IF(ISERROR(SUM((B323/2),(C323/2))),IF(ISERROR(SUM((B323/2),(D323/2))),IF(ISERROR(SUM((C323/2),(D323/2))),IF(ISERROR(B323/2),IF(ISERROR(C323/2),A321,C323),B323),SUM((C323*'Student List'!$D$34),(D323*'Student List'!$E$34))/'Student List'!$D$40),SUM((B323*'Student List'!$C$34),(D323*'Student List'!$E$34))/'Student List'!$E$40),SUM((B323*'Student List'!$C$34),(C323*'Student List'!$D$34))/'Student List'!$C$40),SUM((B323*'Student List'!$C$34),(C323*'Student List'!$D$34),(D323*'Student List'!$E$34))/'Student List'!$C$35)</f>
        <v/>
      </c>
      <c r="F323" s="98" t="str">
        <f t="shared" si="90"/>
        <v/>
      </c>
      <c r="G323" s="229" t="str">
        <f>IF(ISTEXT('Student List'!$C$30),('Student List'!$C$30),"")</f>
        <v/>
      </c>
      <c r="H323" s="230"/>
      <c r="I323" s="231"/>
      <c r="J323" s="232"/>
      <c r="K323" s="231"/>
      <c r="L323" s="233"/>
      <c r="M323" s="234"/>
      <c r="N323" s="231"/>
      <c r="O323" s="232"/>
      <c r="P323" s="231"/>
      <c r="Q323" s="233"/>
      <c r="R323" s="234"/>
      <c r="S323" s="231"/>
      <c r="T323" s="232"/>
      <c r="U323" s="231"/>
      <c r="V323" s="233"/>
      <c r="W323" s="234"/>
      <c r="X323" s="231"/>
      <c r="Y323" s="232"/>
      <c r="Z323" s="231"/>
      <c r="AA323" s="235"/>
      <c r="AB323" s="215"/>
      <c r="AC323" s="230"/>
      <c r="AD323" s="231"/>
      <c r="AE323" s="234"/>
      <c r="AF323" s="231"/>
      <c r="AG323" s="233"/>
      <c r="AH323" s="234"/>
      <c r="AI323" s="231"/>
      <c r="AJ323" s="232"/>
      <c r="AK323" s="231"/>
      <c r="AL323" s="233"/>
      <c r="AM323" s="234"/>
      <c r="AN323" s="231"/>
      <c r="AO323" s="232"/>
      <c r="AP323" s="231"/>
      <c r="AQ323" s="233"/>
      <c r="AR323" s="234"/>
      <c r="AS323" s="231"/>
      <c r="AT323" s="232"/>
      <c r="AU323" s="231"/>
      <c r="AV323" s="233"/>
      <c r="AW323" s="234"/>
      <c r="AX323" s="231"/>
      <c r="AY323" s="232"/>
      <c r="AZ323" s="231"/>
      <c r="BA323" s="233"/>
      <c r="BB323" s="234"/>
      <c r="BC323" s="231"/>
      <c r="BD323" s="231"/>
      <c r="BE323" s="231"/>
      <c r="BF323" s="234"/>
      <c r="BG323" s="236" t="str">
        <f t="shared" si="91"/>
        <v/>
      </c>
      <c r="BH323" s="217"/>
      <c r="BI323" s="237" t="str">
        <f t="shared" si="92"/>
        <v/>
      </c>
      <c r="BJ323" s="238"/>
      <c r="BK323" s="239"/>
      <c r="BL323" s="240"/>
      <c r="BM323" s="240"/>
      <c r="BN323" s="240"/>
      <c r="BO323" s="240"/>
      <c r="BP323" s="240"/>
      <c r="BQ323" s="240"/>
      <c r="BR323" s="240"/>
      <c r="BS323" s="241"/>
      <c r="BT323" s="217"/>
      <c r="BU323" s="242" t="str">
        <f t="shared" si="93"/>
        <v/>
      </c>
      <c r="BV323" s="243"/>
      <c r="BW323" s="244"/>
      <c r="BX323" s="251"/>
      <c r="BY323" s="257"/>
      <c r="BZ323" s="245"/>
      <c r="CA323" s="251"/>
      <c r="CB323" s="257"/>
      <c r="CC323" s="245"/>
      <c r="CD323" s="251"/>
      <c r="CE323" s="257"/>
      <c r="CF323" s="245"/>
      <c r="CG323" s="251"/>
      <c r="CH323" s="257"/>
      <c r="CI323" s="245"/>
      <c r="CJ323" s="251"/>
      <c r="CK323" s="257"/>
      <c r="CL323" s="245"/>
      <c r="CM323" s="251"/>
      <c r="CN323" s="257"/>
      <c r="CO323" s="245"/>
      <c r="CP323" s="251"/>
      <c r="CQ323" s="257"/>
      <c r="CR323" s="245"/>
      <c r="CS323" s="251"/>
      <c r="CT323" s="257"/>
      <c r="CU323" s="245"/>
      <c r="CV323" s="251"/>
      <c r="CW323" s="244"/>
      <c r="CX323" s="245"/>
      <c r="CY323" s="246"/>
    </row>
    <row r="324" spans="1:103" ht="13.5" customHeight="1" thickBot="1"/>
    <row r="325" spans="1:103" ht="28.5" customHeight="1" thickTop="1" thickBot="1">
      <c r="B325" s="364" t="str">
        <f>IF(ISTEXT('Student List'!I20),'Student List'!I20,"")</f>
        <v>Extra 4</v>
      </c>
      <c r="C325" s="365"/>
      <c r="D325" s="365"/>
      <c r="E325" s="366"/>
      <c r="F325" s="367" t="str">
        <f>$F$28</f>
        <v>School Name Here</v>
      </c>
      <c r="G325" s="368"/>
      <c r="H325" s="368"/>
      <c r="I325" s="368"/>
      <c r="J325" s="369"/>
      <c r="K325" s="17" t="s">
        <v>116</v>
      </c>
      <c r="L325" s="18"/>
      <c r="M325" s="19"/>
      <c r="N325" s="19"/>
      <c r="O325" s="19"/>
      <c r="P325" s="20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2"/>
      <c r="AC325" s="24"/>
      <c r="AD325" s="25"/>
      <c r="AE325" s="25"/>
      <c r="AF325" s="26" t="str">
        <f>B325</f>
        <v>Extra 4</v>
      </c>
      <c r="AG325" s="25" t="s">
        <v>6</v>
      </c>
      <c r="AH325" s="27"/>
      <c r="AI325" s="27"/>
      <c r="AJ325" s="27"/>
      <c r="AK325" s="27"/>
      <c r="AL325" s="28"/>
      <c r="AM325" s="17" t="str">
        <f>K325</f>
        <v>3rd NINE WEEKS</v>
      </c>
      <c r="AN325" s="19"/>
      <c r="AO325" s="19"/>
      <c r="AP325" s="19"/>
      <c r="AQ325" s="19"/>
      <c r="AR325" s="20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9"/>
      <c r="BI325" s="30" t="str">
        <f>B325</f>
        <v>Extra 4</v>
      </c>
      <c r="BJ325" s="31"/>
      <c r="BK325" s="32"/>
      <c r="BL325" s="33" t="str">
        <f>K325</f>
        <v>3rd NINE WEEKS</v>
      </c>
      <c r="BM325" s="34"/>
      <c r="BN325" s="34"/>
      <c r="BO325" s="34"/>
      <c r="BP325" s="34"/>
      <c r="BQ325" s="35"/>
      <c r="BR325" s="35"/>
      <c r="BS325" s="36"/>
      <c r="BU325" s="30" t="str">
        <f>B325</f>
        <v>Extra 4</v>
      </c>
      <c r="BV325" s="31"/>
      <c r="BW325" s="32"/>
      <c r="BX325" s="33" t="str">
        <f>K325</f>
        <v>3rd NINE WEEKS</v>
      </c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5"/>
      <c r="CY325" s="36"/>
    </row>
    <row r="326" spans="1:103" ht="13.5" customHeight="1" thickTop="1" thickBot="1">
      <c r="B326" s="37"/>
      <c r="C326" s="37"/>
      <c r="D326" s="38"/>
      <c r="E326" s="38"/>
      <c r="F326" s="38"/>
      <c r="G326" s="38"/>
      <c r="H326" s="39" t="s">
        <v>7</v>
      </c>
      <c r="I326" s="40"/>
      <c r="J326" s="40"/>
      <c r="K326" s="40"/>
      <c r="L326" s="41"/>
      <c r="M326" s="40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3"/>
      <c r="AC326" s="39" t="s">
        <v>7</v>
      </c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2"/>
      <c r="AS326" s="42"/>
      <c r="AT326" s="42"/>
      <c r="AU326" s="42"/>
      <c r="AV326" s="42"/>
      <c r="AW326" s="42"/>
      <c r="AX326" s="42"/>
      <c r="AY326" s="42"/>
      <c r="AZ326" s="42"/>
      <c r="BA326" s="42"/>
      <c r="BB326" s="42"/>
      <c r="BC326" s="42"/>
      <c r="BD326" s="42"/>
      <c r="BE326" s="42"/>
      <c r="BF326" s="42"/>
      <c r="BG326" s="44"/>
      <c r="BI326" s="45"/>
      <c r="BJ326" s="46" t="s">
        <v>8</v>
      </c>
      <c r="BK326" s="40"/>
      <c r="BL326" s="40"/>
      <c r="BM326" s="40"/>
      <c r="BN326" s="40"/>
      <c r="BO326" s="40"/>
      <c r="BP326" s="40"/>
      <c r="BQ326" s="40"/>
      <c r="BR326" s="40"/>
      <c r="BS326" s="47"/>
      <c r="BU326" s="45"/>
      <c r="BV326" s="155" t="s">
        <v>59</v>
      </c>
      <c r="BW326" s="156"/>
      <c r="BX326" s="156"/>
      <c r="BY326" s="156"/>
      <c r="BZ326" s="156"/>
      <c r="CA326" s="156"/>
      <c r="CB326" s="156"/>
      <c r="CC326" s="156"/>
      <c r="CD326" s="156"/>
      <c r="CE326" s="156"/>
      <c r="CF326" s="156"/>
      <c r="CG326" s="156"/>
      <c r="CH326" s="156"/>
      <c r="CI326" s="156"/>
      <c r="CJ326" s="156"/>
      <c r="CK326" s="156"/>
      <c r="CL326" s="156"/>
      <c r="CM326" s="156"/>
      <c r="CN326" s="156"/>
      <c r="CO326" s="156"/>
      <c r="CP326" s="156"/>
      <c r="CQ326" s="156"/>
      <c r="CR326" s="156"/>
      <c r="CS326" s="156"/>
      <c r="CT326" s="156"/>
      <c r="CU326" s="156"/>
      <c r="CV326" s="156"/>
      <c r="CW326" s="156"/>
      <c r="CX326" s="156"/>
      <c r="CY326" s="157"/>
    </row>
    <row r="327" spans="1:103" ht="13.5" customHeight="1">
      <c r="A327" s="83" t="str">
        <f t="shared" ref="A327:A348" si="94">IF(ISERROR(D329/2),"",D329)</f>
        <v/>
      </c>
      <c r="B327" s="153" t="s">
        <v>58</v>
      </c>
      <c r="C327" s="149" t="s">
        <v>9</v>
      </c>
      <c r="D327" s="48" t="s">
        <v>10</v>
      </c>
      <c r="E327" s="49" t="s">
        <v>60</v>
      </c>
      <c r="F327" s="50"/>
      <c r="G327" s="51"/>
      <c r="H327" s="362" t="s">
        <v>11</v>
      </c>
      <c r="I327" s="355"/>
      <c r="J327" s="355"/>
      <c r="K327" s="355"/>
      <c r="L327" s="360"/>
      <c r="M327" s="354" t="s">
        <v>12</v>
      </c>
      <c r="N327" s="355"/>
      <c r="O327" s="355"/>
      <c r="P327" s="355"/>
      <c r="Q327" s="360"/>
      <c r="R327" s="354" t="s">
        <v>13</v>
      </c>
      <c r="S327" s="355"/>
      <c r="T327" s="355"/>
      <c r="U327" s="355"/>
      <c r="V327" s="360"/>
      <c r="W327" s="354" t="s">
        <v>14</v>
      </c>
      <c r="X327" s="355"/>
      <c r="Y327" s="355"/>
      <c r="Z327" s="355"/>
      <c r="AA327" s="356"/>
      <c r="AC327" s="362" t="s">
        <v>15</v>
      </c>
      <c r="AD327" s="355"/>
      <c r="AE327" s="355"/>
      <c r="AF327" s="355"/>
      <c r="AG327" s="360"/>
      <c r="AH327" s="354" t="s">
        <v>16</v>
      </c>
      <c r="AI327" s="355"/>
      <c r="AJ327" s="355"/>
      <c r="AK327" s="355"/>
      <c r="AL327" s="360"/>
      <c r="AM327" s="354" t="s">
        <v>17</v>
      </c>
      <c r="AN327" s="355"/>
      <c r="AO327" s="355"/>
      <c r="AP327" s="355"/>
      <c r="AQ327" s="360"/>
      <c r="AR327" s="354" t="s">
        <v>18</v>
      </c>
      <c r="AS327" s="355"/>
      <c r="AT327" s="355"/>
      <c r="AU327" s="355"/>
      <c r="AV327" s="360"/>
      <c r="AW327" s="354" t="s">
        <v>19</v>
      </c>
      <c r="AX327" s="355"/>
      <c r="AY327" s="355"/>
      <c r="AZ327" s="355"/>
      <c r="BA327" s="356"/>
      <c r="BB327" s="354" t="s">
        <v>120</v>
      </c>
      <c r="BC327" s="355"/>
      <c r="BD327" s="355"/>
      <c r="BE327" s="355"/>
      <c r="BF327" s="356"/>
      <c r="BG327" s="52"/>
      <c r="BI327" s="53"/>
      <c r="BJ327" s="54"/>
      <c r="BK327" s="54"/>
      <c r="BL327" s="54"/>
      <c r="BM327" s="54"/>
      <c r="BN327" s="54"/>
      <c r="BO327" s="54"/>
      <c r="BP327" s="54"/>
      <c r="BQ327" s="54"/>
      <c r="BR327" s="54"/>
      <c r="BS327" s="55"/>
      <c r="BU327" s="53"/>
      <c r="BV327" s="344" t="s">
        <v>11</v>
      </c>
      <c r="BW327" s="345"/>
      <c r="BX327" s="346"/>
      <c r="BY327" s="344" t="s">
        <v>12</v>
      </c>
      <c r="BZ327" s="345"/>
      <c r="CA327" s="346"/>
      <c r="CB327" s="344" t="s">
        <v>13</v>
      </c>
      <c r="CC327" s="345"/>
      <c r="CD327" s="346"/>
      <c r="CE327" s="344" t="s">
        <v>14</v>
      </c>
      <c r="CF327" s="345"/>
      <c r="CG327" s="346"/>
      <c r="CH327" s="344" t="s">
        <v>15</v>
      </c>
      <c r="CI327" s="345"/>
      <c r="CJ327" s="346"/>
      <c r="CK327" s="344" t="s">
        <v>16</v>
      </c>
      <c r="CL327" s="345"/>
      <c r="CM327" s="346"/>
      <c r="CN327" s="344" t="s">
        <v>17</v>
      </c>
      <c r="CO327" s="345"/>
      <c r="CP327" s="346"/>
      <c r="CQ327" s="344" t="s">
        <v>18</v>
      </c>
      <c r="CR327" s="345"/>
      <c r="CS327" s="346"/>
      <c r="CT327" s="344" t="s">
        <v>19</v>
      </c>
      <c r="CU327" s="345"/>
      <c r="CV327" s="346"/>
      <c r="CW327" s="350" t="s">
        <v>120</v>
      </c>
      <c r="CX327" s="345"/>
      <c r="CY327" s="351"/>
    </row>
    <row r="328" spans="1:103" ht="13.5" customHeight="1" thickBot="1">
      <c r="A328" s="83" t="str">
        <f t="shared" si="94"/>
        <v/>
      </c>
      <c r="B328" s="154" t="s">
        <v>24</v>
      </c>
      <c r="C328" s="283" t="s">
        <v>24</v>
      </c>
      <c r="D328" s="59" t="s">
        <v>24</v>
      </c>
      <c r="E328" s="60" t="s">
        <v>24</v>
      </c>
      <c r="F328" s="61" t="s">
        <v>25</v>
      </c>
      <c r="G328" s="62" t="s">
        <v>26</v>
      </c>
      <c r="H328" s="363"/>
      <c r="I328" s="358"/>
      <c r="J328" s="358"/>
      <c r="K328" s="358"/>
      <c r="L328" s="361"/>
      <c r="M328" s="357"/>
      <c r="N328" s="358"/>
      <c r="O328" s="358"/>
      <c r="P328" s="358"/>
      <c r="Q328" s="361"/>
      <c r="R328" s="357"/>
      <c r="S328" s="358"/>
      <c r="T328" s="358"/>
      <c r="U328" s="358"/>
      <c r="V328" s="361"/>
      <c r="W328" s="357"/>
      <c r="X328" s="358"/>
      <c r="Y328" s="358"/>
      <c r="Z328" s="358"/>
      <c r="AA328" s="359"/>
      <c r="AC328" s="363"/>
      <c r="AD328" s="358"/>
      <c r="AE328" s="358"/>
      <c r="AF328" s="358"/>
      <c r="AG328" s="361"/>
      <c r="AH328" s="357"/>
      <c r="AI328" s="358"/>
      <c r="AJ328" s="358"/>
      <c r="AK328" s="358"/>
      <c r="AL328" s="361"/>
      <c r="AM328" s="357"/>
      <c r="AN328" s="358"/>
      <c r="AO328" s="358"/>
      <c r="AP328" s="358"/>
      <c r="AQ328" s="361"/>
      <c r="AR328" s="357"/>
      <c r="AS328" s="358"/>
      <c r="AT328" s="358"/>
      <c r="AU328" s="358"/>
      <c r="AV328" s="361"/>
      <c r="AW328" s="357"/>
      <c r="AX328" s="358"/>
      <c r="AY328" s="358"/>
      <c r="AZ328" s="358"/>
      <c r="BA328" s="359"/>
      <c r="BB328" s="357"/>
      <c r="BC328" s="358"/>
      <c r="BD328" s="358"/>
      <c r="BE328" s="358"/>
      <c r="BF328" s="359"/>
      <c r="BG328" s="63" t="s">
        <v>26</v>
      </c>
      <c r="BI328" s="64" t="s">
        <v>26</v>
      </c>
      <c r="BJ328" s="65">
        <v>1</v>
      </c>
      <c r="BK328" s="66">
        <v>2</v>
      </c>
      <c r="BL328" s="65">
        <v>3</v>
      </c>
      <c r="BM328" s="66">
        <v>4</v>
      </c>
      <c r="BN328" s="65">
        <v>5</v>
      </c>
      <c r="BO328" s="66">
        <v>6</v>
      </c>
      <c r="BP328" s="65">
        <v>7</v>
      </c>
      <c r="BQ328" s="66">
        <v>8</v>
      </c>
      <c r="BR328" s="66">
        <v>9</v>
      </c>
      <c r="BS328" s="67">
        <v>10</v>
      </c>
      <c r="BU328" s="64" t="s">
        <v>26</v>
      </c>
      <c r="BV328" s="347"/>
      <c r="BW328" s="348"/>
      <c r="BX328" s="349"/>
      <c r="BY328" s="347"/>
      <c r="BZ328" s="348"/>
      <c r="CA328" s="349"/>
      <c r="CB328" s="347"/>
      <c r="CC328" s="348"/>
      <c r="CD328" s="349"/>
      <c r="CE328" s="347"/>
      <c r="CF328" s="348"/>
      <c r="CG328" s="349"/>
      <c r="CH328" s="347"/>
      <c r="CI328" s="348"/>
      <c r="CJ328" s="349"/>
      <c r="CK328" s="347"/>
      <c r="CL328" s="348"/>
      <c r="CM328" s="349"/>
      <c r="CN328" s="347"/>
      <c r="CO328" s="348"/>
      <c r="CP328" s="349"/>
      <c r="CQ328" s="347"/>
      <c r="CR328" s="348"/>
      <c r="CS328" s="349"/>
      <c r="CT328" s="347"/>
      <c r="CU328" s="348"/>
      <c r="CV328" s="349"/>
      <c r="CW328" s="352"/>
      <c r="CX328" s="348"/>
      <c r="CY328" s="353"/>
    </row>
    <row r="329" spans="1:103" ht="13.5" customHeight="1">
      <c r="A329" s="83" t="str">
        <f t="shared" si="94"/>
        <v/>
      </c>
      <c r="B329" s="167" t="str">
        <f t="shared" ref="B329:B350" si="95">IF(SUM(BV329:CY329),AVERAGE(BV329:CY329),"")</f>
        <v/>
      </c>
      <c r="C329" s="150" t="str">
        <f t="shared" ref="C329:C350" si="96">IF(SUM(H329:BF329),AVERAGE(H329:BF329),"")</f>
        <v/>
      </c>
      <c r="D329" s="70" t="str">
        <f t="shared" ref="D329:D350" si="97">IF(SUM(BJ329:BS329),AVERAGE(BJ329:BS329),"")</f>
        <v/>
      </c>
      <c r="E329" s="187" t="str">
        <f>IF(ISERROR(SUM((B329/2),(C329/2),(D329/2))),IF(ISERROR(SUM((B329/2),(C329/2))),IF(ISERROR(SUM((B329/2),(D329/2))),IF(ISERROR(SUM((C329/2),(D329/2))),IF(ISERROR(B329/2),IF(ISERROR(C329/2),A327,C329),B329),SUM((C329*'Student List'!$D$34),(D329*'Student List'!$E$34))/'Student List'!$D$40),SUM((B329*'Student List'!$C$34),(D329*'Student List'!$E$34))/'Student List'!$E$40),SUM((B329*'Student List'!$C$34),(C329*'Student List'!$D$34))/'Student List'!$C$40),SUM((B329*'Student List'!$C$34),(C329*'Student List'!$D$34),(D329*'Student List'!$E$34))/'Student List'!$C$35)</f>
        <v/>
      </c>
      <c r="F329" s="84" t="str">
        <f t="shared" ref="F329:F350" si="98">IF(ISERROR(IF(E329,HLOOKUP(E329,$B$354:$N$355,2),"")),"",(IF(E329,HLOOKUP(E329,$B$354:$N$355,2),"")))</f>
        <v/>
      </c>
      <c r="G329" s="172" t="str">
        <f>IF(ISTEXT('Student List'!$C$9),('Student List'!$C$9),"")</f>
        <v/>
      </c>
      <c r="H329" s="71"/>
      <c r="I329" s="72"/>
      <c r="J329" s="73"/>
      <c r="K329" s="72"/>
      <c r="L329" s="74"/>
      <c r="M329" s="75"/>
      <c r="N329" s="72"/>
      <c r="O329" s="73"/>
      <c r="P329" s="72"/>
      <c r="Q329" s="74"/>
      <c r="R329" s="75"/>
      <c r="S329" s="72"/>
      <c r="T329" s="73"/>
      <c r="U329" s="72"/>
      <c r="V329" s="74"/>
      <c r="W329" s="75"/>
      <c r="X329" s="72"/>
      <c r="Y329" s="73"/>
      <c r="Z329" s="72"/>
      <c r="AA329" s="76"/>
      <c r="AB329" s="207"/>
      <c r="AC329" s="71"/>
      <c r="AD329" s="72"/>
      <c r="AE329" s="75"/>
      <c r="AF329" s="72"/>
      <c r="AG329" s="74"/>
      <c r="AH329" s="75"/>
      <c r="AI329" s="72"/>
      <c r="AJ329" s="73"/>
      <c r="AK329" s="72"/>
      <c r="AL329" s="74"/>
      <c r="AM329" s="75"/>
      <c r="AN329" s="72"/>
      <c r="AO329" s="73"/>
      <c r="AP329" s="72"/>
      <c r="AQ329" s="77"/>
      <c r="AR329" s="75"/>
      <c r="AS329" s="72"/>
      <c r="AT329" s="73"/>
      <c r="AU329" s="72"/>
      <c r="AV329" s="74"/>
      <c r="AW329" s="75"/>
      <c r="AX329" s="72"/>
      <c r="AY329" s="73"/>
      <c r="AZ329" s="72"/>
      <c r="BA329" s="74"/>
      <c r="BB329" s="75"/>
      <c r="BC329" s="72"/>
      <c r="BD329" s="72"/>
      <c r="BE329" s="72"/>
      <c r="BF329" s="75"/>
      <c r="BG329" s="78" t="str">
        <f t="shared" ref="BG329:BG350" si="99">G329</f>
        <v/>
      </c>
      <c r="BI329" s="79" t="str">
        <f t="shared" ref="BI329:BI350" si="100">G329</f>
        <v/>
      </c>
      <c r="BJ329" s="109"/>
      <c r="BK329" s="110"/>
      <c r="BL329" s="110"/>
      <c r="BM329" s="110"/>
      <c r="BN329" s="110"/>
      <c r="BO329" s="110"/>
      <c r="BP329" s="110"/>
      <c r="BQ329" s="110"/>
      <c r="BR329" s="110"/>
      <c r="BS329" s="111"/>
      <c r="BU329" s="170" t="str">
        <f t="shared" ref="BU329:BU350" si="101">G329</f>
        <v/>
      </c>
      <c r="BV329" s="158"/>
      <c r="BW329" s="159"/>
      <c r="BX329" s="248"/>
      <c r="BY329" s="252"/>
      <c r="BZ329" s="253"/>
      <c r="CA329" s="254"/>
      <c r="CB329" s="252"/>
      <c r="CC329" s="253"/>
      <c r="CD329" s="254"/>
      <c r="CE329" s="252"/>
      <c r="CF329" s="253"/>
      <c r="CG329" s="254"/>
      <c r="CH329" s="252"/>
      <c r="CI329" s="253"/>
      <c r="CJ329" s="254"/>
      <c r="CK329" s="252"/>
      <c r="CL329" s="253"/>
      <c r="CM329" s="254"/>
      <c r="CN329" s="252"/>
      <c r="CO329" s="253"/>
      <c r="CP329" s="254"/>
      <c r="CQ329" s="252"/>
      <c r="CR329" s="253"/>
      <c r="CS329" s="254"/>
      <c r="CT329" s="252"/>
      <c r="CU329" s="253"/>
      <c r="CV329" s="254"/>
      <c r="CW329" s="247"/>
      <c r="CX329" s="159"/>
      <c r="CY329" s="160"/>
    </row>
    <row r="330" spans="1:103" ht="13.5" customHeight="1">
      <c r="A330" s="83" t="str">
        <f t="shared" si="94"/>
        <v/>
      </c>
      <c r="B330" s="168" t="str">
        <f t="shared" si="95"/>
        <v/>
      </c>
      <c r="C330" s="151" t="str">
        <f t="shared" si="96"/>
        <v/>
      </c>
      <c r="D330" s="82" t="str">
        <f t="shared" si="97"/>
        <v/>
      </c>
      <c r="E330" s="188" t="str">
        <f>IF(ISERROR(SUM((B330/2),(C330/2),(D330/2))),IF(ISERROR(SUM((B330/2),(C330/2))),IF(ISERROR(SUM((B330/2),(D330/2))),IF(ISERROR(SUM((C330/2),(D330/2))),IF(ISERROR(B330/2),IF(ISERROR(C330/2),A328,C330),B330),SUM((C330*'Student List'!$D$34),(D330*'Student List'!$E$34))/'Student List'!$D$40),SUM((B330*'Student List'!$C$34),(D330*'Student List'!$E$34))/'Student List'!$E$40),SUM((B330*'Student List'!$C$34),(C330*'Student List'!$D$34))/'Student List'!$C$40),SUM((B330*'Student List'!$C$34),(C330*'Student List'!$D$34),(D330*'Student List'!$E$34))/'Student List'!$C$35)</f>
        <v/>
      </c>
      <c r="F330" s="84" t="str">
        <f t="shared" si="98"/>
        <v/>
      </c>
      <c r="G330" s="208" t="str">
        <f>IF(ISTEXT('Student List'!$C$10),('Student List'!$C$10),"")</f>
        <v/>
      </c>
      <c r="H330" s="209"/>
      <c r="I330" s="210"/>
      <c r="J330" s="211"/>
      <c r="K330" s="210"/>
      <c r="L330" s="212"/>
      <c r="M330" s="213"/>
      <c r="N330" s="210"/>
      <c r="O330" s="211"/>
      <c r="P330" s="210"/>
      <c r="Q330" s="212"/>
      <c r="R330" s="213"/>
      <c r="S330" s="210"/>
      <c r="T330" s="211"/>
      <c r="U330" s="210"/>
      <c r="V330" s="212"/>
      <c r="W330" s="213"/>
      <c r="X330" s="210"/>
      <c r="Y330" s="211"/>
      <c r="Z330" s="210"/>
      <c r="AA330" s="214"/>
      <c r="AB330" s="215"/>
      <c r="AC330" s="209"/>
      <c r="AD330" s="210"/>
      <c r="AE330" s="213"/>
      <c r="AF330" s="210"/>
      <c r="AG330" s="212"/>
      <c r="AH330" s="213"/>
      <c r="AI330" s="210"/>
      <c r="AJ330" s="211"/>
      <c r="AK330" s="210"/>
      <c r="AL330" s="212"/>
      <c r="AM330" s="213"/>
      <c r="AN330" s="210"/>
      <c r="AO330" s="211"/>
      <c r="AP330" s="210"/>
      <c r="AQ330" s="212"/>
      <c r="AR330" s="213"/>
      <c r="AS330" s="210"/>
      <c r="AT330" s="211"/>
      <c r="AU330" s="210"/>
      <c r="AV330" s="212"/>
      <c r="AW330" s="213"/>
      <c r="AX330" s="210"/>
      <c r="AY330" s="211"/>
      <c r="AZ330" s="210"/>
      <c r="BA330" s="212"/>
      <c r="BB330" s="213"/>
      <c r="BC330" s="210"/>
      <c r="BD330" s="210"/>
      <c r="BE330" s="210"/>
      <c r="BF330" s="213"/>
      <c r="BG330" s="216" t="str">
        <f t="shared" si="99"/>
        <v/>
      </c>
      <c r="BH330" s="217"/>
      <c r="BI330" s="218" t="str">
        <f t="shared" si="100"/>
        <v/>
      </c>
      <c r="BJ330" s="219"/>
      <c r="BK330" s="220"/>
      <c r="BL330" s="221"/>
      <c r="BM330" s="221"/>
      <c r="BN330" s="221"/>
      <c r="BO330" s="221"/>
      <c r="BP330" s="221"/>
      <c r="BQ330" s="221"/>
      <c r="BR330" s="221"/>
      <c r="BS330" s="222"/>
      <c r="BT330" s="217"/>
      <c r="BU330" s="223" t="str">
        <f t="shared" si="101"/>
        <v/>
      </c>
      <c r="BV330" s="224"/>
      <c r="BW330" s="225"/>
      <c r="BX330" s="249"/>
      <c r="BY330" s="255"/>
      <c r="BZ330" s="226"/>
      <c r="CA330" s="249"/>
      <c r="CB330" s="255"/>
      <c r="CC330" s="226"/>
      <c r="CD330" s="249"/>
      <c r="CE330" s="255"/>
      <c r="CF330" s="226"/>
      <c r="CG330" s="249"/>
      <c r="CH330" s="255"/>
      <c r="CI330" s="226"/>
      <c r="CJ330" s="249"/>
      <c r="CK330" s="255"/>
      <c r="CL330" s="226"/>
      <c r="CM330" s="249"/>
      <c r="CN330" s="255"/>
      <c r="CO330" s="226"/>
      <c r="CP330" s="249"/>
      <c r="CQ330" s="255"/>
      <c r="CR330" s="226"/>
      <c r="CS330" s="249"/>
      <c r="CT330" s="255"/>
      <c r="CU330" s="226"/>
      <c r="CV330" s="249"/>
      <c r="CW330" s="225"/>
      <c r="CX330" s="226"/>
      <c r="CY330" s="227"/>
    </row>
    <row r="331" spans="1:103" ht="13.5" customHeight="1">
      <c r="A331" s="83" t="str">
        <f t="shared" si="94"/>
        <v/>
      </c>
      <c r="B331" s="168" t="str">
        <f t="shared" si="95"/>
        <v/>
      </c>
      <c r="C331" s="151" t="str">
        <f t="shared" si="96"/>
        <v/>
      </c>
      <c r="D331" s="82" t="str">
        <f t="shared" si="97"/>
        <v/>
      </c>
      <c r="E331" s="188" t="str">
        <f>IF(ISERROR(SUM((B331/2),(C331/2),(D331/2))),IF(ISERROR(SUM((B331/2),(C331/2))),IF(ISERROR(SUM((B331/2),(D331/2))),IF(ISERROR(SUM((C331/2),(D331/2))),IF(ISERROR(B331/2),IF(ISERROR(C331/2),A329,C331),B331),SUM((C331*'Student List'!$D$34),(D331*'Student List'!$E$34))/'Student List'!$D$40),SUM((B331*'Student List'!$C$34),(D331*'Student List'!$E$34))/'Student List'!$E$40),SUM((B331*'Student List'!$C$34),(C331*'Student List'!$D$34))/'Student List'!$C$40),SUM((B331*'Student List'!$C$34),(C331*'Student List'!$D$34),(D331*'Student List'!$E$34))/'Student List'!$C$35)</f>
        <v/>
      </c>
      <c r="F331" s="84" t="str">
        <f t="shared" si="98"/>
        <v/>
      </c>
      <c r="G331" s="173" t="str">
        <f>IF(ISTEXT('Student List'!$C$11),('Student List'!$C$11),"")</f>
        <v/>
      </c>
      <c r="H331" s="85"/>
      <c r="I331" s="86"/>
      <c r="J331" s="87"/>
      <c r="K331" s="86"/>
      <c r="L331" s="88"/>
      <c r="M331" s="89"/>
      <c r="N331" s="86"/>
      <c r="O331" s="87"/>
      <c r="P331" s="86"/>
      <c r="Q331" s="88"/>
      <c r="R331" s="89"/>
      <c r="S331" s="86"/>
      <c r="T331" s="87"/>
      <c r="U331" s="86"/>
      <c r="V331" s="88"/>
      <c r="W331" s="89"/>
      <c r="X331" s="86"/>
      <c r="Y331" s="87"/>
      <c r="Z331" s="86"/>
      <c r="AA331" s="90"/>
      <c r="AB331" s="207"/>
      <c r="AC331" s="85"/>
      <c r="AD331" s="86"/>
      <c r="AE331" s="89"/>
      <c r="AF331" s="86"/>
      <c r="AG331" s="88"/>
      <c r="AH331" s="89"/>
      <c r="AI331" s="86"/>
      <c r="AJ331" s="87"/>
      <c r="AK331" s="86"/>
      <c r="AL331" s="88"/>
      <c r="AM331" s="89"/>
      <c r="AN331" s="86"/>
      <c r="AO331" s="87"/>
      <c r="AP331" s="86"/>
      <c r="AQ331" s="88"/>
      <c r="AR331" s="89"/>
      <c r="AS331" s="86"/>
      <c r="AT331" s="87"/>
      <c r="AU331" s="86"/>
      <c r="AV331" s="88"/>
      <c r="AW331" s="89"/>
      <c r="AX331" s="86"/>
      <c r="AY331" s="87"/>
      <c r="AZ331" s="86"/>
      <c r="BA331" s="88"/>
      <c r="BB331" s="89"/>
      <c r="BC331" s="86"/>
      <c r="BD331" s="86"/>
      <c r="BE331" s="86"/>
      <c r="BF331" s="89"/>
      <c r="BG331" s="91" t="str">
        <f t="shared" si="99"/>
        <v/>
      </c>
      <c r="BI331" s="92" t="str">
        <f t="shared" si="100"/>
        <v/>
      </c>
      <c r="BJ331" s="112"/>
      <c r="BK331" s="117"/>
      <c r="BL331" s="113"/>
      <c r="BM331" s="113"/>
      <c r="BN331" s="113"/>
      <c r="BO331" s="113"/>
      <c r="BP331" s="113"/>
      <c r="BQ331" s="113"/>
      <c r="BR331" s="113"/>
      <c r="BS331" s="114"/>
      <c r="BU331" s="171" t="str">
        <f t="shared" si="101"/>
        <v/>
      </c>
      <c r="BV331" s="161"/>
      <c r="BW331" s="162"/>
      <c r="BX331" s="250"/>
      <c r="BY331" s="256"/>
      <c r="BZ331" s="163"/>
      <c r="CA331" s="250"/>
      <c r="CB331" s="256"/>
      <c r="CC331" s="163"/>
      <c r="CD331" s="250"/>
      <c r="CE331" s="256"/>
      <c r="CF331" s="163"/>
      <c r="CG331" s="250"/>
      <c r="CH331" s="256"/>
      <c r="CI331" s="163"/>
      <c r="CJ331" s="250"/>
      <c r="CK331" s="256"/>
      <c r="CL331" s="163"/>
      <c r="CM331" s="250"/>
      <c r="CN331" s="256"/>
      <c r="CO331" s="163"/>
      <c r="CP331" s="250"/>
      <c r="CQ331" s="256"/>
      <c r="CR331" s="163"/>
      <c r="CS331" s="250"/>
      <c r="CT331" s="256"/>
      <c r="CU331" s="163"/>
      <c r="CV331" s="250"/>
      <c r="CW331" s="162"/>
      <c r="CX331" s="163"/>
      <c r="CY331" s="164"/>
    </row>
    <row r="332" spans="1:103" ht="13.5" customHeight="1">
      <c r="A332" s="83" t="str">
        <f t="shared" si="94"/>
        <v/>
      </c>
      <c r="B332" s="168" t="str">
        <f t="shared" si="95"/>
        <v/>
      </c>
      <c r="C332" s="151" t="str">
        <f t="shared" si="96"/>
        <v/>
      </c>
      <c r="D332" s="82" t="str">
        <f t="shared" si="97"/>
        <v/>
      </c>
      <c r="E332" s="188" t="str">
        <f>IF(ISERROR(SUM((B332/2),(C332/2),(D332/2))),IF(ISERROR(SUM((B332/2),(C332/2))),IF(ISERROR(SUM((B332/2),(D332/2))),IF(ISERROR(SUM((C332/2),(D332/2))),IF(ISERROR(B332/2),IF(ISERROR(C332/2),A330,C332),B332),SUM((C332*'Student List'!$D$34),(D332*'Student List'!$E$34))/'Student List'!$D$40),SUM((B332*'Student List'!$C$34),(D332*'Student List'!$E$34))/'Student List'!$E$40),SUM((B332*'Student List'!$C$34),(C332*'Student List'!$D$34))/'Student List'!$C$40),SUM((B332*'Student List'!$C$34),(C332*'Student List'!$D$34),(D332*'Student List'!$E$34))/'Student List'!$C$35)</f>
        <v/>
      </c>
      <c r="F332" s="84" t="str">
        <f t="shared" si="98"/>
        <v/>
      </c>
      <c r="G332" s="208" t="str">
        <f>IF(ISTEXT('Student List'!$C$12),('Student List'!$C$12),"")</f>
        <v/>
      </c>
      <c r="H332" s="209"/>
      <c r="I332" s="210"/>
      <c r="J332" s="211"/>
      <c r="K332" s="210"/>
      <c r="L332" s="212"/>
      <c r="M332" s="213"/>
      <c r="N332" s="210"/>
      <c r="O332" s="211"/>
      <c r="P332" s="210"/>
      <c r="Q332" s="212"/>
      <c r="R332" s="213"/>
      <c r="S332" s="210"/>
      <c r="T332" s="211"/>
      <c r="U332" s="210"/>
      <c r="V332" s="212"/>
      <c r="W332" s="213"/>
      <c r="X332" s="210"/>
      <c r="Y332" s="211"/>
      <c r="Z332" s="210"/>
      <c r="AA332" s="214"/>
      <c r="AB332" s="215"/>
      <c r="AC332" s="209"/>
      <c r="AD332" s="210"/>
      <c r="AE332" s="213"/>
      <c r="AF332" s="210"/>
      <c r="AG332" s="212"/>
      <c r="AH332" s="213"/>
      <c r="AI332" s="210"/>
      <c r="AJ332" s="211"/>
      <c r="AK332" s="210"/>
      <c r="AL332" s="212"/>
      <c r="AM332" s="213"/>
      <c r="AN332" s="210"/>
      <c r="AO332" s="211"/>
      <c r="AP332" s="210"/>
      <c r="AQ332" s="212"/>
      <c r="AR332" s="213"/>
      <c r="AS332" s="210"/>
      <c r="AT332" s="211"/>
      <c r="AU332" s="210"/>
      <c r="AV332" s="212"/>
      <c r="AW332" s="213"/>
      <c r="AX332" s="210"/>
      <c r="AY332" s="211"/>
      <c r="AZ332" s="210"/>
      <c r="BA332" s="212"/>
      <c r="BB332" s="213"/>
      <c r="BC332" s="210"/>
      <c r="BD332" s="210"/>
      <c r="BE332" s="210"/>
      <c r="BF332" s="213"/>
      <c r="BG332" s="216" t="str">
        <f t="shared" si="99"/>
        <v/>
      </c>
      <c r="BH332" s="217"/>
      <c r="BI332" s="218" t="str">
        <f t="shared" si="100"/>
        <v/>
      </c>
      <c r="BJ332" s="219"/>
      <c r="BK332" s="220"/>
      <c r="BL332" s="221"/>
      <c r="BM332" s="221"/>
      <c r="BN332" s="221"/>
      <c r="BO332" s="221"/>
      <c r="BP332" s="221"/>
      <c r="BQ332" s="221"/>
      <c r="BR332" s="221"/>
      <c r="BS332" s="222"/>
      <c r="BT332" s="217"/>
      <c r="BU332" s="223" t="str">
        <f t="shared" si="101"/>
        <v/>
      </c>
      <c r="BV332" s="224"/>
      <c r="BW332" s="225"/>
      <c r="BX332" s="249"/>
      <c r="BY332" s="255"/>
      <c r="BZ332" s="226"/>
      <c r="CA332" s="249"/>
      <c r="CB332" s="255"/>
      <c r="CC332" s="226"/>
      <c r="CD332" s="249"/>
      <c r="CE332" s="255"/>
      <c r="CF332" s="226"/>
      <c r="CG332" s="249"/>
      <c r="CH332" s="255"/>
      <c r="CI332" s="226"/>
      <c r="CJ332" s="249"/>
      <c r="CK332" s="255"/>
      <c r="CL332" s="226"/>
      <c r="CM332" s="249"/>
      <c r="CN332" s="255"/>
      <c r="CO332" s="226"/>
      <c r="CP332" s="249"/>
      <c r="CQ332" s="255"/>
      <c r="CR332" s="226"/>
      <c r="CS332" s="249"/>
      <c r="CT332" s="255"/>
      <c r="CU332" s="226"/>
      <c r="CV332" s="249"/>
      <c r="CW332" s="225"/>
      <c r="CX332" s="226"/>
      <c r="CY332" s="227"/>
    </row>
    <row r="333" spans="1:103" ht="13.5" customHeight="1">
      <c r="A333" s="83" t="str">
        <f t="shared" si="94"/>
        <v/>
      </c>
      <c r="B333" s="168" t="str">
        <f t="shared" si="95"/>
        <v/>
      </c>
      <c r="C333" s="151" t="str">
        <f t="shared" si="96"/>
        <v/>
      </c>
      <c r="D333" s="82" t="str">
        <f t="shared" si="97"/>
        <v/>
      </c>
      <c r="E333" s="188" t="str">
        <f>IF(ISERROR(SUM((B333/2),(C333/2),(D333/2))),IF(ISERROR(SUM((B333/2),(C333/2))),IF(ISERROR(SUM((B333/2),(D333/2))),IF(ISERROR(SUM((C333/2),(D333/2))),IF(ISERROR(B333/2),IF(ISERROR(C333/2),A331,C333),B333),SUM((C333*'Student List'!$D$34),(D333*'Student List'!$E$34))/'Student List'!$D$40),SUM((B333*'Student List'!$C$34),(D333*'Student List'!$E$34))/'Student List'!$E$40),SUM((B333*'Student List'!$C$34),(C333*'Student List'!$D$34))/'Student List'!$C$40),SUM((B333*'Student List'!$C$34),(C333*'Student List'!$D$34),(D333*'Student List'!$E$34))/'Student List'!$C$35)</f>
        <v/>
      </c>
      <c r="F333" s="84" t="str">
        <f t="shared" si="98"/>
        <v/>
      </c>
      <c r="G333" s="173" t="str">
        <f>IF(ISTEXT('Student List'!$C$13),('Student List'!$C$13),"")</f>
        <v/>
      </c>
      <c r="H333" s="85"/>
      <c r="I333" s="86"/>
      <c r="J333" s="87"/>
      <c r="K333" s="86"/>
      <c r="L333" s="88"/>
      <c r="M333" s="89"/>
      <c r="N333" s="86"/>
      <c r="O333" s="87"/>
      <c r="P333" s="86"/>
      <c r="Q333" s="88"/>
      <c r="R333" s="89"/>
      <c r="S333" s="86"/>
      <c r="T333" s="87"/>
      <c r="U333" s="86"/>
      <c r="V333" s="88"/>
      <c r="W333" s="89"/>
      <c r="X333" s="86"/>
      <c r="Y333" s="87"/>
      <c r="Z333" s="86"/>
      <c r="AA333" s="90"/>
      <c r="AB333" s="207"/>
      <c r="AC333" s="85"/>
      <c r="AD333" s="86"/>
      <c r="AE333" s="89"/>
      <c r="AF333" s="86"/>
      <c r="AG333" s="88"/>
      <c r="AH333" s="89"/>
      <c r="AI333" s="86"/>
      <c r="AJ333" s="87"/>
      <c r="AK333" s="86"/>
      <c r="AL333" s="88"/>
      <c r="AM333" s="89"/>
      <c r="AN333" s="86"/>
      <c r="AO333" s="87"/>
      <c r="AP333" s="86"/>
      <c r="AQ333" s="88"/>
      <c r="AR333" s="89"/>
      <c r="AS333" s="86"/>
      <c r="AT333" s="87"/>
      <c r="AU333" s="86"/>
      <c r="AV333" s="88"/>
      <c r="AW333" s="89"/>
      <c r="AX333" s="86"/>
      <c r="AY333" s="87"/>
      <c r="AZ333" s="86"/>
      <c r="BA333" s="88"/>
      <c r="BB333" s="89"/>
      <c r="BC333" s="86"/>
      <c r="BD333" s="86"/>
      <c r="BE333" s="86"/>
      <c r="BF333" s="89"/>
      <c r="BG333" s="91" t="str">
        <f t="shared" si="99"/>
        <v/>
      </c>
      <c r="BI333" s="92" t="str">
        <f t="shared" si="100"/>
        <v/>
      </c>
      <c r="BJ333" s="112"/>
      <c r="BK333" s="117"/>
      <c r="BL333" s="113"/>
      <c r="BM333" s="113"/>
      <c r="BN333" s="113"/>
      <c r="BO333" s="113"/>
      <c r="BP333" s="113"/>
      <c r="BQ333" s="113"/>
      <c r="BR333" s="113"/>
      <c r="BS333" s="114"/>
      <c r="BU333" s="171" t="str">
        <f t="shared" si="101"/>
        <v/>
      </c>
      <c r="BV333" s="161"/>
      <c r="BW333" s="162"/>
      <c r="BX333" s="250"/>
      <c r="BY333" s="256"/>
      <c r="BZ333" s="163"/>
      <c r="CA333" s="250"/>
      <c r="CB333" s="256"/>
      <c r="CC333" s="163"/>
      <c r="CD333" s="250"/>
      <c r="CE333" s="256"/>
      <c r="CF333" s="163"/>
      <c r="CG333" s="250"/>
      <c r="CH333" s="256"/>
      <c r="CI333" s="163"/>
      <c r="CJ333" s="250"/>
      <c r="CK333" s="256"/>
      <c r="CL333" s="163"/>
      <c r="CM333" s="250"/>
      <c r="CN333" s="256"/>
      <c r="CO333" s="163"/>
      <c r="CP333" s="250"/>
      <c r="CQ333" s="256"/>
      <c r="CR333" s="163"/>
      <c r="CS333" s="250"/>
      <c r="CT333" s="256"/>
      <c r="CU333" s="163"/>
      <c r="CV333" s="250"/>
      <c r="CW333" s="162"/>
      <c r="CX333" s="163"/>
      <c r="CY333" s="164"/>
    </row>
    <row r="334" spans="1:103" ht="13.5" customHeight="1">
      <c r="A334" s="83" t="str">
        <f t="shared" si="94"/>
        <v/>
      </c>
      <c r="B334" s="168" t="str">
        <f t="shared" si="95"/>
        <v/>
      </c>
      <c r="C334" s="151" t="str">
        <f t="shared" si="96"/>
        <v/>
      </c>
      <c r="D334" s="82" t="str">
        <f t="shared" si="97"/>
        <v/>
      </c>
      <c r="E334" s="188" t="str">
        <f>IF(ISERROR(SUM((B334/2),(C334/2),(D334/2))),IF(ISERROR(SUM((B334/2),(C334/2))),IF(ISERROR(SUM((B334/2),(D334/2))),IF(ISERROR(SUM((C334/2),(D334/2))),IF(ISERROR(B334/2),IF(ISERROR(C334/2),A332,C334),B334),SUM((C334*'Student List'!$D$34),(D334*'Student List'!$E$34))/'Student List'!$D$40),SUM((B334*'Student List'!$C$34),(D334*'Student List'!$E$34))/'Student List'!$E$40),SUM((B334*'Student List'!$C$34),(C334*'Student List'!$D$34))/'Student List'!$C$40),SUM((B334*'Student List'!$C$34),(C334*'Student List'!$D$34),(D334*'Student List'!$E$34))/'Student List'!$C$35)</f>
        <v/>
      </c>
      <c r="F334" s="84" t="str">
        <f t="shared" si="98"/>
        <v/>
      </c>
      <c r="G334" s="208" t="str">
        <f>IF(ISTEXT('Student List'!$C$14),('Student List'!$C$14),"")</f>
        <v/>
      </c>
      <c r="H334" s="209"/>
      <c r="I334" s="210"/>
      <c r="J334" s="211"/>
      <c r="K334" s="210"/>
      <c r="L334" s="212"/>
      <c r="M334" s="213"/>
      <c r="N334" s="210"/>
      <c r="O334" s="211"/>
      <c r="P334" s="210"/>
      <c r="Q334" s="212"/>
      <c r="R334" s="213"/>
      <c r="S334" s="210"/>
      <c r="T334" s="211"/>
      <c r="U334" s="210"/>
      <c r="V334" s="212"/>
      <c r="W334" s="213"/>
      <c r="X334" s="210"/>
      <c r="Y334" s="211"/>
      <c r="Z334" s="210"/>
      <c r="AA334" s="214"/>
      <c r="AB334" s="215"/>
      <c r="AC334" s="209"/>
      <c r="AD334" s="210"/>
      <c r="AE334" s="213"/>
      <c r="AF334" s="210"/>
      <c r="AG334" s="212"/>
      <c r="AH334" s="213"/>
      <c r="AI334" s="210"/>
      <c r="AJ334" s="211"/>
      <c r="AK334" s="210"/>
      <c r="AL334" s="212"/>
      <c r="AM334" s="213"/>
      <c r="AN334" s="210"/>
      <c r="AO334" s="211"/>
      <c r="AP334" s="210"/>
      <c r="AQ334" s="212"/>
      <c r="AR334" s="213"/>
      <c r="AS334" s="210"/>
      <c r="AT334" s="211"/>
      <c r="AU334" s="210"/>
      <c r="AV334" s="212"/>
      <c r="AW334" s="213"/>
      <c r="AX334" s="210"/>
      <c r="AY334" s="211"/>
      <c r="AZ334" s="210"/>
      <c r="BA334" s="212"/>
      <c r="BB334" s="213"/>
      <c r="BC334" s="210"/>
      <c r="BD334" s="210"/>
      <c r="BE334" s="210"/>
      <c r="BF334" s="213"/>
      <c r="BG334" s="216" t="str">
        <f t="shared" si="99"/>
        <v/>
      </c>
      <c r="BH334" s="217"/>
      <c r="BI334" s="218" t="str">
        <f t="shared" si="100"/>
        <v/>
      </c>
      <c r="BJ334" s="219"/>
      <c r="BK334" s="220"/>
      <c r="BL334" s="221"/>
      <c r="BM334" s="221"/>
      <c r="BN334" s="221"/>
      <c r="BO334" s="221"/>
      <c r="BP334" s="221"/>
      <c r="BQ334" s="221"/>
      <c r="BR334" s="221"/>
      <c r="BS334" s="222"/>
      <c r="BT334" s="217"/>
      <c r="BU334" s="223" t="str">
        <f t="shared" si="101"/>
        <v/>
      </c>
      <c r="BV334" s="224"/>
      <c r="BW334" s="225"/>
      <c r="BX334" s="249"/>
      <c r="BY334" s="255"/>
      <c r="BZ334" s="226"/>
      <c r="CA334" s="249"/>
      <c r="CB334" s="255"/>
      <c r="CC334" s="226"/>
      <c r="CD334" s="249"/>
      <c r="CE334" s="255"/>
      <c r="CF334" s="226"/>
      <c r="CG334" s="249"/>
      <c r="CH334" s="255"/>
      <c r="CI334" s="226"/>
      <c r="CJ334" s="249"/>
      <c r="CK334" s="255"/>
      <c r="CL334" s="226"/>
      <c r="CM334" s="249"/>
      <c r="CN334" s="255"/>
      <c r="CO334" s="226"/>
      <c r="CP334" s="249"/>
      <c r="CQ334" s="255"/>
      <c r="CR334" s="226"/>
      <c r="CS334" s="249"/>
      <c r="CT334" s="255"/>
      <c r="CU334" s="226"/>
      <c r="CV334" s="249"/>
      <c r="CW334" s="225"/>
      <c r="CX334" s="226"/>
      <c r="CY334" s="227"/>
    </row>
    <row r="335" spans="1:103" ht="13.5" customHeight="1">
      <c r="A335" s="83" t="str">
        <f t="shared" si="94"/>
        <v/>
      </c>
      <c r="B335" s="168" t="str">
        <f t="shared" si="95"/>
        <v/>
      </c>
      <c r="C335" s="151" t="str">
        <f t="shared" si="96"/>
        <v/>
      </c>
      <c r="D335" s="82" t="str">
        <f t="shared" si="97"/>
        <v/>
      </c>
      <c r="E335" s="188" t="str">
        <f>IF(ISERROR(SUM((B335/2),(C335/2),(D335/2))),IF(ISERROR(SUM((B335/2),(C335/2))),IF(ISERROR(SUM((B335/2),(D335/2))),IF(ISERROR(SUM((C335/2),(D335/2))),IF(ISERROR(B335/2),IF(ISERROR(C335/2),A333,C335),B335),SUM((C335*'Student List'!$D$34),(D335*'Student List'!$E$34))/'Student List'!$D$40),SUM((B335*'Student List'!$C$34),(D335*'Student List'!$E$34))/'Student List'!$E$40),SUM((B335*'Student List'!$C$34),(C335*'Student List'!$D$34))/'Student List'!$C$40),SUM((B335*'Student List'!$C$34),(C335*'Student List'!$D$34),(D335*'Student List'!$E$34))/'Student List'!$C$35)</f>
        <v/>
      </c>
      <c r="F335" s="84" t="str">
        <f t="shared" si="98"/>
        <v/>
      </c>
      <c r="G335" s="173" t="str">
        <f>IF(ISTEXT('Student List'!$C$15),('Student List'!$C$15),"")</f>
        <v/>
      </c>
      <c r="H335" s="85"/>
      <c r="I335" s="86"/>
      <c r="J335" s="87"/>
      <c r="K335" s="86"/>
      <c r="L335" s="88"/>
      <c r="M335" s="89"/>
      <c r="N335" s="86"/>
      <c r="O335" s="87"/>
      <c r="P335" s="86"/>
      <c r="Q335" s="88"/>
      <c r="R335" s="89"/>
      <c r="S335" s="86"/>
      <c r="T335" s="87"/>
      <c r="U335" s="86"/>
      <c r="V335" s="88"/>
      <c r="W335" s="89"/>
      <c r="X335" s="86"/>
      <c r="Y335" s="87"/>
      <c r="Z335" s="86"/>
      <c r="AA335" s="90"/>
      <c r="AB335" s="207"/>
      <c r="AC335" s="85"/>
      <c r="AD335" s="86"/>
      <c r="AE335" s="89"/>
      <c r="AF335" s="86"/>
      <c r="AG335" s="88"/>
      <c r="AH335" s="89"/>
      <c r="AI335" s="86"/>
      <c r="AJ335" s="87"/>
      <c r="AK335" s="86"/>
      <c r="AL335" s="88"/>
      <c r="AM335" s="89"/>
      <c r="AN335" s="86"/>
      <c r="AO335" s="87"/>
      <c r="AP335" s="86"/>
      <c r="AQ335" s="88"/>
      <c r="AR335" s="89"/>
      <c r="AS335" s="86"/>
      <c r="AT335" s="87"/>
      <c r="AU335" s="86"/>
      <c r="AV335" s="88"/>
      <c r="AW335" s="89"/>
      <c r="AX335" s="86"/>
      <c r="AY335" s="87"/>
      <c r="AZ335" s="86"/>
      <c r="BA335" s="88"/>
      <c r="BB335" s="89"/>
      <c r="BC335" s="86"/>
      <c r="BD335" s="86"/>
      <c r="BE335" s="86"/>
      <c r="BF335" s="89"/>
      <c r="BG335" s="91" t="str">
        <f t="shared" si="99"/>
        <v/>
      </c>
      <c r="BI335" s="92" t="str">
        <f t="shared" si="100"/>
        <v/>
      </c>
      <c r="BJ335" s="112"/>
      <c r="BK335" s="117"/>
      <c r="BL335" s="113"/>
      <c r="BM335" s="113"/>
      <c r="BN335" s="113"/>
      <c r="BO335" s="113"/>
      <c r="BP335" s="113"/>
      <c r="BQ335" s="113"/>
      <c r="BR335" s="113"/>
      <c r="BS335" s="114"/>
      <c r="BU335" s="171" t="str">
        <f t="shared" si="101"/>
        <v/>
      </c>
      <c r="BV335" s="161"/>
      <c r="BW335" s="162"/>
      <c r="BX335" s="250"/>
      <c r="BY335" s="256"/>
      <c r="BZ335" s="163"/>
      <c r="CA335" s="250"/>
      <c r="CB335" s="256"/>
      <c r="CC335" s="163"/>
      <c r="CD335" s="250"/>
      <c r="CE335" s="256"/>
      <c r="CF335" s="163"/>
      <c r="CG335" s="250"/>
      <c r="CH335" s="256"/>
      <c r="CI335" s="163"/>
      <c r="CJ335" s="250"/>
      <c r="CK335" s="256"/>
      <c r="CL335" s="163"/>
      <c r="CM335" s="250"/>
      <c r="CN335" s="256"/>
      <c r="CO335" s="163"/>
      <c r="CP335" s="250"/>
      <c r="CQ335" s="256"/>
      <c r="CR335" s="163"/>
      <c r="CS335" s="250"/>
      <c r="CT335" s="256"/>
      <c r="CU335" s="163"/>
      <c r="CV335" s="250"/>
      <c r="CW335" s="162"/>
      <c r="CX335" s="163"/>
      <c r="CY335" s="164"/>
    </row>
    <row r="336" spans="1:103" ht="13.5" customHeight="1">
      <c r="A336" s="83" t="str">
        <f t="shared" si="94"/>
        <v/>
      </c>
      <c r="B336" s="168" t="str">
        <f t="shared" si="95"/>
        <v/>
      </c>
      <c r="C336" s="151" t="str">
        <f t="shared" si="96"/>
        <v/>
      </c>
      <c r="D336" s="82" t="str">
        <f t="shared" si="97"/>
        <v/>
      </c>
      <c r="E336" s="188" t="str">
        <f>IF(ISERROR(SUM((B336/2),(C336/2),(D336/2))),IF(ISERROR(SUM((B336/2),(C336/2))),IF(ISERROR(SUM((B336/2),(D336/2))),IF(ISERROR(SUM((C336/2),(D336/2))),IF(ISERROR(B336/2),IF(ISERROR(C336/2),A334,C336),B336),SUM((C336*'Student List'!$D$34),(D336*'Student List'!$E$34))/'Student List'!$D$40),SUM((B336*'Student List'!$C$34),(D336*'Student List'!$E$34))/'Student List'!$E$40),SUM((B336*'Student List'!$C$34),(C336*'Student List'!$D$34))/'Student List'!$C$40),SUM((B336*'Student List'!$C$34),(C336*'Student List'!$D$34),(D336*'Student List'!$E$34))/'Student List'!$C$35)</f>
        <v/>
      </c>
      <c r="F336" s="84" t="str">
        <f t="shared" si="98"/>
        <v/>
      </c>
      <c r="G336" s="208" t="str">
        <f>IF(ISTEXT('Student List'!$C$16),('Student List'!$C$16),"")</f>
        <v/>
      </c>
      <c r="H336" s="209"/>
      <c r="I336" s="210"/>
      <c r="J336" s="211"/>
      <c r="K336" s="210"/>
      <c r="L336" s="212"/>
      <c r="M336" s="213"/>
      <c r="N336" s="210"/>
      <c r="O336" s="211"/>
      <c r="P336" s="210"/>
      <c r="Q336" s="212"/>
      <c r="R336" s="213"/>
      <c r="S336" s="210"/>
      <c r="T336" s="211"/>
      <c r="U336" s="210"/>
      <c r="V336" s="212"/>
      <c r="W336" s="213"/>
      <c r="X336" s="210"/>
      <c r="Y336" s="211"/>
      <c r="Z336" s="210"/>
      <c r="AA336" s="214"/>
      <c r="AB336" s="215"/>
      <c r="AC336" s="209"/>
      <c r="AD336" s="210"/>
      <c r="AE336" s="213"/>
      <c r="AF336" s="210"/>
      <c r="AG336" s="212"/>
      <c r="AH336" s="213"/>
      <c r="AI336" s="210"/>
      <c r="AJ336" s="211"/>
      <c r="AK336" s="210"/>
      <c r="AL336" s="212"/>
      <c r="AM336" s="213"/>
      <c r="AN336" s="210"/>
      <c r="AO336" s="211"/>
      <c r="AP336" s="210"/>
      <c r="AQ336" s="212"/>
      <c r="AR336" s="213"/>
      <c r="AS336" s="210"/>
      <c r="AT336" s="211"/>
      <c r="AU336" s="210"/>
      <c r="AV336" s="212"/>
      <c r="AW336" s="213"/>
      <c r="AX336" s="210"/>
      <c r="AY336" s="211"/>
      <c r="AZ336" s="210"/>
      <c r="BA336" s="212"/>
      <c r="BB336" s="213"/>
      <c r="BC336" s="210"/>
      <c r="BD336" s="210"/>
      <c r="BE336" s="210"/>
      <c r="BF336" s="213"/>
      <c r="BG336" s="216" t="str">
        <f t="shared" si="99"/>
        <v/>
      </c>
      <c r="BH336" s="217"/>
      <c r="BI336" s="218" t="str">
        <f t="shared" si="100"/>
        <v/>
      </c>
      <c r="BJ336" s="219"/>
      <c r="BK336" s="220"/>
      <c r="BL336" s="221"/>
      <c r="BM336" s="221"/>
      <c r="BN336" s="221"/>
      <c r="BO336" s="221"/>
      <c r="BP336" s="221"/>
      <c r="BQ336" s="221"/>
      <c r="BR336" s="221"/>
      <c r="BS336" s="222"/>
      <c r="BT336" s="217"/>
      <c r="BU336" s="223" t="str">
        <f t="shared" si="101"/>
        <v/>
      </c>
      <c r="BV336" s="224"/>
      <c r="BW336" s="225"/>
      <c r="BX336" s="249"/>
      <c r="BY336" s="255"/>
      <c r="BZ336" s="226"/>
      <c r="CA336" s="249"/>
      <c r="CB336" s="255"/>
      <c r="CC336" s="226"/>
      <c r="CD336" s="249"/>
      <c r="CE336" s="255"/>
      <c r="CF336" s="226"/>
      <c r="CG336" s="249"/>
      <c r="CH336" s="255"/>
      <c r="CI336" s="226"/>
      <c r="CJ336" s="249"/>
      <c r="CK336" s="255"/>
      <c r="CL336" s="226"/>
      <c r="CM336" s="249"/>
      <c r="CN336" s="255"/>
      <c r="CO336" s="226"/>
      <c r="CP336" s="249"/>
      <c r="CQ336" s="255"/>
      <c r="CR336" s="226"/>
      <c r="CS336" s="249"/>
      <c r="CT336" s="255"/>
      <c r="CU336" s="226"/>
      <c r="CV336" s="249"/>
      <c r="CW336" s="225"/>
      <c r="CX336" s="226"/>
      <c r="CY336" s="227"/>
    </row>
    <row r="337" spans="1:103" ht="13.5" customHeight="1">
      <c r="A337" s="83" t="str">
        <f t="shared" si="94"/>
        <v/>
      </c>
      <c r="B337" s="168" t="str">
        <f t="shared" si="95"/>
        <v/>
      </c>
      <c r="C337" s="151" t="str">
        <f t="shared" si="96"/>
        <v/>
      </c>
      <c r="D337" s="82" t="str">
        <f t="shared" si="97"/>
        <v/>
      </c>
      <c r="E337" s="188" t="str">
        <f>IF(ISERROR(SUM((B337/2),(C337/2),(D337/2))),IF(ISERROR(SUM((B337/2),(C337/2))),IF(ISERROR(SUM((B337/2),(D337/2))),IF(ISERROR(SUM((C337/2),(D337/2))),IF(ISERROR(B337/2),IF(ISERROR(C337/2),A335,C337),B337),SUM((C337*'Student List'!$D$34),(D337*'Student List'!$E$34))/'Student List'!$D$40),SUM((B337*'Student List'!$C$34),(D337*'Student List'!$E$34))/'Student List'!$E$40),SUM((B337*'Student List'!$C$34),(C337*'Student List'!$D$34))/'Student List'!$C$40),SUM((B337*'Student List'!$C$34),(C337*'Student List'!$D$34),(D337*'Student List'!$E$34))/'Student List'!$C$35)</f>
        <v/>
      </c>
      <c r="F337" s="84" t="str">
        <f t="shared" si="98"/>
        <v/>
      </c>
      <c r="G337" s="173" t="str">
        <f>IF(ISTEXT('Student List'!$C$17),('Student List'!$C$17),"")</f>
        <v/>
      </c>
      <c r="H337" s="85"/>
      <c r="I337" s="86"/>
      <c r="J337" s="87"/>
      <c r="K337" s="86"/>
      <c r="L337" s="88"/>
      <c r="M337" s="89"/>
      <c r="N337" s="86"/>
      <c r="O337" s="87"/>
      <c r="P337" s="86"/>
      <c r="Q337" s="88"/>
      <c r="R337" s="89"/>
      <c r="S337" s="86"/>
      <c r="T337" s="87"/>
      <c r="U337" s="86"/>
      <c r="V337" s="88"/>
      <c r="W337" s="89"/>
      <c r="X337" s="86"/>
      <c r="Y337" s="87"/>
      <c r="Z337" s="86"/>
      <c r="AA337" s="90"/>
      <c r="AB337" s="207"/>
      <c r="AC337" s="85"/>
      <c r="AD337" s="86"/>
      <c r="AE337" s="89"/>
      <c r="AF337" s="86"/>
      <c r="AG337" s="88"/>
      <c r="AH337" s="89"/>
      <c r="AI337" s="86"/>
      <c r="AJ337" s="87"/>
      <c r="AK337" s="86"/>
      <c r="AL337" s="88"/>
      <c r="AM337" s="89"/>
      <c r="AN337" s="86"/>
      <c r="AO337" s="87"/>
      <c r="AP337" s="86"/>
      <c r="AQ337" s="88"/>
      <c r="AR337" s="89"/>
      <c r="AS337" s="86"/>
      <c r="AT337" s="87"/>
      <c r="AU337" s="86"/>
      <c r="AV337" s="88"/>
      <c r="AW337" s="89"/>
      <c r="AX337" s="86"/>
      <c r="AY337" s="87"/>
      <c r="AZ337" s="86"/>
      <c r="BA337" s="88"/>
      <c r="BB337" s="89"/>
      <c r="BC337" s="86"/>
      <c r="BD337" s="86"/>
      <c r="BE337" s="86"/>
      <c r="BF337" s="89"/>
      <c r="BG337" s="91" t="str">
        <f t="shared" si="99"/>
        <v/>
      </c>
      <c r="BI337" s="92" t="str">
        <f t="shared" si="100"/>
        <v/>
      </c>
      <c r="BJ337" s="112"/>
      <c r="BK337" s="117"/>
      <c r="BL337" s="113"/>
      <c r="BM337" s="113"/>
      <c r="BN337" s="113"/>
      <c r="BO337" s="113"/>
      <c r="BP337" s="113"/>
      <c r="BQ337" s="113"/>
      <c r="BR337" s="113"/>
      <c r="BS337" s="114"/>
      <c r="BU337" s="171" t="str">
        <f t="shared" si="101"/>
        <v/>
      </c>
      <c r="BV337" s="161"/>
      <c r="BW337" s="162"/>
      <c r="BX337" s="250"/>
      <c r="BY337" s="256"/>
      <c r="BZ337" s="163"/>
      <c r="CA337" s="250"/>
      <c r="CB337" s="256"/>
      <c r="CC337" s="163"/>
      <c r="CD337" s="250"/>
      <c r="CE337" s="256"/>
      <c r="CF337" s="163"/>
      <c r="CG337" s="250"/>
      <c r="CH337" s="256"/>
      <c r="CI337" s="163"/>
      <c r="CJ337" s="250"/>
      <c r="CK337" s="256"/>
      <c r="CL337" s="163"/>
      <c r="CM337" s="250"/>
      <c r="CN337" s="256"/>
      <c r="CO337" s="163"/>
      <c r="CP337" s="250"/>
      <c r="CQ337" s="256"/>
      <c r="CR337" s="163"/>
      <c r="CS337" s="250"/>
      <c r="CT337" s="256"/>
      <c r="CU337" s="163"/>
      <c r="CV337" s="250"/>
      <c r="CW337" s="162"/>
      <c r="CX337" s="163"/>
      <c r="CY337" s="164"/>
    </row>
    <row r="338" spans="1:103" ht="13.5" customHeight="1">
      <c r="A338" s="83" t="str">
        <f t="shared" si="94"/>
        <v/>
      </c>
      <c r="B338" s="168" t="str">
        <f t="shared" si="95"/>
        <v/>
      </c>
      <c r="C338" s="151" t="str">
        <f t="shared" si="96"/>
        <v/>
      </c>
      <c r="D338" s="82" t="str">
        <f t="shared" si="97"/>
        <v/>
      </c>
      <c r="E338" s="188" t="str">
        <f>IF(ISERROR(SUM((B338/2),(C338/2),(D338/2))),IF(ISERROR(SUM((B338/2),(C338/2))),IF(ISERROR(SUM((B338/2),(D338/2))),IF(ISERROR(SUM((C338/2),(D338/2))),IF(ISERROR(B338/2),IF(ISERROR(C338/2),A336,C338),B338),SUM((C338*'Student List'!$D$34),(D338*'Student List'!$E$34))/'Student List'!$D$40),SUM((B338*'Student List'!$C$34),(D338*'Student List'!$E$34))/'Student List'!$E$40),SUM((B338*'Student List'!$C$34),(C338*'Student List'!$D$34))/'Student List'!$C$40),SUM((B338*'Student List'!$C$34),(C338*'Student List'!$D$34),(D338*'Student List'!$E$34))/'Student List'!$C$35)</f>
        <v/>
      </c>
      <c r="F338" s="84" t="str">
        <f t="shared" si="98"/>
        <v/>
      </c>
      <c r="G338" s="208" t="str">
        <f>IF(ISTEXT('Student List'!$C$18),('Student List'!$C$18),"")</f>
        <v/>
      </c>
      <c r="H338" s="209"/>
      <c r="I338" s="210"/>
      <c r="J338" s="211"/>
      <c r="K338" s="210"/>
      <c r="L338" s="212"/>
      <c r="M338" s="213"/>
      <c r="N338" s="210"/>
      <c r="O338" s="211"/>
      <c r="P338" s="210"/>
      <c r="Q338" s="212"/>
      <c r="R338" s="213"/>
      <c r="S338" s="210"/>
      <c r="T338" s="211"/>
      <c r="U338" s="210"/>
      <c r="V338" s="212"/>
      <c r="W338" s="213"/>
      <c r="X338" s="210"/>
      <c r="Y338" s="211"/>
      <c r="Z338" s="210"/>
      <c r="AA338" s="214"/>
      <c r="AB338" s="215"/>
      <c r="AC338" s="209"/>
      <c r="AD338" s="210"/>
      <c r="AE338" s="213"/>
      <c r="AF338" s="210"/>
      <c r="AG338" s="212"/>
      <c r="AH338" s="213"/>
      <c r="AI338" s="210"/>
      <c r="AJ338" s="211"/>
      <c r="AK338" s="210"/>
      <c r="AL338" s="212"/>
      <c r="AM338" s="213"/>
      <c r="AN338" s="210"/>
      <c r="AO338" s="211"/>
      <c r="AP338" s="210"/>
      <c r="AQ338" s="212"/>
      <c r="AR338" s="213"/>
      <c r="AS338" s="210"/>
      <c r="AT338" s="211"/>
      <c r="AU338" s="210"/>
      <c r="AV338" s="212"/>
      <c r="AW338" s="213"/>
      <c r="AX338" s="210"/>
      <c r="AY338" s="211"/>
      <c r="AZ338" s="210"/>
      <c r="BA338" s="212"/>
      <c r="BB338" s="213"/>
      <c r="BC338" s="210"/>
      <c r="BD338" s="210"/>
      <c r="BE338" s="210"/>
      <c r="BF338" s="213"/>
      <c r="BG338" s="216" t="str">
        <f t="shared" si="99"/>
        <v/>
      </c>
      <c r="BH338" s="217"/>
      <c r="BI338" s="218" t="str">
        <f t="shared" si="100"/>
        <v/>
      </c>
      <c r="BJ338" s="219"/>
      <c r="BK338" s="220"/>
      <c r="BL338" s="221"/>
      <c r="BM338" s="221"/>
      <c r="BN338" s="221"/>
      <c r="BO338" s="221"/>
      <c r="BP338" s="221"/>
      <c r="BQ338" s="221"/>
      <c r="BR338" s="221"/>
      <c r="BS338" s="222"/>
      <c r="BT338" s="217"/>
      <c r="BU338" s="223" t="str">
        <f t="shared" si="101"/>
        <v/>
      </c>
      <c r="BV338" s="224"/>
      <c r="BW338" s="225"/>
      <c r="BX338" s="249"/>
      <c r="BY338" s="255"/>
      <c r="BZ338" s="226"/>
      <c r="CA338" s="249"/>
      <c r="CB338" s="255"/>
      <c r="CC338" s="226"/>
      <c r="CD338" s="249"/>
      <c r="CE338" s="255"/>
      <c r="CF338" s="226"/>
      <c r="CG338" s="249"/>
      <c r="CH338" s="255"/>
      <c r="CI338" s="226"/>
      <c r="CJ338" s="249"/>
      <c r="CK338" s="255"/>
      <c r="CL338" s="226"/>
      <c r="CM338" s="249"/>
      <c r="CN338" s="255"/>
      <c r="CO338" s="226"/>
      <c r="CP338" s="249"/>
      <c r="CQ338" s="255"/>
      <c r="CR338" s="226"/>
      <c r="CS338" s="249"/>
      <c r="CT338" s="255"/>
      <c r="CU338" s="226"/>
      <c r="CV338" s="249"/>
      <c r="CW338" s="225"/>
      <c r="CX338" s="226"/>
      <c r="CY338" s="227"/>
    </row>
    <row r="339" spans="1:103" ht="13.5" customHeight="1">
      <c r="A339" s="83" t="str">
        <f t="shared" si="94"/>
        <v/>
      </c>
      <c r="B339" s="168" t="str">
        <f t="shared" si="95"/>
        <v/>
      </c>
      <c r="C339" s="151" t="str">
        <f t="shared" si="96"/>
        <v/>
      </c>
      <c r="D339" s="82" t="str">
        <f t="shared" si="97"/>
        <v/>
      </c>
      <c r="E339" s="188" t="str">
        <f>IF(ISERROR(SUM((B339/2),(C339/2),(D339/2))),IF(ISERROR(SUM((B339/2),(C339/2))),IF(ISERROR(SUM((B339/2),(D339/2))),IF(ISERROR(SUM((C339/2),(D339/2))),IF(ISERROR(B339/2),IF(ISERROR(C339/2),A337,C339),B339),SUM((C339*'Student List'!$D$34),(D339*'Student List'!$E$34))/'Student List'!$D$40),SUM((B339*'Student List'!$C$34),(D339*'Student List'!$E$34))/'Student List'!$E$40),SUM((B339*'Student List'!$C$34),(C339*'Student List'!$D$34))/'Student List'!$C$40),SUM((B339*'Student List'!$C$34),(C339*'Student List'!$D$34),(D339*'Student List'!$E$34))/'Student List'!$C$35)</f>
        <v/>
      </c>
      <c r="F339" s="84" t="str">
        <f t="shared" si="98"/>
        <v/>
      </c>
      <c r="G339" s="173" t="str">
        <f>IF(ISTEXT('Student List'!$C$19),('Student List'!$C$19),"")</f>
        <v/>
      </c>
      <c r="H339" s="85"/>
      <c r="I339" s="86"/>
      <c r="J339" s="87"/>
      <c r="K339" s="86"/>
      <c r="L339" s="88"/>
      <c r="M339" s="89"/>
      <c r="N339" s="86"/>
      <c r="O339" s="87"/>
      <c r="P339" s="86"/>
      <c r="Q339" s="88"/>
      <c r="R339" s="89"/>
      <c r="S339" s="86"/>
      <c r="T339" s="87"/>
      <c r="U339" s="86"/>
      <c r="V339" s="88"/>
      <c r="W339" s="89"/>
      <c r="X339" s="86"/>
      <c r="Y339" s="87"/>
      <c r="Z339" s="86"/>
      <c r="AA339" s="90"/>
      <c r="AB339" s="207"/>
      <c r="AC339" s="85"/>
      <c r="AD339" s="86"/>
      <c r="AE339" s="89"/>
      <c r="AF339" s="86"/>
      <c r="AG339" s="88"/>
      <c r="AH339" s="89"/>
      <c r="AI339" s="86"/>
      <c r="AJ339" s="87"/>
      <c r="AK339" s="86"/>
      <c r="AL339" s="88"/>
      <c r="AM339" s="89"/>
      <c r="AN339" s="86"/>
      <c r="AO339" s="87"/>
      <c r="AP339" s="86"/>
      <c r="AQ339" s="88"/>
      <c r="AR339" s="89"/>
      <c r="AS339" s="86"/>
      <c r="AT339" s="87"/>
      <c r="AU339" s="86"/>
      <c r="AV339" s="88"/>
      <c r="AW339" s="89"/>
      <c r="AX339" s="86"/>
      <c r="AY339" s="87"/>
      <c r="AZ339" s="86"/>
      <c r="BA339" s="88"/>
      <c r="BB339" s="89"/>
      <c r="BC339" s="86"/>
      <c r="BD339" s="86"/>
      <c r="BE339" s="86"/>
      <c r="BF339" s="89"/>
      <c r="BG339" s="91" t="str">
        <f t="shared" si="99"/>
        <v/>
      </c>
      <c r="BI339" s="92" t="str">
        <f t="shared" si="100"/>
        <v/>
      </c>
      <c r="BJ339" s="112"/>
      <c r="BK339" s="117"/>
      <c r="BL339" s="113"/>
      <c r="BM339" s="113"/>
      <c r="BN339" s="113"/>
      <c r="BO339" s="113"/>
      <c r="BP339" s="113"/>
      <c r="BQ339" s="113"/>
      <c r="BR339" s="113"/>
      <c r="BS339" s="114"/>
      <c r="BU339" s="171" t="str">
        <f t="shared" si="101"/>
        <v/>
      </c>
      <c r="BV339" s="161"/>
      <c r="BW339" s="162"/>
      <c r="BX339" s="250"/>
      <c r="BY339" s="256"/>
      <c r="BZ339" s="163"/>
      <c r="CA339" s="250"/>
      <c r="CB339" s="256"/>
      <c r="CC339" s="163"/>
      <c r="CD339" s="250"/>
      <c r="CE339" s="256"/>
      <c r="CF339" s="163"/>
      <c r="CG339" s="250"/>
      <c r="CH339" s="256"/>
      <c r="CI339" s="163"/>
      <c r="CJ339" s="250"/>
      <c r="CK339" s="256"/>
      <c r="CL339" s="163"/>
      <c r="CM339" s="250"/>
      <c r="CN339" s="256"/>
      <c r="CO339" s="163"/>
      <c r="CP339" s="250"/>
      <c r="CQ339" s="256"/>
      <c r="CR339" s="163"/>
      <c r="CS339" s="250"/>
      <c r="CT339" s="256"/>
      <c r="CU339" s="163"/>
      <c r="CV339" s="250"/>
      <c r="CW339" s="162"/>
      <c r="CX339" s="163"/>
      <c r="CY339" s="164"/>
    </row>
    <row r="340" spans="1:103" ht="13.5" customHeight="1">
      <c r="A340" s="83" t="str">
        <f t="shared" si="94"/>
        <v/>
      </c>
      <c r="B340" s="168" t="str">
        <f t="shared" si="95"/>
        <v/>
      </c>
      <c r="C340" s="151" t="str">
        <f t="shared" si="96"/>
        <v/>
      </c>
      <c r="D340" s="82" t="str">
        <f t="shared" si="97"/>
        <v/>
      </c>
      <c r="E340" s="188" t="str">
        <f>IF(ISERROR(SUM((B340/2),(C340/2),(D340/2))),IF(ISERROR(SUM((B340/2),(C340/2))),IF(ISERROR(SUM((B340/2),(D340/2))),IF(ISERROR(SUM((C340/2),(D340/2))),IF(ISERROR(B340/2),IF(ISERROR(C340/2),A338,C340),B340),SUM((C340*'Student List'!$D$34),(D340*'Student List'!$E$34))/'Student List'!$D$40),SUM((B340*'Student List'!$C$34),(D340*'Student List'!$E$34))/'Student List'!$E$40),SUM((B340*'Student List'!$C$34),(C340*'Student List'!$D$34))/'Student List'!$C$40),SUM((B340*'Student List'!$C$34),(C340*'Student List'!$D$34),(D340*'Student List'!$E$34))/'Student List'!$C$35)</f>
        <v/>
      </c>
      <c r="F340" s="84" t="str">
        <f t="shared" si="98"/>
        <v/>
      </c>
      <c r="G340" s="208" t="str">
        <f>IF(ISTEXT('Student List'!$C$20),('Student List'!$C$20),"")</f>
        <v/>
      </c>
      <c r="H340" s="209"/>
      <c r="I340" s="210"/>
      <c r="J340" s="211"/>
      <c r="K340" s="210"/>
      <c r="L340" s="212"/>
      <c r="M340" s="213"/>
      <c r="N340" s="210"/>
      <c r="O340" s="211"/>
      <c r="P340" s="210"/>
      <c r="Q340" s="212"/>
      <c r="R340" s="213"/>
      <c r="S340" s="210"/>
      <c r="T340" s="211"/>
      <c r="U340" s="210"/>
      <c r="V340" s="212"/>
      <c r="W340" s="213"/>
      <c r="X340" s="210"/>
      <c r="Y340" s="211"/>
      <c r="Z340" s="210"/>
      <c r="AA340" s="214"/>
      <c r="AB340" s="215"/>
      <c r="AC340" s="209"/>
      <c r="AD340" s="210"/>
      <c r="AE340" s="213"/>
      <c r="AF340" s="210"/>
      <c r="AG340" s="212"/>
      <c r="AH340" s="213"/>
      <c r="AI340" s="210"/>
      <c r="AJ340" s="211"/>
      <c r="AK340" s="210"/>
      <c r="AL340" s="212"/>
      <c r="AM340" s="213"/>
      <c r="AN340" s="210"/>
      <c r="AO340" s="211"/>
      <c r="AP340" s="210"/>
      <c r="AQ340" s="212"/>
      <c r="AR340" s="213"/>
      <c r="AS340" s="210"/>
      <c r="AT340" s="211"/>
      <c r="AU340" s="210"/>
      <c r="AV340" s="212"/>
      <c r="AW340" s="213"/>
      <c r="AX340" s="210"/>
      <c r="AY340" s="211"/>
      <c r="AZ340" s="210"/>
      <c r="BA340" s="212"/>
      <c r="BB340" s="213"/>
      <c r="BC340" s="210"/>
      <c r="BD340" s="210"/>
      <c r="BE340" s="210"/>
      <c r="BF340" s="213"/>
      <c r="BG340" s="216" t="str">
        <f t="shared" si="99"/>
        <v/>
      </c>
      <c r="BH340" s="217"/>
      <c r="BI340" s="218" t="str">
        <f t="shared" si="100"/>
        <v/>
      </c>
      <c r="BJ340" s="219"/>
      <c r="BK340" s="220"/>
      <c r="BL340" s="221"/>
      <c r="BM340" s="221"/>
      <c r="BN340" s="221"/>
      <c r="BO340" s="221"/>
      <c r="BP340" s="221"/>
      <c r="BQ340" s="221"/>
      <c r="BR340" s="221"/>
      <c r="BS340" s="222"/>
      <c r="BT340" s="217"/>
      <c r="BU340" s="223" t="str">
        <f t="shared" si="101"/>
        <v/>
      </c>
      <c r="BV340" s="224"/>
      <c r="BW340" s="225"/>
      <c r="BX340" s="249"/>
      <c r="BY340" s="255"/>
      <c r="BZ340" s="226"/>
      <c r="CA340" s="249"/>
      <c r="CB340" s="255"/>
      <c r="CC340" s="226"/>
      <c r="CD340" s="249"/>
      <c r="CE340" s="255"/>
      <c r="CF340" s="226"/>
      <c r="CG340" s="249"/>
      <c r="CH340" s="255"/>
      <c r="CI340" s="226"/>
      <c r="CJ340" s="249"/>
      <c r="CK340" s="255"/>
      <c r="CL340" s="226"/>
      <c r="CM340" s="249"/>
      <c r="CN340" s="255"/>
      <c r="CO340" s="226"/>
      <c r="CP340" s="249"/>
      <c r="CQ340" s="255"/>
      <c r="CR340" s="226"/>
      <c r="CS340" s="249"/>
      <c r="CT340" s="255"/>
      <c r="CU340" s="226"/>
      <c r="CV340" s="249"/>
      <c r="CW340" s="225"/>
      <c r="CX340" s="226"/>
      <c r="CY340" s="227"/>
    </row>
    <row r="341" spans="1:103" ht="13.5" customHeight="1">
      <c r="A341" s="83" t="str">
        <f t="shared" si="94"/>
        <v/>
      </c>
      <c r="B341" s="168" t="str">
        <f t="shared" si="95"/>
        <v/>
      </c>
      <c r="C341" s="151" t="str">
        <f t="shared" si="96"/>
        <v/>
      </c>
      <c r="D341" s="82" t="str">
        <f t="shared" si="97"/>
        <v/>
      </c>
      <c r="E341" s="188" t="str">
        <f>IF(ISERROR(SUM((B341/2),(C341/2),(D341/2))),IF(ISERROR(SUM((B341/2),(C341/2))),IF(ISERROR(SUM((B341/2),(D341/2))),IF(ISERROR(SUM((C341/2),(D341/2))),IF(ISERROR(B341/2),IF(ISERROR(C341/2),A339,C341),B341),SUM((C341*'Student List'!$D$34),(D341*'Student List'!$E$34))/'Student List'!$D$40),SUM((B341*'Student List'!$C$34),(D341*'Student List'!$E$34))/'Student List'!$E$40),SUM((B341*'Student List'!$C$34),(C341*'Student List'!$D$34))/'Student List'!$C$40),SUM((B341*'Student List'!$C$34),(C341*'Student List'!$D$34),(D341*'Student List'!$E$34))/'Student List'!$C$35)</f>
        <v/>
      </c>
      <c r="F341" s="84" t="str">
        <f t="shared" si="98"/>
        <v/>
      </c>
      <c r="G341" s="173" t="str">
        <f>IF(ISTEXT('Student List'!$C$21),('Student List'!$C$21),"")</f>
        <v/>
      </c>
      <c r="H341" s="85"/>
      <c r="I341" s="86"/>
      <c r="J341" s="87"/>
      <c r="K341" s="86"/>
      <c r="L341" s="88"/>
      <c r="M341" s="89"/>
      <c r="N341" s="86"/>
      <c r="O341" s="86"/>
      <c r="P341" s="228"/>
      <c r="Q341" s="148"/>
      <c r="R341" s="89"/>
      <c r="S341" s="86"/>
      <c r="T341" s="87"/>
      <c r="U341" s="86"/>
      <c r="V341" s="88"/>
      <c r="W341" s="89"/>
      <c r="X341" s="86"/>
      <c r="Y341" s="87"/>
      <c r="Z341" s="86"/>
      <c r="AA341" s="90"/>
      <c r="AB341" s="207"/>
      <c r="AC341" s="85"/>
      <c r="AD341" s="86"/>
      <c r="AE341" s="89"/>
      <c r="AF341" s="86"/>
      <c r="AG341" s="88"/>
      <c r="AH341" s="89"/>
      <c r="AI341" s="86"/>
      <c r="AJ341" s="87"/>
      <c r="AK341" s="86"/>
      <c r="AL341" s="88"/>
      <c r="AM341" s="89"/>
      <c r="AN341" s="86"/>
      <c r="AO341" s="87"/>
      <c r="AP341" s="86"/>
      <c r="AQ341" s="88"/>
      <c r="AR341" s="89"/>
      <c r="AS341" s="86"/>
      <c r="AT341" s="87"/>
      <c r="AU341" s="86"/>
      <c r="AV341" s="88"/>
      <c r="AW341" s="89"/>
      <c r="AX341" s="86"/>
      <c r="AY341" s="87"/>
      <c r="AZ341" s="86"/>
      <c r="BA341" s="88"/>
      <c r="BB341" s="89"/>
      <c r="BC341" s="86"/>
      <c r="BD341" s="86"/>
      <c r="BE341" s="86"/>
      <c r="BF341" s="89"/>
      <c r="BG341" s="91" t="str">
        <f t="shared" si="99"/>
        <v/>
      </c>
      <c r="BI341" s="92" t="str">
        <f t="shared" si="100"/>
        <v/>
      </c>
      <c r="BJ341" s="112"/>
      <c r="BK341" s="117"/>
      <c r="BL341" s="113"/>
      <c r="BM341" s="113"/>
      <c r="BN341" s="113"/>
      <c r="BO341" s="113"/>
      <c r="BP341" s="113"/>
      <c r="BQ341" s="113"/>
      <c r="BR341" s="113"/>
      <c r="BS341" s="114"/>
      <c r="BU341" s="171" t="str">
        <f t="shared" si="101"/>
        <v/>
      </c>
      <c r="BV341" s="161"/>
      <c r="BW341" s="162"/>
      <c r="BX341" s="250"/>
      <c r="BY341" s="256"/>
      <c r="BZ341" s="163"/>
      <c r="CA341" s="250"/>
      <c r="CB341" s="256"/>
      <c r="CC341" s="163"/>
      <c r="CD341" s="250"/>
      <c r="CE341" s="256"/>
      <c r="CF341" s="163"/>
      <c r="CG341" s="250"/>
      <c r="CH341" s="256"/>
      <c r="CI341" s="163"/>
      <c r="CJ341" s="250"/>
      <c r="CK341" s="256"/>
      <c r="CL341" s="163"/>
      <c r="CM341" s="250"/>
      <c r="CN341" s="256"/>
      <c r="CO341" s="163"/>
      <c r="CP341" s="250"/>
      <c r="CQ341" s="256"/>
      <c r="CR341" s="163"/>
      <c r="CS341" s="250"/>
      <c r="CT341" s="256"/>
      <c r="CU341" s="163"/>
      <c r="CV341" s="250"/>
      <c r="CW341" s="162"/>
      <c r="CX341" s="163"/>
      <c r="CY341" s="164"/>
    </row>
    <row r="342" spans="1:103" ht="13.5" customHeight="1">
      <c r="A342" s="83" t="str">
        <f t="shared" si="94"/>
        <v/>
      </c>
      <c r="B342" s="168" t="str">
        <f t="shared" si="95"/>
        <v/>
      </c>
      <c r="C342" s="151" t="str">
        <f t="shared" si="96"/>
        <v/>
      </c>
      <c r="D342" s="82" t="str">
        <f t="shared" si="97"/>
        <v/>
      </c>
      <c r="E342" s="188" t="str">
        <f>IF(ISERROR(SUM((B342/2),(C342/2),(D342/2))),IF(ISERROR(SUM((B342/2),(C342/2))),IF(ISERROR(SUM((B342/2),(D342/2))),IF(ISERROR(SUM((C342/2),(D342/2))),IF(ISERROR(B342/2),IF(ISERROR(C342/2),A340,C342),B342),SUM((C342*'Student List'!$D$34),(D342*'Student List'!$E$34))/'Student List'!$D$40),SUM((B342*'Student List'!$C$34),(D342*'Student List'!$E$34))/'Student List'!$E$40),SUM((B342*'Student List'!$C$34),(C342*'Student List'!$D$34))/'Student List'!$C$40),SUM((B342*'Student List'!$C$34),(C342*'Student List'!$D$34),(D342*'Student List'!$E$34))/'Student List'!$C$35)</f>
        <v/>
      </c>
      <c r="F342" s="84" t="str">
        <f t="shared" si="98"/>
        <v/>
      </c>
      <c r="G342" s="208" t="str">
        <f>IF(ISTEXT('Student List'!$C$22),('Student List'!$C$22),"")</f>
        <v/>
      </c>
      <c r="H342" s="209"/>
      <c r="I342" s="210"/>
      <c r="J342" s="211"/>
      <c r="K342" s="210"/>
      <c r="L342" s="212"/>
      <c r="M342" s="213"/>
      <c r="N342" s="210"/>
      <c r="O342" s="211"/>
      <c r="P342" s="210"/>
      <c r="Q342" s="212"/>
      <c r="R342" s="213"/>
      <c r="S342" s="210"/>
      <c r="T342" s="211"/>
      <c r="U342" s="210"/>
      <c r="V342" s="212"/>
      <c r="W342" s="213"/>
      <c r="X342" s="210"/>
      <c r="Y342" s="211"/>
      <c r="Z342" s="210"/>
      <c r="AA342" s="214"/>
      <c r="AB342" s="215"/>
      <c r="AC342" s="209"/>
      <c r="AD342" s="210"/>
      <c r="AE342" s="213"/>
      <c r="AF342" s="210"/>
      <c r="AG342" s="212"/>
      <c r="AH342" s="213"/>
      <c r="AI342" s="210"/>
      <c r="AJ342" s="211"/>
      <c r="AK342" s="210"/>
      <c r="AL342" s="212"/>
      <c r="AM342" s="213"/>
      <c r="AN342" s="210"/>
      <c r="AO342" s="211"/>
      <c r="AP342" s="210"/>
      <c r="AQ342" s="212"/>
      <c r="AR342" s="213"/>
      <c r="AS342" s="210"/>
      <c r="AT342" s="211"/>
      <c r="AU342" s="210"/>
      <c r="AV342" s="212"/>
      <c r="AW342" s="213"/>
      <c r="AX342" s="210"/>
      <c r="AY342" s="211"/>
      <c r="AZ342" s="210"/>
      <c r="BA342" s="212"/>
      <c r="BB342" s="213"/>
      <c r="BC342" s="210"/>
      <c r="BD342" s="210"/>
      <c r="BE342" s="210"/>
      <c r="BF342" s="213"/>
      <c r="BG342" s="216" t="str">
        <f t="shared" si="99"/>
        <v/>
      </c>
      <c r="BH342" s="217"/>
      <c r="BI342" s="218" t="str">
        <f t="shared" si="100"/>
        <v/>
      </c>
      <c r="BJ342" s="219"/>
      <c r="BK342" s="220"/>
      <c r="BL342" s="221"/>
      <c r="BM342" s="221"/>
      <c r="BN342" s="221"/>
      <c r="BO342" s="221"/>
      <c r="BP342" s="221"/>
      <c r="BQ342" s="221"/>
      <c r="BR342" s="221"/>
      <c r="BS342" s="222"/>
      <c r="BT342" s="217"/>
      <c r="BU342" s="223" t="str">
        <f t="shared" si="101"/>
        <v/>
      </c>
      <c r="BV342" s="224"/>
      <c r="BW342" s="225"/>
      <c r="BX342" s="249"/>
      <c r="BY342" s="255"/>
      <c r="BZ342" s="226"/>
      <c r="CA342" s="249"/>
      <c r="CB342" s="255"/>
      <c r="CC342" s="226"/>
      <c r="CD342" s="249"/>
      <c r="CE342" s="255"/>
      <c r="CF342" s="226"/>
      <c r="CG342" s="249"/>
      <c r="CH342" s="255"/>
      <c r="CI342" s="226"/>
      <c r="CJ342" s="249"/>
      <c r="CK342" s="255"/>
      <c r="CL342" s="226"/>
      <c r="CM342" s="249"/>
      <c r="CN342" s="255"/>
      <c r="CO342" s="226"/>
      <c r="CP342" s="249"/>
      <c r="CQ342" s="255"/>
      <c r="CR342" s="226"/>
      <c r="CS342" s="249"/>
      <c r="CT342" s="255"/>
      <c r="CU342" s="226"/>
      <c r="CV342" s="249"/>
      <c r="CW342" s="225"/>
      <c r="CX342" s="226"/>
      <c r="CY342" s="227"/>
    </row>
    <row r="343" spans="1:103" ht="13.5" customHeight="1">
      <c r="A343" s="83" t="str">
        <f t="shared" si="94"/>
        <v/>
      </c>
      <c r="B343" s="168" t="str">
        <f t="shared" si="95"/>
        <v/>
      </c>
      <c r="C343" s="151" t="str">
        <f t="shared" si="96"/>
        <v/>
      </c>
      <c r="D343" s="82" t="str">
        <f t="shared" si="97"/>
        <v/>
      </c>
      <c r="E343" s="188" t="str">
        <f>IF(ISERROR(SUM((B343/2),(C343/2),(D343/2))),IF(ISERROR(SUM((B343/2),(C343/2))),IF(ISERROR(SUM((B343/2),(D343/2))),IF(ISERROR(SUM((C343/2),(D343/2))),IF(ISERROR(B343/2),IF(ISERROR(C343/2),A341,C343),B343),SUM((C343*'Student List'!$D$34),(D343*'Student List'!$E$34))/'Student List'!$D$40),SUM((B343*'Student List'!$C$34),(D343*'Student List'!$E$34))/'Student List'!$E$40),SUM((B343*'Student List'!$C$34),(C343*'Student List'!$D$34))/'Student List'!$C$40),SUM((B343*'Student List'!$C$34),(C343*'Student List'!$D$34),(D343*'Student List'!$E$34))/'Student List'!$C$35)</f>
        <v/>
      </c>
      <c r="F343" s="84" t="str">
        <f t="shared" si="98"/>
        <v/>
      </c>
      <c r="G343" s="173" t="str">
        <f>IF(ISTEXT('Student List'!$C$23),('Student List'!$C$23),"")</f>
        <v/>
      </c>
      <c r="H343" s="85"/>
      <c r="I343" s="86"/>
      <c r="J343" s="87"/>
      <c r="K343" s="86"/>
      <c r="L343" s="88"/>
      <c r="M343" s="89"/>
      <c r="N343" s="86"/>
      <c r="O343" s="87"/>
      <c r="P343" s="86"/>
      <c r="Q343" s="88"/>
      <c r="R343" s="89"/>
      <c r="S343" s="86"/>
      <c r="T343" s="87"/>
      <c r="U343" s="86"/>
      <c r="V343" s="88"/>
      <c r="W343" s="89"/>
      <c r="X343" s="86"/>
      <c r="Y343" s="87"/>
      <c r="Z343" s="86"/>
      <c r="AA343" s="90"/>
      <c r="AB343" s="207"/>
      <c r="AC343" s="85"/>
      <c r="AD343" s="86"/>
      <c r="AE343" s="89"/>
      <c r="AF343" s="86"/>
      <c r="AG343" s="88"/>
      <c r="AH343" s="89"/>
      <c r="AI343" s="86"/>
      <c r="AJ343" s="87"/>
      <c r="AK343" s="86"/>
      <c r="AL343" s="88"/>
      <c r="AM343" s="89"/>
      <c r="AN343" s="86"/>
      <c r="AO343" s="87"/>
      <c r="AP343" s="86"/>
      <c r="AQ343" s="88"/>
      <c r="AR343" s="89"/>
      <c r="AS343" s="86"/>
      <c r="AT343" s="87"/>
      <c r="AU343" s="86"/>
      <c r="AV343" s="88"/>
      <c r="AW343" s="89"/>
      <c r="AX343" s="86"/>
      <c r="AY343" s="87"/>
      <c r="AZ343" s="86"/>
      <c r="BA343" s="88"/>
      <c r="BB343" s="89"/>
      <c r="BC343" s="86"/>
      <c r="BD343" s="86"/>
      <c r="BE343" s="86"/>
      <c r="BF343" s="89"/>
      <c r="BG343" s="91" t="str">
        <f t="shared" si="99"/>
        <v/>
      </c>
      <c r="BI343" s="92" t="str">
        <f t="shared" si="100"/>
        <v/>
      </c>
      <c r="BJ343" s="112"/>
      <c r="BK343" s="117"/>
      <c r="BL343" s="113"/>
      <c r="BM343" s="113"/>
      <c r="BN343" s="113"/>
      <c r="BO343" s="113"/>
      <c r="BP343" s="113"/>
      <c r="BQ343" s="113"/>
      <c r="BR343" s="113"/>
      <c r="BS343" s="114"/>
      <c r="BU343" s="171" t="str">
        <f t="shared" si="101"/>
        <v/>
      </c>
      <c r="BV343" s="161"/>
      <c r="BW343" s="162"/>
      <c r="BX343" s="250"/>
      <c r="BY343" s="256"/>
      <c r="BZ343" s="163"/>
      <c r="CA343" s="250"/>
      <c r="CB343" s="256"/>
      <c r="CC343" s="163"/>
      <c r="CD343" s="250"/>
      <c r="CE343" s="256"/>
      <c r="CF343" s="163"/>
      <c r="CG343" s="250"/>
      <c r="CH343" s="256"/>
      <c r="CI343" s="163"/>
      <c r="CJ343" s="250"/>
      <c r="CK343" s="256"/>
      <c r="CL343" s="163"/>
      <c r="CM343" s="250"/>
      <c r="CN343" s="256"/>
      <c r="CO343" s="163"/>
      <c r="CP343" s="250"/>
      <c r="CQ343" s="256"/>
      <c r="CR343" s="163"/>
      <c r="CS343" s="250"/>
      <c r="CT343" s="256"/>
      <c r="CU343" s="163"/>
      <c r="CV343" s="250"/>
      <c r="CW343" s="162"/>
      <c r="CX343" s="163"/>
      <c r="CY343" s="164"/>
    </row>
    <row r="344" spans="1:103" ht="13.5" customHeight="1">
      <c r="A344" s="83" t="str">
        <f t="shared" si="94"/>
        <v/>
      </c>
      <c r="B344" s="168" t="str">
        <f t="shared" si="95"/>
        <v/>
      </c>
      <c r="C344" s="151" t="str">
        <f t="shared" si="96"/>
        <v/>
      </c>
      <c r="D344" s="82" t="str">
        <f t="shared" si="97"/>
        <v/>
      </c>
      <c r="E344" s="188" t="str">
        <f>IF(ISERROR(SUM((B344/2),(C344/2),(D344/2))),IF(ISERROR(SUM((B344/2),(C344/2))),IF(ISERROR(SUM((B344/2),(D344/2))),IF(ISERROR(SUM((C344/2),(D344/2))),IF(ISERROR(B344/2),IF(ISERROR(C344/2),A342,C344),B344),SUM((C344*'Student List'!$D$34),(D344*'Student List'!$E$34))/'Student List'!$D$40),SUM((B344*'Student List'!$C$34),(D344*'Student List'!$E$34))/'Student List'!$E$40),SUM((B344*'Student List'!$C$34),(C344*'Student List'!$D$34))/'Student List'!$C$40),SUM((B344*'Student List'!$C$34),(C344*'Student List'!$D$34),(D344*'Student List'!$E$34))/'Student List'!$C$35)</f>
        <v/>
      </c>
      <c r="F344" s="84" t="str">
        <f t="shared" si="98"/>
        <v/>
      </c>
      <c r="G344" s="208" t="str">
        <f>IF(ISTEXT('Student List'!$C$24),('Student List'!$C$24),"")</f>
        <v/>
      </c>
      <c r="H344" s="209"/>
      <c r="I344" s="210"/>
      <c r="J344" s="211"/>
      <c r="K344" s="210"/>
      <c r="L344" s="212"/>
      <c r="M344" s="213"/>
      <c r="N344" s="210"/>
      <c r="O344" s="211"/>
      <c r="P344" s="210"/>
      <c r="Q344" s="212"/>
      <c r="R344" s="213"/>
      <c r="S344" s="210"/>
      <c r="T344" s="211"/>
      <c r="U344" s="210"/>
      <c r="V344" s="212"/>
      <c r="W344" s="213"/>
      <c r="X344" s="210"/>
      <c r="Y344" s="211"/>
      <c r="Z344" s="210"/>
      <c r="AA344" s="214"/>
      <c r="AB344" s="215"/>
      <c r="AC344" s="209"/>
      <c r="AD344" s="210"/>
      <c r="AE344" s="213"/>
      <c r="AF344" s="210"/>
      <c r="AG344" s="212"/>
      <c r="AH344" s="213"/>
      <c r="AI344" s="210"/>
      <c r="AJ344" s="211"/>
      <c r="AK344" s="210"/>
      <c r="AL344" s="212"/>
      <c r="AM344" s="213"/>
      <c r="AN344" s="210"/>
      <c r="AO344" s="211"/>
      <c r="AP344" s="210"/>
      <c r="AQ344" s="212"/>
      <c r="AR344" s="213"/>
      <c r="AS344" s="210"/>
      <c r="AT344" s="211"/>
      <c r="AU344" s="210"/>
      <c r="AV344" s="212"/>
      <c r="AW344" s="213"/>
      <c r="AX344" s="210"/>
      <c r="AY344" s="211"/>
      <c r="AZ344" s="210"/>
      <c r="BA344" s="212"/>
      <c r="BB344" s="213"/>
      <c r="BC344" s="210"/>
      <c r="BD344" s="210"/>
      <c r="BE344" s="210"/>
      <c r="BF344" s="213"/>
      <c r="BG344" s="216" t="str">
        <f t="shared" si="99"/>
        <v/>
      </c>
      <c r="BH344" s="217"/>
      <c r="BI344" s="218" t="str">
        <f t="shared" si="100"/>
        <v/>
      </c>
      <c r="BJ344" s="219"/>
      <c r="BK344" s="220"/>
      <c r="BL344" s="221"/>
      <c r="BM344" s="221"/>
      <c r="BN344" s="221"/>
      <c r="BO344" s="221"/>
      <c r="BP344" s="221"/>
      <c r="BQ344" s="221"/>
      <c r="BR344" s="221"/>
      <c r="BS344" s="222"/>
      <c r="BT344" s="217"/>
      <c r="BU344" s="223" t="str">
        <f t="shared" si="101"/>
        <v/>
      </c>
      <c r="BV344" s="224"/>
      <c r="BW344" s="225"/>
      <c r="BX344" s="249"/>
      <c r="BY344" s="255"/>
      <c r="BZ344" s="226"/>
      <c r="CA344" s="249"/>
      <c r="CB344" s="255"/>
      <c r="CC344" s="226"/>
      <c r="CD344" s="249"/>
      <c r="CE344" s="255"/>
      <c r="CF344" s="226"/>
      <c r="CG344" s="249"/>
      <c r="CH344" s="255"/>
      <c r="CI344" s="226"/>
      <c r="CJ344" s="249"/>
      <c r="CK344" s="255"/>
      <c r="CL344" s="226"/>
      <c r="CM344" s="249"/>
      <c r="CN344" s="255"/>
      <c r="CO344" s="226"/>
      <c r="CP344" s="249"/>
      <c r="CQ344" s="255"/>
      <c r="CR344" s="226"/>
      <c r="CS344" s="249"/>
      <c r="CT344" s="255"/>
      <c r="CU344" s="226"/>
      <c r="CV344" s="249"/>
      <c r="CW344" s="225"/>
      <c r="CX344" s="226"/>
      <c r="CY344" s="227"/>
    </row>
    <row r="345" spans="1:103" ht="13.5" customHeight="1">
      <c r="A345" s="83" t="str">
        <f t="shared" si="94"/>
        <v/>
      </c>
      <c r="B345" s="168" t="str">
        <f t="shared" si="95"/>
        <v/>
      </c>
      <c r="C345" s="151" t="str">
        <f t="shared" si="96"/>
        <v/>
      </c>
      <c r="D345" s="82" t="str">
        <f t="shared" si="97"/>
        <v/>
      </c>
      <c r="E345" s="188" t="str">
        <f>IF(ISERROR(SUM((B345/2),(C345/2),(D345/2))),IF(ISERROR(SUM((B345/2),(C345/2))),IF(ISERROR(SUM((B345/2),(D345/2))),IF(ISERROR(SUM((C345/2),(D345/2))),IF(ISERROR(B345/2),IF(ISERROR(C345/2),A343,C345),B345),SUM((C345*'Student List'!$D$34),(D345*'Student List'!$E$34))/'Student List'!$D$40),SUM((B345*'Student List'!$C$34),(D345*'Student List'!$E$34))/'Student List'!$E$40),SUM((B345*'Student List'!$C$34),(C345*'Student List'!$D$34))/'Student List'!$C$40),SUM((B345*'Student List'!$C$34),(C345*'Student List'!$D$34),(D345*'Student List'!$E$34))/'Student List'!$C$35)</f>
        <v/>
      </c>
      <c r="F345" s="84" t="str">
        <f t="shared" si="98"/>
        <v/>
      </c>
      <c r="G345" s="173" t="str">
        <f>IF(ISTEXT('Student List'!$C$25),('Student List'!$C$25),"")</f>
        <v/>
      </c>
      <c r="H345" s="85"/>
      <c r="I345" s="86"/>
      <c r="J345" s="87"/>
      <c r="K345" s="86"/>
      <c r="L345" s="88"/>
      <c r="M345" s="89"/>
      <c r="N345" s="86"/>
      <c r="O345" s="87"/>
      <c r="P345" s="86"/>
      <c r="Q345" s="88"/>
      <c r="R345" s="89"/>
      <c r="S345" s="86"/>
      <c r="T345" s="87"/>
      <c r="U345" s="86"/>
      <c r="V345" s="88"/>
      <c r="W345" s="89"/>
      <c r="X345" s="86"/>
      <c r="Y345" s="87"/>
      <c r="Z345" s="86"/>
      <c r="AA345" s="90"/>
      <c r="AB345" s="207"/>
      <c r="AC345" s="85"/>
      <c r="AD345" s="86"/>
      <c r="AE345" s="89"/>
      <c r="AF345" s="86"/>
      <c r="AG345" s="88"/>
      <c r="AH345" s="89"/>
      <c r="AI345" s="86"/>
      <c r="AJ345" s="87"/>
      <c r="AK345" s="86"/>
      <c r="AL345" s="88"/>
      <c r="AM345" s="89"/>
      <c r="AN345" s="86"/>
      <c r="AO345" s="87"/>
      <c r="AP345" s="86"/>
      <c r="AQ345" s="88"/>
      <c r="AR345" s="89"/>
      <c r="AS345" s="86"/>
      <c r="AT345" s="87"/>
      <c r="AU345" s="86"/>
      <c r="AV345" s="88"/>
      <c r="AW345" s="89"/>
      <c r="AX345" s="86"/>
      <c r="AY345" s="87"/>
      <c r="AZ345" s="86"/>
      <c r="BA345" s="88"/>
      <c r="BB345" s="89"/>
      <c r="BC345" s="86"/>
      <c r="BD345" s="86"/>
      <c r="BE345" s="86"/>
      <c r="BF345" s="89"/>
      <c r="BG345" s="91" t="str">
        <f t="shared" si="99"/>
        <v/>
      </c>
      <c r="BI345" s="92" t="str">
        <f t="shared" si="100"/>
        <v/>
      </c>
      <c r="BJ345" s="112"/>
      <c r="BK345" s="117"/>
      <c r="BL345" s="113"/>
      <c r="BM345" s="113"/>
      <c r="BN345" s="113"/>
      <c r="BO345" s="113"/>
      <c r="BP345" s="113"/>
      <c r="BQ345" s="113"/>
      <c r="BR345" s="113"/>
      <c r="BS345" s="114"/>
      <c r="BU345" s="171" t="str">
        <f t="shared" si="101"/>
        <v/>
      </c>
      <c r="BV345" s="161"/>
      <c r="BW345" s="162"/>
      <c r="BX345" s="250"/>
      <c r="BY345" s="256"/>
      <c r="BZ345" s="163"/>
      <c r="CA345" s="250"/>
      <c r="CB345" s="256"/>
      <c r="CC345" s="163"/>
      <c r="CD345" s="250"/>
      <c r="CE345" s="256"/>
      <c r="CF345" s="163"/>
      <c r="CG345" s="250"/>
      <c r="CH345" s="256"/>
      <c r="CI345" s="163"/>
      <c r="CJ345" s="250"/>
      <c r="CK345" s="256"/>
      <c r="CL345" s="163"/>
      <c r="CM345" s="250"/>
      <c r="CN345" s="256"/>
      <c r="CO345" s="163"/>
      <c r="CP345" s="250"/>
      <c r="CQ345" s="256"/>
      <c r="CR345" s="163"/>
      <c r="CS345" s="250"/>
      <c r="CT345" s="256"/>
      <c r="CU345" s="163"/>
      <c r="CV345" s="250"/>
      <c r="CW345" s="162"/>
      <c r="CX345" s="163"/>
      <c r="CY345" s="164"/>
    </row>
    <row r="346" spans="1:103" ht="13.5" customHeight="1">
      <c r="A346" s="83" t="str">
        <f t="shared" si="94"/>
        <v/>
      </c>
      <c r="B346" s="168" t="str">
        <f t="shared" si="95"/>
        <v/>
      </c>
      <c r="C346" s="151" t="str">
        <f t="shared" si="96"/>
        <v/>
      </c>
      <c r="D346" s="82" t="str">
        <f t="shared" si="97"/>
        <v/>
      </c>
      <c r="E346" s="188" t="str">
        <f>IF(ISERROR(SUM((B346/2),(C346/2),(D346/2))),IF(ISERROR(SUM((B346/2),(C346/2))),IF(ISERROR(SUM((B346/2),(D346/2))),IF(ISERROR(SUM((C346/2),(D346/2))),IF(ISERROR(B346/2),IF(ISERROR(C346/2),A344,C346),B346),SUM((C346*'Student List'!$D$34),(D346*'Student List'!$E$34))/'Student List'!$D$40),SUM((B346*'Student List'!$C$34),(D346*'Student List'!$E$34))/'Student List'!$E$40),SUM((B346*'Student List'!$C$34),(C346*'Student List'!$D$34))/'Student List'!$C$40),SUM((B346*'Student List'!$C$34),(C346*'Student List'!$D$34),(D346*'Student List'!$E$34))/'Student List'!$C$35)</f>
        <v/>
      </c>
      <c r="F346" s="84" t="str">
        <f t="shared" si="98"/>
        <v/>
      </c>
      <c r="G346" s="208" t="str">
        <f>IF(ISTEXT('Student List'!$C$26),('Student List'!$C$26),"")</f>
        <v/>
      </c>
      <c r="H346" s="209"/>
      <c r="I346" s="210"/>
      <c r="J346" s="211"/>
      <c r="K346" s="210"/>
      <c r="L346" s="212"/>
      <c r="M346" s="213"/>
      <c r="N346" s="210"/>
      <c r="O346" s="211"/>
      <c r="P346" s="210"/>
      <c r="Q346" s="212"/>
      <c r="R346" s="213"/>
      <c r="S346" s="210"/>
      <c r="T346" s="211"/>
      <c r="U346" s="210"/>
      <c r="V346" s="212"/>
      <c r="W346" s="213"/>
      <c r="X346" s="210"/>
      <c r="Y346" s="211"/>
      <c r="Z346" s="210"/>
      <c r="AA346" s="214"/>
      <c r="AB346" s="215"/>
      <c r="AC346" s="209"/>
      <c r="AD346" s="210"/>
      <c r="AE346" s="213"/>
      <c r="AF346" s="210"/>
      <c r="AG346" s="212"/>
      <c r="AH346" s="213"/>
      <c r="AI346" s="210"/>
      <c r="AJ346" s="211"/>
      <c r="AK346" s="210"/>
      <c r="AL346" s="212"/>
      <c r="AM346" s="213"/>
      <c r="AN346" s="210"/>
      <c r="AO346" s="211"/>
      <c r="AP346" s="210"/>
      <c r="AQ346" s="212"/>
      <c r="AR346" s="213"/>
      <c r="AS346" s="210"/>
      <c r="AT346" s="211"/>
      <c r="AU346" s="210"/>
      <c r="AV346" s="212"/>
      <c r="AW346" s="213"/>
      <c r="AX346" s="210"/>
      <c r="AY346" s="211"/>
      <c r="AZ346" s="210"/>
      <c r="BA346" s="212"/>
      <c r="BB346" s="213"/>
      <c r="BC346" s="210"/>
      <c r="BD346" s="210"/>
      <c r="BE346" s="210"/>
      <c r="BF346" s="213"/>
      <c r="BG346" s="216" t="str">
        <f t="shared" si="99"/>
        <v/>
      </c>
      <c r="BH346" s="217"/>
      <c r="BI346" s="218" t="str">
        <f t="shared" si="100"/>
        <v/>
      </c>
      <c r="BJ346" s="219"/>
      <c r="BK346" s="220"/>
      <c r="BL346" s="221"/>
      <c r="BM346" s="221"/>
      <c r="BN346" s="221"/>
      <c r="BO346" s="221"/>
      <c r="BP346" s="221"/>
      <c r="BQ346" s="221"/>
      <c r="BR346" s="221"/>
      <c r="BS346" s="222"/>
      <c r="BT346" s="217"/>
      <c r="BU346" s="223" t="str">
        <f t="shared" si="101"/>
        <v/>
      </c>
      <c r="BV346" s="224"/>
      <c r="BW346" s="225"/>
      <c r="BX346" s="249"/>
      <c r="BY346" s="255"/>
      <c r="BZ346" s="226"/>
      <c r="CA346" s="249"/>
      <c r="CB346" s="255"/>
      <c r="CC346" s="226"/>
      <c r="CD346" s="249"/>
      <c r="CE346" s="255"/>
      <c r="CF346" s="226"/>
      <c r="CG346" s="249"/>
      <c r="CH346" s="255"/>
      <c r="CI346" s="226"/>
      <c r="CJ346" s="249"/>
      <c r="CK346" s="255"/>
      <c r="CL346" s="226"/>
      <c r="CM346" s="249"/>
      <c r="CN346" s="255"/>
      <c r="CO346" s="226"/>
      <c r="CP346" s="249"/>
      <c r="CQ346" s="255"/>
      <c r="CR346" s="226"/>
      <c r="CS346" s="249"/>
      <c r="CT346" s="255"/>
      <c r="CU346" s="226"/>
      <c r="CV346" s="249"/>
      <c r="CW346" s="225"/>
      <c r="CX346" s="226"/>
      <c r="CY346" s="227"/>
    </row>
    <row r="347" spans="1:103" ht="13.5" customHeight="1">
      <c r="A347" s="83" t="str">
        <f t="shared" si="94"/>
        <v/>
      </c>
      <c r="B347" s="168" t="str">
        <f t="shared" si="95"/>
        <v/>
      </c>
      <c r="C347" s="151" t="str">
        <f t="shared" si="96"/>
        <v/>
      </c>
      <c r="D347" s="82" t="str">
        <f t="shared" si="97"/>
        <v/>
      </c>
      <c r="E347" s="188" t="str">
        <f>IF(ISERROR(SUM((B347/2),(C347/2),(D347/2))),IF(ISERROR(SUM((B347/2),(C347/2))),IF(ISERROR(SUM((B347/2),(D347/2))),IF(ISERROR(SUM((C347/2),(D347/2))),IF(ISERROR(B347/2),IF(ISERROR(C347/2),A345,C347),B347),SUM((C347*'Student List'!$D$34),(D347*'Student List'!$E$34))/'Student List'!$D$40),SUM((B347*'Student List'!$C$34),(D347*'Student List'!$E$34))/'Student List'!$E$40),SUM((B347*'Student List'!$C$34),(C347*'Student List'!$D$34))/'Student List'!$C$40),SUM((B347*'Student List'!$C$34),(C347*'Student List'!$D$34),(D347*'Student List'!$E$34))/'Student List'!$C$35)</f>
        <v/>
      </c>
      <c r="F347" s="84" t="str">
        <f t="shared" si="98"/>
        <v/>
      </c>
      <c r="G347" s="173" t="str">
        <f>IF(ISTEXT('Student List'!$C$27),('Student List'!$C$27),"")</f>
        <v/>
      </c>
      <c r="H347" s="85"/>
      <c r="I347" s="86"/>
      <c r="J347" s="87"/>
      <c r="K347" s="86"/>
      <c r="L347" s="88"/>
      <c r="M347" s="89"/>
      <c r="N347" s="86"/>
      <c r="O347" s="87"/>
      <c r="P347" s="86"/>
      <c r="Q347" s="88"/>
      <c r="R347" s="89"/>
      <c r="S347" s="86"/>
      <c r="T347" s="87"/>
      <c r="U347" s="86"/>
      <c r="V347" s="88"/>
      <c r="W347" s="89"/>
      <c r="X347" s="86"/>
      <c r="Y347" s="87"/>
      <c r="Z347" s="86"/>
      <c r="AA347" s="90"/>
      <c r="AB347" s="207"/>
      <c r="AC347" s="85"/>
      <c r="AD347" s="86"/>
      <c r="AE347" s="89"/>
      <c r="AF347" s="86"/>
      <c r="AG347" s="88"/>
      <c r="AH347" s="89"/>
      <c r="AI347" s="86"/>
      <c r="AJ347" s="87"/>
      <c r="AK347" s="86"/>
      <c r="AL347" s="88"/>
      <c r="AM347" s="89"/>
      <c r="AN347" s="86"/>
      <c r="AO347" s="87"/>
      <c r="AP347" s="86"/>
      <c r="AQ347" s="88"/>
      <c r="AR347" s="89"/>
      <c r="AS347" s="86"/>
      <c r="AT347" s="87"/>
      <c r="AU347" s="86"/>
      <c r="AV347" s="88"/>
      <c r="AW347" s="89"/>
      <c r="AX347" s="86"/>
      <c r="AY347" s="87"/>
      <c r="AZ347" s="86"/>
      <c r="BA347" s="88"/>
      <c r="BB347" s="89"/>
      <c r="BC347" s="86"/>
      <c r="BD347" s="86"/>
      <c r="BE347" s="86"/>
      <c r="BF347" s="89"/>
      <c r="BG347" s="91" t="str">
        <f t="shared" si="99"/>
        <v/>
      </c>
      <c r="BI347" s="95" t="str">
        <f t="shared" si="100"/>
        <v/>
      </c>
      <c r="BJ347" s="117"/>
      <c r="BK347" s="117"/>
      <c r="BL347" s="113"/>
      <c r="BM347" s="113"/>
      <c r="BN347" s="113"/>
      <c r="BO347" s="113"/>
      <c r="BP347" s="113"/>
      <c r="BQ347" s="113"/>
      <c r="BR347" s="113"/>
      <c r="BS347" s="114"/>
      <c r="BU347" s="171" t="str">
        <f t="shared" si="101"/>
        <v/>
      </c>
      <c r="BV347" s="161"/>
      <c r="BW347" s="162"/>
      <c r="BX347" s="250"/>
      <c r="BY347" s="256"/>
      <c r="BZ347" s="163"/>
      <c r="CA347" s="250"/>
      <c r="CB347" s="256"/>
      <c r="CC347" s="163"/>
      <c r="CD347" s="250"/>
      <c r="CE347" s="256"/>
      <c r="CF347" s="163"/>
      <c r="CG347" s="250"/>
      <c r="CH347" s="256"/>
      <c r="CI347" s="163"/>
      <c r="CJ347" s="250"/>
      <c r="CK347" s="256"/>
      <c r="CL347" s="163"/>
      <c r="CM347" s="250"/>
      <c r="CN347" s="256"/>
      <c r="CO347" s="163"/>
      <c r="CP347" s="250"/>
      <c r="CQ347" s="256"/>
      <c r="CR347" s="163"/>
      <c r="CS347" s="250"/>
      <c r="CT347" s="256"/>
      <c r="CU347" s="163"/>
      <c r="CV347" s="250"/>
      <c r="CW347" s="162"/>
      <c r="CX347" s="163"/>
      <c r="CY347" s="164"/>
    </row>
    <row r="348" spans="1:103" ht="13.5" customHeight="1">
      <c r="A348" s="83" t="str">
        <f t="shared" si="94"/>
        <v/>
      </c>
      <c r="B348" s="168" t="str">
        <f t="shared" si="95"/>
        <v/>
      </c>
      <c r="C348" s="151" t="str">
        <f t="shared" si="96"/>
        <v/>
      </c>
      <c r="D348" s="82" t="str">
        <f t="shared" si="97"/>
        <v/>
      </c>
      <c r="E348" s="188" t="str">
        <f>IF(ISERROR(SUM((B348/2),(C348/2),(D348/2))),IF(ISERROR(SUM((B348/2),(C348/2))),IF(ISERROR(SUM((B348/2),(D348/2))),IF(ISERROR(SUM((C348/2),(D348/2))),IF(ISERROR(B348/2),IF(ISERROR(C348/2),A346,C348),B348),SUM((C348*'Student List'!$D$34),(D348*'Student List'!$E$34))/'Student List'!$D$40),SUM((B348*'Student List'!$C$34),(D348*'Student List'!$E$34))/'Student List'!$E$40),SUM((B348*'Student List'!$C$34),(C348*'Student List'!$D$34))/'Student List'!$C$40),SUM((B348*'Student List'!$C$34),(C348*'Student List'!$D$34),(D348*'Student List'!$E$34))/'Student List'!$C$35)</f>
        <v/>
      </c>
      <c r="F348" s="84" t="str">
        <f t="shared" si="98"/>
        <v/>
      </c>
      <c r="G348" s="208" t="str">
        <f>IF(ISTEXT('Student List'!$C$28),('Student List'!$C$28),"")</f>
        <v/>
      </c>
      <c r="H348" s="209"/>
      <c r="I348" s="210"/>
      <c r="J348" s="211"/>
      <c r="K348" s="210"/>
      <c r="L348" s="212"/>
      <c r="M348" s="213"/>
      <c r="N348" s="210"/>
      <c r="O348" s="211"/>
      <c r="P348" s="210"/>
      <c r="Q348" s="212"/>
      <c r="R348" s="213"/>
      <c r="S348" s="210"/>
      <c r="T348" s="211"/>
      <c r="U348" s="210"/>
      <c r="V348" s="212"/>
      <c r="W348" s="213"/>
      <c r="X348" s="210"/>
      <c r="Y348" s="211"/>
      <c r="Z348" s="210"/>
      <c r="AA348" s="214"/>
      <c r="AB348" s="215"/>
      <c r="AC348" s="209"/>
      <c r="AD348" s="210"/>
      <c r="AE348" s="213"/>
      <c r="AF348" s="210"/>
      <c r="AG348" s="212"/>
      <c r="AH348" s="213"/>
      <c r="AI348" s="210"/>
      <c r="AJ348" s="211"/>
      <c r="AK348" s="210"/>
      <c r="AL348" s="212"/>
      <c r="AM348" s="213"/>
      <c r="AN348" s="210"/>
      <c r="AO348" s="211"/>
      <c r="AP348" s="210"/>
      <c r="AQ348" s="212"/>
      <c r="AR348" s="213"/>
      <c r="AS348" s="210"/>
      <c r="AT348" s="211"/>
      <c r="AU348" s="210"/>
      <c r="AV348" s="212"/>
      <c r="AW348" s="213"/>
      <c r="AX348" s="210"/>
      <c r="AY348" s="211"/>
      <c r="AZ348" s="210"/>
      <c r="BA348" s="212"/>
      <c r="BB348" s="213"/>
      <c r="BC348" s="210"/>
      <c r="BD348" s="210"/>
      <c r="BE348" s="210"/>
      <c r="BF348" s="213"/>
      <c r="BG348" s="216" t="str">
        <f t="shared" si="99"/>
        <v/>
      </c>
      <c r="BH348" s="217"/>
      <c r="BI348" s="218" t="str">
        <f t="shared" si="100"/>
        <v/>
      </c>
      <c r="BJ348" s="219"/>
      <c r="BK348" s="220"/>
      <c r="BL348" s="221"/>
      <c r="BM348" s="221"/>
      <c r="BN348" s="221"/>
      <c r="BO348" s="221"/>
      <c r="BP348" s="221"/>
      <c r="BQ348" s="221"/>
      <c r="BR348" s="221"/>
      <c r="BS348" s="222"/>
      <c r="BT348" s="217"/>
      <c r="BU348" s="223" t="str">
        <f t="shared" si="101"/>
        <v/>
      </c>
      <c r="BV348" s="224"/>
      <c r="BW348" s="225"/>
      <c r="BX348" s="249"/>
      <c r="BY348" s="255"/>
      <c r="BZ348" s="226"/>
      <c r="CA348" s="249"/>
      <c r="CB348" s="255"/>
      <c r="CC348" s="226"/>
      <c r="CD348" s="249"/>
      <c r="CE348" s="255"/>
      <c r="CF348" s="226"/>
      <c r="CG348" s="249"/>
      <c r="CH348" s="255"/>
      <c r="CI348" s="226"/>
      <c r="CJ348" s="249"/>
      <c r="CK348" s="255"/>
      <c r="CL348" s="226"/>
      <c r="CM348" s="249"/>
      <c r="CN348" s="255"/>
      <c r="CO348" s="226"/>
      <c r="CP348" s="249"/>
      <c r="CQ348" s="255"/>
      <c r="CR348" s="226"/>
      <c r="CS348" s="249"/>
      <c r="CT348" s="255"/>
      <c r="CU348" s="226"/>
      <c r="CV348" s="249"/>
      <c r="CW348" s="225"/>
      <c r="CX348" s="226"/>
      <c r="CY348" s="227"/>
    </row>
    <row r="349" spans="1:103">
      <c r="B349" s="168" t="str">
        <f t="shared" si="95"/>
        <v/>
      </c>
      <c r="C349" s="151" t="str">
        <f t="shared" si="96"/>
        <v/>
      </c>
      <c r="D349" s="82" t="str">
        <f t="shared" si="97"/>
        <v/>
      </c>
      <c r="E349" s="188" t="str">
        <f>IF(ISERROR(SUM((B349/2),(C349/2),(D349/2))),IF(ISERROR(SUM((B349/2),(C349/2))),IF(ISERROR(SUM((B349/2),(D349/2))),IF(ISERROR(SUM((C349/2),(D349/2))),IF(ISERROR(B349/2),IF(ISERROR(C349/2),A347,C349),B349),SUM((C349*'Student List'!$D$34),(D349*'Student List'!$E$34))/'Student List'!$D$40),SUM((B349*'Student List'!$C$34),(D349*'Student List'!$E$34))/'Student List'!$E$40),SUM((B349*'Student List'!$C$34),(C349*'Student List'!$D$34))/'Student List'!$C$40),SUM((B349*'Student List'!$C$34),(C349*'Student List'!$D$34),(D349*'Student List'!$E$34))/'Student List'!$C$35)</f>
        <v/>
      </c>
      <c r="F349" s="84" t="str">
        <f t="shared" si="98"/>
        <v/>
      </c>
      <c r="G349" s="173" t="str">
        <f>IF(ISTEXT('Student List'!$C$29),('Student List'!$C$29),"")</f>
        <v/>
      </c>
      <c r="H349" s="85"/>
      <c r="I349" s="86"/>
      <c r="J349" s="87"/>
      <c r="K349" s="86"/>
      <c r="L349" s="88"/>
      <c r="M349" s="89"/>
      <c r="N349" s="86"/>
      <c r="O349" s="87"/>
      <c r="P349" s="86"/>
      <c r="Q349" s="88"/>
      <c r="R349" s="89"/>
      <c r="S349" s="86"/>
      <c r="T349" s="87"/>
      <c r="U349" s="86"/>
      <c r="V349" s="88"/>
      <c r="W349" s="89"/>
      <c r="X349" s="86"/>
      <c r="Y349" s="87"/>
      <c r="Z349" s="86"/>
      <c r="AA349" s="90"/>
      <c r="AB349" s="207"/>
      <c r="AC349" s="85"/>
      <c r="AD349" s="86"/>
      <c r="AE349" s="89"/>
      <c r="AF349" s="86"/>
      <c r="AG349" s="88"/>
      <c r="AH349" s="89"/>
      <c r="AI349" s="86"/>
      <c r="AJ349" s="87"/>
      <c r="AK349" s="86"/>
      <c r="AL349" s="88"/>
      <c r="AM349" s="89"/>
      <c r="AN349" s="86"/>
      <c r="AO349" s="87"/>
      <c r="AP349" s="86"/>
      <c r="AQ349" s="88"/>
      <c r="AR349" s="89"/>
      <c r="AS349" s="86"/>
      <c r="AT349" s="87"/>
      <c r="AU349" s="86"/>
      <c r="AV349" s="88"/>
      <c r="AW349" s="89"/>
      <c r="AX349" s="86"/>
      <c r="AY349" s="87"/>
      <c r="AZ349" s="86"/>
      <c r="BA349" s="88"/>
      <c r="BB349" s="89"/>
      <c r="BC349" s="86"/>
      <c r="BD349" s="86"/>
      <c r="BE349" s="86"/>
      <c r="BF349" s="89"/>
      <c r="BG349" s="91" t="str">
        <f t="shared" si="99"/>
        <v/>
      </c>
      <c r="BI349" s="96" t="str">
        <f t="shared" si="100"/>
        <v/>
      </c>
      <c r="BJ349" s="115"/>
      <c r="BK349" s="113"/>
      <c r="BL349" s="113"/>
      <c r="BM349" s="113"/>
      <c r="BN349" s="113"/>
      <c r="BO349" s="113"/>
      <c r="BP349" s="113"/>
      <c r="BQ349" s="113"/>
      <c r="BR349" s="113"/>
      <c r="BS349" s="116"/>
      <c r="BU349" s="171" t="str">
        <f t="shared" si="101"/>
        <v/>
      </c>
      <c r="BV349" s="165"/>
      <c r="BW349" s="163"/>
      <c r="BX349" s="250"/>
      <c r="BY349" s="256"/>
      <c r="BZ349" s="163"/>
      <c r="CA349" s="250"/>
      <c r="CB349" s="256"/>
      <c r="CC349" s="163"/>
      <c r="CD349" s="250"/>
      <c r="CE349" s="256"/>
      <c r="CF349" s="163"/>
      <c r="CG349" s="250"/>
      <c r="CH349" s="256"/>
      <c r="CI349" s="163"/>
      <c r="CJ349" s="250"/>
      <c r="CK349" s="256"/>
      <c r="CL349" s="163"/>
      <c r="CM349" s="250"/>
      <c r="CN349" s="256"/>
      <c r="CO349" s="163"/>
      <c r="CP349" s="250"/>
      <c r="CQ349" s="256"/>
      <c r="CR349" s="163"/>
      <c r="CS349" s="250"/>
      <c r="CT349" s="256"/>
      <c r="CU349" s="163"/>
      <c r="CV349" s="250"/>
      <c r="CW349" s="162"/>
      <c r="CX349" s="163"/>
      <c r="CY349" s="166"/>
    </row>
    <row r="350" spans="1:103" ht="13.5" thickBot="1">
      <c r="B350" s="169" t="str">
        <f t="shared" si="95"/>
        <v/>
      </c>
      <c r="C350" s="152" t="str">
        <f t="shared" si="96"/>
        <v/>
      </c>
      <c r="D350" s="97" t="str">
        <f t="shared" si="97"/>
        <v/>
      </c>
      <c r="E350" s="274" t="str">
        <f>IF(ISERROR(SUM((B350/2),(C350/2),(D350/2))),IF(ISERROR(SUM((B350/2),(C350/2))),IF(ISERROR(SUM((B350/2),(D350/2))),IF(ISERROR(SUM((C350/2),(D350/2))),IF(ISERROR(B350/2),IF(ISERROR(C350/2),A348,C350),B350),SUM((C350*'Student List'!$D$34),(D350*'Student List'!$E$34))/'Student List'!$D$40),SUM((B350*'Student List'!$C$34),(D350*'Student List'!$E$34))/'Student List'!$E$40),SUM((B350*'Student List'!$C$34),(C350*'Student List'!$D$34))/'Student List'!$C$40),SUM((B350*'Student List'!$C$34),(C350*'Student List'!$D$34),(D350*'Student List'!$E$34))/'Student List'!$C$35)</f>
        <v/>
      </c>
      <c r="F350" s="98" t="str">
        <f t="shared" si="98"/>
        <v/>
      </c>
      <c r="G350" s="229" t="str">
        <f>IF(ISTEXT('Student List'!$C$30),('Student List'!$C$30),"")</f>
        <v/>
      </c>
      <c r="H350" s="230"/>
      <c r="I350" s="231"/>
      <c r="J350" s="232"/>
      <c r="K350" s="231"/>
      <c r="L350" s="233"/>
      <c r="M350" s="234"/>
      <c r="N350" s="231"/>
      <c r="O350" s="232"/>
      <c r="P350" s="231"/>
      <c r="Q350" s="233"/>
      <c r="R350" s="234"/>
      <c r="S350" s="231"/>
      <c r="T350" s="232"/>
      <c r="U350" s="231"/>
      <c r="V350" s="233"/>
      <c r="W350" s="234"/>
      <c r="X350" s="231"/>
      <c r="Y350" s="232"/>
      <c r="Z350" s="231"/>
      <c r="AA350" s="235"/>
      <c r="AB350" s="215"/>
      <c r="AC350" s="230"/>
      <c r="AD350" s="231"/>
      <c r="AE350" s="234"/>
      <c r="AF350" s="231"/>
      <c r="AG350" s="233"/>
      <c r="AH350" s="234"/>
      <c r="AI350" s="231"/>
      <c r="AJ350" s="232"/>
      <c r="AK350" s="231"/>
      <c r="AL350" s="233"/>
      <c r="AM350" s="234"/>
      <c r="AN350" s="231"/>
      <c r="AO350" s="232"/>
      <c r="AP350" s="231"/>
      <c r="AQ350" s="233"/>
      <c r="AR350" s="234"/>
      <c r="AS350" s="231"/>
      <c r="AT350" s="232"/>
      <c r="AU350" s="231"/>
      <c r="AV350" s="233"/>
      <c r="AW350" s="234"/>
      <c r="AX350" s="231"/>
      <c r="AY350" s="232"/>
      <c r="AZ350" s="231"/>
      <c r="BA350" s="233"/>
      <c r="BB350" s="234"/>
      <c r="BC350" s="231"/>
      <c r="BD350" s="231"/>
      <c r="BE350" s="231"/>
      <c r="BF350" s="234"/>
      <c r="BG350" s="236" t="str">
        <f t="shared" si="99"/>
        <v/>
      </c>
      <c r="BH350" s="217"/>
      <c r="BI350" s="237" t="str">
        <f t="shared" si="100"/>
        <v/>
      </c>
      <c r="BJ350" s="238"/>
      <c r="BK350" s="239"/>
      <c r="BL350" s="240"/>
      <c r="BM350" s="240"/>
      <c r="BN350" s="240"/>
      <c r="BO350" s="240"/>
      <c r="BP350" s="240"/>
      <c r="BQ350" s="240"/>
      <c r="BR350" s="240"/>
      <c r="BS350" s="241"/>
      <c r="BT350" s="217"/>
      <c r="BU350" s="242" t="str">
        <f t="shared" si="101"/>
        <v/>
      </c>
      <c r="BV350" s="243"/>
      <c r="BW350" s="244"/>
      <c r="BX350" s="251"/>
      <c r="BY350" s="257"/>
      <c r="BZ350" s="245"/>
      <c r="CA350" s="251"/>
      <c r="CB350" s="257"/>
      <c r="CC350" s="245"/>
      <c r="CD350" s="251"/>
      <c r="CE350" s="257"/>
      <c r="CF350" s="245"/>
      <c r="CG350" s="251"/>
      <c r="CH350" s="257"/>
      <c r="CI350" s="245"/>
      <c r="CJ350" s="251"/>
      <c r="CK350" s="257"/>
      <c r="CL350" s="245"/>
      <c r="CM350" s="251"/>
      <c r="CN350" s="257"/>
      <c r="CO350" s="245"/>
      <c r="CP350" s="251"/>
      <c r="CQ350" s="257"/>
      <c r="CR350" s="245"/>
      <c r="CS350" s="251"/>
      <c r="CT350" s="257"/>
      <c r="CU350" s="245"/>
      <c r="CV350" s="251"/>
      <c r="CW350" s="244"/>
      <c r="CX350" s="245"/>
      <c r="CY350" s="246"/>
    </row>
    <row r="352" spans="1:103" ht="13.5" thickBot="1"/>
    <row r="353" spans="2:15" ht="13.5" thickTop="1">
      <c r="B353" s="101"/>
      <c r="C353" s="102"/>
      <c r="D353" s="102"/>
      <c r="E353" s="102"/>
      <c r="F353" s="102" t="s">
        <v>28</v>
      </c>
      <c r="G353" s="102"/>
      <c r="H353" s="102"/>
      <c r="I353" s="102"/>
      <c r="J353" s="102"/>
      <c r="K353" s="102"/>
      <c r="L353" s="102"/>
      <c r="M353" s="102"/>
      <c r="N353" s="103"/>
    </row>
    <row r="354" spans="2:15">
      <c r="B354" s="143">
        <f>'Student List'!J3</f>
        <v>0</v>
      </c>
      <c r="C354" s="144">
        <f>'Student List'!K3</f>
        <v>69.5</v>
      </c>
      <c r="D354" s="144">
        <f>'Student List'!L3</f>
        <v>71.5</v>
      </c>
      <c r="E354" s="144">
        <f>'Student List'!M3</f>
        <v>73.5</v>
      </c>
      <c r="F354" s="144">
        <f>'Student List'!N3</f>
        <v>75.5</v>
      </c>
      <c r="G354" s="144">
        <f>'Student List'!O3</f>
        <v>78.5</v>
      </c>
      <c r="H354" s="144">
        <f>'Student List'!P3</f>
        <v>82.5</v>
      </c>
      <c r="I354" s="144">
        <f>'Student List'!Q3</f>
        <v>85.5</v>
      </c>
      <c r="J354" s="144">
        <f>'Student List'!R3</f>
        <v>88.5</v>
      </c>
      <c r="K354" s="144">
        <f>'Student List'!S3</f>
        <v>91.5</v>
      </c>
      <c r="L354" s="144">
        <f>'Student List'!T3</f>
        <v>94.5</v>
      </c>
      <c r="M354" s="144">
        <f>'Student List'!U3</f>
        <v>96.5</v>
      </c>
      <c r="N354" s="145">
        <f>'Student List'!V3</f>
        <v>99.5</v>
      </c>
    </row>
    <row r="355" spans="2:15" ht="13.5" thickBot="1">
      <c r="B355" s="104" t="s">
        <v>29</v>
      </c>
      <c r="C355" s="105" t="s">
        <v>30</v>
      </c>
      <c r="D355" s="105" t="s">
        <v>31</v>
      </c>
      <c r="E355" s="105" t="s">
        <v>32</v>
      </c>
      <c r="F355" s="105" t="s">
        <v>33</v>
      </c>
      <c r="G355" s="105" t="s">
        <v>34</v>
      </c>
      <c r="H355" s="105" t="s">
        <v>35</v>
      </c>
      <c r="I355" s="105" t="s">
        <v>36</v>
      </c>
      <c r="J355" s="105" t="s">
        <v>37</v>
      </c>
      <c r="K355" s="105" t="s">
        <v>38</v>
      </c>
      <c r="L355" s="105" t="s">
        <v>39</v>
      </c>
      <c r="M355" s="105" t="s">
        <v>40</v>
      </c>
      <c r="N355" s="106" t="s">
        <v>41</v>
      </c>
    </row>
    <row r="356" spans="2:15" ht="13.5" thickTop="1"/>
    <row r="358" spans="2:15">
      <c r="E358" s="107"/>
      <c r="F358" s="107"/>
      <c r="G358" s="40"/>
    </row>
    <row r="360" spans="2:15">
      <c r="G360" s="99"/>
    </row>
    <row r="361" spans="2:15">
      <c r="B361" s="99"/>
      <c r="C361" s="99"/>
      <c r="D361" s="108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</row>
    <row r="362" spans="2:15">
      <c r="B362" s="99"/>
      <c r="C362" s="99"/>
      <c r="D362" s="108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</row>
  </sheetData>
  <sheetProtection password="C7DC" sheet="1" objects="1" scenarios="1" selectLockedCells="1"/>
  <mergeCells count="276">
    <mergeCell ref="AR3:AV4"/>
    <mergeCell ref="AW3:BA4"/>
    <mergeCell ref="BB3:BF4"/>
    <mergeCell ref="B1:E1"/>
    <mergeCell ref="F1:J1"/>
    <mergeCell ref="H3:L4"/>
    <mergeCell ref="M3:Q4"/>
    <mergeCell ref="R3:V4"/>
    <mergeCell ref="W3:AA4"/>
    <mergeCell ref="AC3:AG4"/>
    <mergeCell ref="AH3:AL4"/>
    <mergeCell ref="AM3:AQ4"/>
    <mergeCell ref="B28:E28"/>
    <mergeCell ref="F28:J28"/>
    <mergeCell ref="R30:V31"/>
    <mergeCell ref="W30:AA31"/>
    <mergeCell ref="AC30:AG31"/>
    <mergeCell ref="AH30:AL31"/>
    <mergeCell ref="AM30:AQ31"/>
    <mergeCell ref="AR30:AV31"/>
    <mergeCell ref="H30:L31"/>
    <mergeCell ref="B55:E55"/>
    <mergeCell ref="M57:Q58"/>
    <mergeCell ref="M30:Q31"/>
    <mergeCell ref="F55:J55"/>
    <mergeCell ref="AC138:AG139"/>
    <mergeCell ref="AC84:AG85"/>
    <mergeCell ref="M84:Q85"/>
    <mergeCell ref="R84:V85"/>
    <mergeCell ref="W84:AA85"/>
    <mergeCell ref="M111:Q112"/>
    <mergeCell ref="B82:E82"/>
    <mergeCell ref="F82:J82"/>
    <mergeCell ref="H84:L85"/>
    <mergeCell ref="H57:L58"/>
    <mergeCell ref="R138:V139"/>
    <mergeCell ref="W138:AA139"/>
    <mergeCell ref="B109:E109"/>
    <mergeCell ref="F109:J109"/>
    <mergeCell ref="R111:V112"/>
    <mergeCell ref="W111:AA112"/>
    <mergeCell ref="B136:E136"/>
    <mergeCell ref="F136:J136"/>
    <mergeCell ref="H111:L112"/>
    <mergeCell ref="B190:E190"/>
    <mergeCell ref="F190:J190"/>
    <mergeCell ref="H138:L139"/>
    <mergeCell ref="M138:Q139"/>
    <mergeCell ref="B163:E163"/>
    <mergeCell ref="F163:J163"/>
    <mergeCell ref="H165:L166"/>
    <mergeCell ref="M165:Q166"/>
    <mergeCell ref="R165:V166"/>
    <mergeCell ref="AW30:BA31"/>
    <mergeCell ref="AM57:AQ58"/>
    <mergeCell ref="AR57:AV58"/>
    <mergeCell ref="AW57:BA58"/>
    <mergeCell ref="R57:V58"/>
    <mergeCell ref="W57:AA58"/>
    <mergeCell ref="AC57:AG58"/>
    <mergeCell ref="AH57:AL58"/>
    <mergeCell ref="BB30:BF31"/>
    <mergeCell ref="BB57:BF58"/>
    <mergeCell ref="CK111:CM112"/>
    <mergeCell ref="BY111:CA112"/>
    <mergeCell ref="CB111:CD112"/>
    <mergeCell ref="CE111:CG112"/>
    <mergeCell ref="CH111:CJ112"/>
    <mergeCell ref="BY84:CA85"/>
    <mergeCell ref="AH84:AL85"/>
    <mergeCell ref="AM84:AQ85"/>
    <mergeCell ref="AR84:AV85"/>
    <mergeCell ref="AW84:BA85"/>
    <mergeCell ref="BB84:BF85"/>
    <mergeCell ref="BV84:BX85"/>
    <mergeCell ref="W165:AA166"/>
    <mergeCell ref="AC165:AG166"/>
    <mergeCell ref="AH165:AL166"/>
    <mergeCell ref="BB165:BF166"/>
    <mergeCell ref="AM165:AQ166"/>
    <mergeCell ref="AR165:AV166"/>
    <mergeCell ref="AW165:BA166"/>
    <mergeCell ref="AW111:BA112"/>
    <mergeCell ref="AR111:AV112"/>
    <mergeCell ref="AM111:AQ112"/>
    <mergeCell ref="AM138:AQ139"/>
    <mergeCell ref="AR138:AV139"/>
    <mergeCell ref="AC111:AG112"/>
    <mergeCell ref="AH111:AL112"/>
    <mergeCell ref="AH138:AL139"/>
    <mergeCell ref="AW138:BA139"/>
    <mergeCell ref="BB111:BF112"/>
    <mergeCell ref="AM192:AQ193"/>
    <mergeCell ref="AR192:AV193"/>
    <mergeCell ref="CE192:CG193"/>
    <mergeCell ref="CH192:CJ193"/>
    <mergeCell ref="B217:E217"/>
    <mergeCell ref="F217:J217"/>
    <mergeCell ref="BY192:CA193"/>
    <mergeCell ref="CB192:CD193"/>
    <mergeCell ref="AW192:BA193"/>
    <mergeCell ref="AH192:AL193"/>
    <mergeCell ref="H192:L193"/>
    <mergeCell ref="M192:Q193"/>
    <mergeCell ref="R192:V193"/>
    <mergeCell ref="W192:AA193"/>
    <mergeCell ref="BV192:BX193"/>
    <mergeCell ref="AC192:AG193"/>
    <mergeCell ref="B244:E244"/>
    <mergeCell ref="F244:J244"/>
    <mergeCell ref="BY219:CA220"/>
    <mergeCell ref="CB219:CD220"/>
    <mergeCell ref="CE219:CG220"/>
    <mergeCell ref="CH219:CJ220"/>
    <mergeCell ref="AW219:BA220"/>
    <mergeCell ref="BV219:BX220"/>
    <mergeCell ref="BB219:BF220"/>
    <mergeCell ref="H219:L220"/>
    <mergeCell ref="M219:Q220"/>
    <mergeCell ref="R219:V220"/>
    <mergeCell ref="W219:AA220"/>
    <mergeCell ref="AC219:AG220"/>
    <mergeCell ref="AH219:AL220"/>
    <mergeCell ref="AM219:AQ220"/>
    <mergeCell ref="AR219:AV220"/>
    <mergeCell ref="AM246:AQ247"/>
    <mergeCell ref="AR246:AV247"/>
    <mergeCell ref="AR273:AV274"/>
    <mergeCell ref="B271:E271"/>
    <mergeCell ref="F271:J271"/>
    <mergeCell ref="BY246:CA247"/>
    <mergeCell ref="AW273:BA274"/>
    <mergeCell ref="BV273:BX274"/>
    <mergeCell ref="BB273:BF274"/>
    <mergeCell ref="H273:L274"/>
    <mergeCell ref="AW246:BA247"/>
    <mergeCell ref="BV246:BX247"/>
    <mergeCell ref="H246:L247"/>
    <mergeCell ref="M246:Q247"/>
    <mergeCell ref="R246:V247"/>
    <mergeCell ref="W246:AA247"/>
    <mergeCell ref="AC246:AG247"/>
    <mergeCell ref="AH246:AL247"/>
    <mergeCell ref="B325:E325"/>
    <mergeCell ref="F325:J325"/>
    <mergeCell ref="CK273:CM274"/>
    <mergeCell ref="CN273:CP274"/>
    <mergeCell ref="B298:E298"/>
    <mergeCell ref="F298:J298"/>
    <mergeCell ref="BY273:CA274"/>
    <mergeCell ref="CB273:CD274"/>
    <mergeCell ref="CE273:CG274"/>
    <mergeCell ref="CH273:CJ274"/>
    <mergeCell ref="M273:Q274"/>
    <mergeCell ref="R273:V274"/>
    <mergeCell ref="W273:AA274"/>
    <mergeCell ref="AC273:AG274"/>
    <mergeCell ref="AH273:AL274"/>
    <mergeCell ref="AM273:AQ274"/>
    <mergeCell ref="AR300:AV301"/>
    <mergeCell ref="BB300:BF301"/>
    <mergeCell ref="CE300:CG301"/>
    <mergeCell ref="CH300:CJ301"/>
    <mergeCell ref="AC327:AG328"/>
    <mergeCell ref="AH327:AL328"/>
    <mergeCell ref="AM327:AQ328"/>
    <mergeCell ref="BY300:CA301"/>
    <mergeCell ref="H300:L301"/>
    <mergeCell ref="M300:Q301"/>
    <mergeCell ref="R300:V301"/>
    <mergeCell ref="W300:AA301"/>
    <mergeCell ref="AW300:BA301"/>
    <mergeCell ref="BV300:BX301"/>
    <mergeCell ref="AC300:AG301"/>
    <mergeCell ref="AH300:AL301"/>
    <mergeCell ref="AM300:AQ301"/>
    <mergeCell ref="AW327:BA328"/>
    <mergeCell ref="BV327:BX328"/>
    <mergeCell ref="BB327:BF328"/>
    <mergeCell ref="H327:L328"/>
    <mergeCell ref="M327:Q328"/>
    <mergeCell ref="R327:V328"/>
    <mergeCell ref="W327:AA328"/>
    <mergeCell ref="AR327:AV328"/>
    <mergeCell ref="BY327:CA328"/>
    <mergeCell ref="CQ57:CS58"/>
    <mergeCell ref="CT57:CV58"/>
    <mergeCell ref="CW57:CY58"/>
    <mergeCell ref="CN57:CP58"/>
    <mergeCell ref="CK57:CM58"/>
    <mergeCell ref="CH57:CJ58"/>
    <mergeCell ref="CB57:CD58"/>
    <mergeCell ref="CE57:CG58"/>
    <mergeCell ref="BV57:BX58"/>
    <mergeCell ref="BY57:CA58"/>
    <mergeCell ref="CQ30:CS31"/>
    <mergeCell ref="CT30:CV31"/>
    <mergeCell ref="CW30:CY31"/>
    <mergeCell ref="CN30:CP31"/>
    <mergeCell ref="BV30:BX31"/>
    <mergeCell ref="CK30:CM31"/>
    <mergeCell ref="BY30:CA31"/>
    <mergeCell ref="CB30:CD31"/>
    <mergeCell ref="CE30:CG31"/>
    <mergeCell ref="CH30:CJ31"/>
    <mergeCell ref="CT111:CV112"/>
    <mergeCell ref="CW111:CY112"/>
    <mergeCell ref="BB138:BF139"/>
    <mergeCell ref="CQ138:CS139"/>
    <mergeCell ref="CT138:CV139"/>
    <mergeCell ref="CW138:CY139"/>
    <mergeCell ref="CN138:CP139"/>
    <mergeCell ref="CB84:CD85"/>
    <mergeCell ref="CE84:CG85"/>
    <mergeCell ref="CH84:CJ85"/>
    <mergeCell ref="CK84:CM85"/>
    <mergeCell ref="CQ84:CS85"/>
    <mergeCell ref="CT84:CV85"/>
    <mergeCell ref="CN111:CP112"/>
    <mergeCell ref="CE138:CG139"/>
    <mergeCell ref="CH138:CJ139"/>
    <mergeCell ref="CW84:CY85"/>
    <mergeCell ref="CN84:CP85"/>
    <mergeCell ref="CQ111:CS112"/>
    <mergeCell ref="CB138:CD139"/>
    <mergeCell ref="CK138:CM139"/>
    <mergeCell ref="BV138:BX139"/>
    <mergeCell ref="BY138:CA139"/>
    <mergeCell ref="BV111:BX112"/>
    <mergeCell ref="CQ165:CS166"/>
    <mergeCell ref="CT165:CV166"/>
    <mergeCell ref="CW165:CY166"/>
    <mergeCell ref="BB192:BF193"/>
    <mergeCell ref="CQ192:CS193"/>
    <mergeCell ref="CT192:CV193"/>
    <mergeCell ref="CW192:CY193"/>
    <mergeCell ref="CN192:CP193"/>
    <mergeCell ref="CH165:CJ166"/>
    <mergeCell ref="CK165:CM166"/>
    <mergeCell ref="CB165:CD166"/>
    <mergeCell ref="CE165:CG166"/>
    <mergeCell ref="CN165:CP166"/>
    <mergeCell ref="BV165:BX166"/>
    <mergeCell ref="BY165:CA166"/>
    <mergeCell ref="CK192:CM193"/>
    <mergeCell ref="CB327:CD328"/>
    <mergeCell ref="CE327:CG328"/>
    <mergeCell ref="CH327:CJ328"/>
    <mergeCell ref="CB300:CD301"/>
    <mergeCell ref="CH246:CJ247"/>
    <mergeCell ref="CB246:CD247"/>
    <mergeCell ref="CK219:CM220"/>
    <mergeCell ref="CN219:CP220"/>
    <mergeCell ref="CK327:CM328"/>
    <mergeCell ref="CQ219:CS220"/>
    <mergeCell ref="CT219:CV220"/>
    <mergeCell ref="CW219:CY220"/>
    <mergeCell ref="BB246:BF247"/>
    <mergeCell ref="CQ246:CS247"/>
    <mergeCell ref="CT246:CV247"/>
    <mergeCell ref="CW246:CY247"/>
    <mergeCell ref="CK246:CM247"/>
    <mergeCell ref="CN246:CP247"/>
    <mergeCell ref="CE246:CG247"/>
    <mergeCell ref="CT273:CV274"/>
    <mergeCell ref="CW273:CY274"/>
    <mergeCell ref="CQ300:CS301"/>
    <mergeCell ref="CT300:CV301"/>
    <mergeCell ref="CW300:CY301"/>
    <mergeCell ref="CK300:CM301"/>
    <mergeCell ref="CN300:CP301"/>
    <mergeCell ref="CQ327:CS328"/>
    <mergeCell ref="CT327:CV328"/>
    <mergeCell ref="CN327:CP328"/>
    <mergeCell ref="CW327:CY328"/>
    <mergeCell ref="CQ273:CS274"/>
  </mergeCells>
  <phoneticPr fontId="0" type="noConversion"/>
  <dataValidations count="1">
    <dataValidation type="list" allowBlank="1" showInputMessage="1" showErrorMessage="1" error="Use valid Attendance Code" promptTitle="Attendance Codes" prompt="F=Present for full day_x000a_H=Present for half day_x000a_A=Absent_x000a_T=Tardy" sqref="H5:AA26 AC5:BF26">
      <formula1>$BJ$3:$BJ$6</formula1>
    </dataValidation>
  </dataValidations>
  <printOptions horizontalCentered="1" verticalCentered="1" gridLinesSet="0"/>
  <pageMargins left="0.4" right="0.4" top="0.4" bottom="0.4" header="0" footer="0"/>
  <pageSetup scale="10" orientation="landscape" r:id="rId1"/>
  <headerFooter alignWithMargins="0"/>
  <rowBreaks count="9" manualBreakCount="9">
    <brk id="54" min="1" max="83" man="1"/>
    <brk id="80" min="1" max="83" man="1"/>
    <brk id="106" min="1" max="83" man="1"/>
    <brk id="132" min="1" max="83" man="1"/>
    <brk id="159" min="1" max="83" man="1"/>
    <brk id="186" min="1" max="83" man="1"/>
    <brk id="213" min="1" max="83" man="1"/>
    <brk id="240" min="1" max="83" man="1"/>
    <brk id="252" min="1" max="83" man="1"/>
  </rowBreaks>
  <colBreaks count="1" manualBreakCount="1">
    <brk id="25" min="80" max="10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CY362"/>
  <sheetViews>
    <sheetView showGridLines="0" topLeftCell="B1" zoomScale="75" workbookViewId="0">
      <pane xSplit="6" topLeftCell="H1" activePane="topRight" state="frozenSplit"/>
      <selection activeCell="H32" sqref="H32"/>
      <selection pane="topRight" activeCell="U10" sqref="U10"/>
    </sheetView>
  </sheetViews>
  <sheetFormatPr defaultColWidth="10" defaultRowHeight="12.75"/>
  <cols>
    <col min="1" max="1" width="4.42578125" style="23" hidden="1" customWidth="1"/>
    <col min="2" max="4" width="6.85546875" style="23" customWidth="1"/>
    <col min="5" max="6" width="8.85546875" style="23" customWidth="1"/>
    <col min="7" max="7" width="11" style="23" customWidth="1"/>
    <col min="8" max="27" width="5" style="23" customWidth="1"/>
    <col min="28" max="28" width="0.7109375" style="23" customWidth="1"/>
    <col min="29" max="58" width="5" style="23" customWidth="1"/>
    <col min="59" max="59" width="14.140625" style="23" customWidth="1"/>
    <col min="60" max="60" width="1.140625" style="23" customWidth="1"/>
    <col min="61" max="61" width="14.140625" style="23" customWidth="1"/>
    <col min="62" max="71" width="5.42578125" style="23" customWidth="1"/>
    <col min="72" max="72" width="1.140625" style="23" customWidth="1"/>
    <col min="73" max="73" width="14.140625" style="23" customWidth="1"/>
    <col min="74" max="103" width="5.42578125" style="23" customWidth="1"/>
    <col min="104" max="104" width="3" style="23" customWidth="1"/>
    <col min="105" max="16384" width="10" style="23"/>
  </cols>
  <sheetData>
    <row r="1" spans="1:63" ht="28.5" customHeight="1" thickTop="1" thickBot="1">
      <c r="B1" s="364" t="s">
        <v>121</v>
      </c>
      <c r="C1" s="365"/>
      <c r="D1" s="365"/>
      <c r="E1" s="366"/>
      <c r="F1" s="367" t="str">
        <f>('Student List'!C6)</f>
        <v>School Name Here</v>
      </c>
      <c r="G1" s="368"/>
      <c r="H1" s="368"/>
      <c r="I1" s="368"/>
      <c r="J1" s="369"/>
      <c r="K1" s="17" t="s">
        <v>117</v>
      </c>
      <c r="L1" s="18"/>
      <c r="M1" s="19"/>
      <c r="N1" s="19"/>
      <c r="O1" s="19"/>
      <c r="P1" s="20"/>
      <c r="Q1" s="21"/>
      <c r="R1" s="21"/>
      <c r="S1" s="21"/>
      <c r="T1" s="21"/>
      <c r="U1" s="21"/>
      <c r="V1" s="21"/>
      <c r="W1" s="21"/>
      <c r="X1" s="21"/>
      <c r="Y1" s="21"/>
      <c r="Z1" s="21"/>
      <c r="AA1" s="22"/>
      <c r="AC1" s="24" t="str">
        <f>B1</f>
        <v>ATTENDANCE</v>
      </c>
      <c r="AD1" s="25"/>
      <c r="AE1" s="25"/>
      <c r="AF1" s="26"/>
      <c r="AG1" s="25"/>
      <c r="AH1" s="27"/>
      <c r="AI1" s="27"/>
      <c r="AJ1" s="27"/>
      <c r="AK1" s="27"/>
      <c r="AL1" s="28"/>
      <c r="AM1" s="17" t="str">
        <f>K1</f>
        <v>4th NINE WEEKS</v>
      </c>
      <c r="AN1" s="19"/>
      <c r="AO1" s="19"/>
      <c r="AP1" s="19"/>
      <c r="AQ1" s="19"/>
      <c r="AR1" s="20"/>
      <c r="AS1" s="284"/>
      <c r="AT1" s="284"/>
      <c r="AU1" s="284"/>
      <c r="AV1" s="284"/>
      <c r="AW1" s="284"/>
      <c r="AX1" s="284"/>
      <c r="AY1" s="284"/>
      <c r="AZ1" s="284"/>
      <c r="BA1" s="284"/>
      <c r="BB1" s="284"/>
      <c r="BC1" s="284"/>
      <c r="BD1" s="284"/>
      <c r="BE1" s="284"/>
      <c r="BF1" s="284"/>
      <c r="BG1" s="285"/>
      <c r="BJ1" s="287" t="s">
        <v>126</v>
      </c>
    </row>
    <row r="2" spans="1:63" ht="13.5" customHeight="1" thickTop="1" thickBot="1">
      <c r="B2" s="37"/>
      <c r="C2" s="37"/>
      <c r="D2" s="38"/>
      <c r="E2" s="38"/>
      <c r="F2" s="38"/>
      <c r="G2" s="38"/>
      <c r="H2" s="39"/>
      <c r="I2" s="40"/>
      <c r="J2" s="40"/>
      <c r="K2" s="40"/>
      <c r="L2" s="41"/>
      <c r="M2" s="40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3"/>
      <c r="AC2" s="39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4"/>
    </row>
    <row r="3" spans="1:63" ht="13.5" customHeight="1">
      <c r="B3" s="153" t="s">
        <v>122</v>
      </c>
      <c r="C3" s="149" t="s">
        <v>124</v>
      </c>
      <c r="D3" s="48" t="s">
        <v>132</v>
      </c>
      <c r="E3" s="49" t="s">
        <v>125</v>
      </c>
      <c r="F3" s="50"/>
      <c r="G3" s="51"/>
      <c r="H3" s="362" t="s">
        <v>11</v>
      </c>
      <c r="I3" s="355"/>
      <c r="J3" s="355"/>
      <c r="K3" s="355"/>
      <c r="L3" s="360"/>
      <c r="M3" s="354" t="s">
        <v>12</v>
      </c>
      <c r="N3" s="355"/>
      <c r="O3" s="355"/>
      <c r="P3" s="355"/>
      <c r="Q3" s="360"/>
      <c r="R3" s="354" t="s">
        <v>13</v>
      </c>
      <c r="S3" s="355"/>
      <c r="T3" s="355"/>
      <c r="U3" s="355"/>
      <c r="V3" s="360"/>
      <c r="W3" s="354" t="s">
        <v>14</v>
      </c>
      <c r="X3" s="355"/>
      <c r="Y3" s="355"/>
      <c r="Z3" s="355"/>
      <c r="AA3" s="356"/>
      <c r="AC3" s="362" t="s">
        <v>15</v>
      </c>
      <c r="AD3" s="355"/>
      <c r="AE3" s="355"/>
      <c r="AF3" s="355"/>
      <c r="AG3" s="360"/>
      <c r="AH3" s="354" t="s">
        <v>16</v>
      </c>
      <c r="AI3" s="355"/>
      <c r="AJ3" s="355"/>
      <c r="AK3" s="355"/>
      <c r="AL3" s="360"/>
      <c r="AM3" s="354" t="s">
        <v>17</v>
      </c>
      <c r="AN3" s="355"/>
      <c r="AO3" s="355"/>
      <c r="AP3" s="355"/>
      <c r="AQ3" s="360"/>
      <c r="AR3" s="354" t="s">
        <v>18</v>
      </c>
      <c r="AS3" s="355"/>
      <c r="AT3" s="355"/>
      <c r="AU3" s="355"/>
      <c r="AV3" s="360"/>
      <c r="AW3" s="354" t="s">
        <v>19</v>
      </c>
      <c r="AX3" s="355"/>
      <c r="AY3" s="355"/>
      <c r="AZ3" s="355"/>
      <c r="BA3" s="356"/>
      <c r="BB3" s="354" t="s">
        <v>120</v>
      </c>
      <c r="BC3" s="355"/>
      <c r="BD3" s="355"/>
      <c r="BE3" s="355"/>
      <c r="BF3" s="356"/>
      <c r="BG3" s="52"/>
      <c r="BJ3" s="286" t="s">
        <v>29</v>
      </c>
      <c r="BK3" s="286" t="s">
        <v>127</v>
      </c>
    </row>
    <row r="4" spans="1:63" ht="13.5" customHeight="1" thickBot="1">
      <c r="B4" s="182" t="s">
        <v>123</v>
      </c>
      <c r="C4" s="283" t="s">
        <v>123</v>
      </c>
      <c r="D4" s="183" t="s">
        <v>123</v>
      </c>
      <c r="E4" s="184" t="s">
        <v>123</v>
      </c>
      <c r="F4" s="61"/>
      <c r="G4" s="62" t="s">
        <v>26</v>
      </c>
      <c r="H4" s="363"/>
      <c r="I4" s="358"/>
      <c r="J4" s="358"/>
      <c r="K4" s="358"/>
      <c r="L4" s="361"/>
      <c r="M4" s="357"/>
      <c r="N4" s="358"/>
      <c r="O4" s="358"/>
      <c r="P4" s="358"/>
      <c r="Q4" s="361"/>
      <c r="R4" s="357"/>
      <c r="S4" s="358"/>
      <c r="T4" s="358"/>
      <c r="U4" s="358"/>
      <c r="V4" s="361"/>
      <c r="W4" s="357"/>
      <c r="X4" s="358"/>
      <c r="Y4" s="358"/>
      <c r="Z4" s="358"/>
      <c r="AA4" s="359"/>
      <c r="AC4" s="363"/>
      <c r="AD4" s="358"/>
      <c r="AE4" s="358"/>
      <c r="AF4" s="358"/>
      <c r="AG4" s="361"/>
      <c r="AH4" s="357"/>
      <c r="AI4" s="358"/>
      <c r="AJ4" s="358"/>
      <c r="AK4" s="358"/>
      <c r="AL4" s="361"/>
      <c r="AM4" s="357"/>
      <c r="AN4" s="358"/>
      <c r="AO4" s="358"/>
      <c r="AP4" s="358"/>
      <c r="AQ4" s="361"/>
      <c r="AR4" s="357"/>
      <c r="AS4" s="358"/>
      <c r="AT4" s="358"/>
      <c r="AU4" s="358"/>
      <c r="AV4" s="361"/>
      <c r="AW4" s="357"/>
      <c r="AX4" s="358"/>
      <c r="AY4" s="358"/>
      <c r="AZ4" s="358"/>
      <c r="BA4" s="359"/>
      <c r="BB4" s="357"/>
      <c r="BC4" s="358"/>
      <c r="BD4" s="358"/>
      <c r="BE4" s="358"/>
      <c r="BF4" s="359"/>
      <c r="BG4" s="63" t="s">
        <v>26</v>
      </c>
      <c r="BJ4" s="286" t="s">
        <v>128</v>
      </c>
      <c r="BK4" s="286" t="s">
        <v>129</v>
      </c>
    </row>
    <row r="5" spans="1:63" ht="13.5" customHeight="1" thickBot="1">
      <c r="A5" s="315"/>
      <c r="B5" s="316">
        <f>COUNTIF($H5:$BF5,"f")+E5</f>
        <v>0</v>
      </c>
      <c r="C5" s="316">
        <f>COUNTIF($H5:$BF5,"h")</f>
        <v>0</v>
      </c>
      <c r="D5" s="316">
        <f>COUNTIF($H5:$BF5,"a")</f>
        <v>0</v>
      </c>
      <c r="E5" s="316">
        <f>COUNTIF($H5:$BF5,"t")</f>
        <v>0</v>
      </c>
      <c r="F5" s="316" t="str">
        <f>IF(COUNTIF($H5:$BF5,"s")=0,"",COUNTIF($H5:$BF5,"s"))</f>
        <v/>
      </c>
      <c r="G5" s="172" t="str">
        <f>IF(ISTEXT('Student List'!$C$9),('Student List'!$C$9),"")</f>
        <v/>
      </c>
      <c r="H5" s="305"/>
      <c r="I5" s="289"/>
      <c r="J5" s="290"/>
      <c r="K5" s="289"/>
      <c r="L5" s="291"/>
      <c r="M5" s="288"/>
      <c r="N5" s="289"/>
      <c r="O5" s="290"/>
      <c r="P5" s="289"/>
      <c r="Q5" s="291"/>
      <c r="R5" s="288"/>
      <c r="S5" s="289"/>
      <c r="T5" s="290"/>
      <c r="U5" s="289"/>
      <c r="V5" s="291"/>
      <c r="W5" s="288"/>
      <c r="X5" s="289"/>
      <c r="Y5" s="290"/>
      <c r="Z5" s="289"/>
      <c r="AA5" s="306"/>
      <c r="AB5" s="317"/>
      <c r="AC5" s="305"/>
      <c r="AD5" s="289"/>
      <c r="AE5" s="288"/>
      <c r="AF5" s="289"/>
      <c r="AG5" s="291"/>
      <c r="AH5" s="288"/>
      <c r="AI5" s="289"/>
      <c r="AJ5" s="290"/>
      <c r="AK5" s="289"/>
      <c r="AL5" s="291"/>
      <c r="AM5" s="288"/>
      <c r="AN5" s="289"/>
      <c r="AO5" s="290"/>
      <c r="AP5" s="289"/>
      <c r="AQ5" s="292"/>
      <c r="AR5" s="288"/>
      <c r="AS5" s="289"/>
      <c r="AT5" s="290"/>
      <c r="AU5" s="289"/>
      <c r="AV5" s="291"/>
      <c r="AW5" s="288"/>
      <c r="AX5" s="289"/>
      <c r="AY5" s="290"/>
      <c r="AZ5" s="289"/>
      <c r="BA5" s="291"/>
      <c r="BB5" s="288"/>
      <c r="BC5" s="289"/>
      <c r="BD5" s="289"/>
      <c r="BE5" s="289"/>
      <c r="BF5" s="288"/>
      <c r="BG5" s="78" t="str">
        <f t="shared" ref="BG5:BG26" si="0">G5</f>
        <v/>
      </c>
      <c r="BJ5" s="286" t="s">
        <v>40</v>
      </c>
      <c r="BK5" s="286" t="s">
        <v>130</v>
      </c>
    </row>
    <row r="6" spans="1:63" ht="13.5" customHeight="1" thickBot="1">
      <c r="A6" s="315"/>
      <c r="B6" s="316">
        <f t="shared" ref="B6:B26" si="1">COUNTIF($H6:$BF6,"f")+E6</f>
        <v>0</v>
      </c>
      <c r="C6" s="316">
        <f t="shared" ref="C6:C26" si="2">COUNTIF($H6:$BF6,"h")</f>
        <v>0</v>
      </c>
      <c r="D6" s="316">
        <f t="shared" ref="D6:D26" si="3">COUNTIF($H6:$BF6,"a")</f>
        <v>0</v>
      </c>
      <c r="E6" s="316">
        <f t="shared" ref="E6:E26" si="4">COUNTIF($H6:$BF6,"t")</f>
        <v>0</v>
      </c>
      <c r="F6" s="316" t="str">
        <f t="shared" ref="F6:F26" si="5">IF(COUNTIF($H6:$BF6,"s")=0,"",COUNTIF($H6:$BF6,"s"))</f>
        <v/>
      </c>
      <c r="G6" s="208" t="str">
        <f>IF(ISTEXT('Student List'!$C$10),('Student List'!$C$10),"")</f>
        <v/>
      </c>
      <c r="H6" s="307"/>
      <c r="I6" s="294"/>
      <c r="J6" s="295"/>
      <c r="K6" s="294"/>
      <c r="L6" s="296"/>
      <c r="M6" s="293"/>
      <c r="N6" s="294"/>
      <c r="O6" s="295"/>
      <c r="P6" s="294"/>
      <c r="Q6" s="296"/>
      <c r="R6" s="293"/>
      <c r="S6" s="294"/>
      <c r="T6" s="295"/>
      <c r="U6" s="294"/>
      <c r="V6" s="296"/>
      <c r="W6" s="293"/>
      <c r="X6" s="294"/>
      <c r="Y6" s="295"/>
      <c r="Z6" s="294"/>
      <c r="AA6" s="308"/>
      <c r="AB6" s="318"/>
      <c r="AC6" s="307"/>
      <c r="AD6" s="294"/>
      <c r="AE6" s="293"/>
      <c r="AF6" s="294"/>
      <c r="AG6" s="296"/>
      <c r="AH6" s="293"/>
      <c r="AI6" s="294"/>
      <c r="AJ6" s="295"/>
      <c r="AK6" s="294"/>
      <c r="AL6" s="296"/>
      <c r="AM6" s="293"/>
      <c r="AN6" s="294"/>
      <c r="AO6" s="295"/>
      <c r="AP6" s="294"/>
      <c r="AQ6" s="296"/>
      <c r="AR6" s="293"/>
      <c r="AS6" s="294"/>
      <c r="AT6" s="295"/>
      <c r="AU6" s="294"/>
      <c r="AV6" s="296"/>
      <c r="AW6" s="293"/>
      <c r="AX6" s="294"/>
      <c r="AY6" s="295"/>
      <c r="AZ6" s="294"/>
      <c r="BA6" s="296"/>
      <c r="BB6" s="293"/>
      <c r="BC6" s="294"/>
      <c r="BD6" s="294"/>
      <c r="BE6" s="294"/>
      <c r="BF6" s="293"/>
      <c r="BG6" s="216" t="str">
        <f t="shared" si="0"/>
        <v/>
      </c>
      <c r="BJ6" s="286" t="s">
        <v>131</v>
      </c>
      <c r="BK6" s="286" t="s">
        <v>125</v>
      </c>
    </row>
    <row r="7" spans="1:63" ht="13.5" customHeight="1" thickBot="1">
      <c r="A7" s="315"/>
      <c r="B7" s="316">
        <f t="shared" si="1"/>
        <v>0</v>
      </c>
      <c r="C7" s="316">
        <f t="shared" si="2"/>
        <v>0</v>
      </c>
      <c r="D7" s="316">
        <f t="shared" si="3"/>
        <v>0</v>
      </c>
      <c r="E7" s="316">
        <f t="shared" si="4"/>
        <v>0</v>
      </c>
      <c r="F7" s="316" t="str">
        <f t="shared" si="5"/>
        <v/>
      </c>
      <c r="G7" s="173" t="str">
        <f>IF(ISTEXT('Student List'!$C$11),('Student List'!$C$11),"")</f>
        <v/>
      </c>
      <c r="H7" s="309"/>
      <c r="I7" s="298"/>
      <c r="J7" s="299"/>
      <c r="K7" s="298"/>
      <c r="L7" s="300"/>
      <c r="M7" s="297"/>
      <c r="N7" s="298"/>
      <c r="O7" s="299"/>
      <c r="P7" s="298"/>
      <c r="Q7" s="300"/>
      <c r="R7" s="297"/>
      <c r="S7" s="298"/>
      <c r="T7" s="299"/>
      <c r="U7" s="298"/>
      <c r="V7" s="300"/>
      <c r="W7" s="297"/>
      <c r="X7" s="298"/>
      <c r="Y7" s="299"/>
      <c r="Z7" s="298"/>
      <c r="AA7" s="310"/>
      <c r="AB7" s="317"/>
      <c r="AC7" s="309"/>
      <c r="AD7" s="298"/>
      <c r="AE7" s="297"/>
      <c r="AF7" s="298"/>
      <c r="AG7" s="300"/>
      <c r="AH7" s="297"/>
      <c r="AI7" s="298"/>
      <c r="AJ7" s="299"/>
      <c r="AK7" s="298"/>
      <c r="AL7" s="300"/>
      <c r="AM7" s="297"/>
      <c r="AN7" s="298"/>
      <c r="AO7" s="299"/>
      <c r="AP7" s="298"/>
      <c r="AQ7" s="300"/>
      <c r="AR7" s="297"/>
      <c r="AS7" s="298"/>
      <c r="AT7" s="299"/>
      <c r="AU7" s="298"/>
      <c r="AV7" s="300"/>
      <c r="AW7" s="297"/>
      <c r="AX7" s="298"/>
      <c r="AY7" s="299"/>
      <c r="AZ7" s="298"/>
      <c r="BA7" s="300"/>
      <c r="BB7" s="297"/>
      <c r="BC7" s="298"/>
      <c r="BD7" s="298"/>
      <c r="BE7" s="298"/>
      <c r="BF7" s="297"/>
      <c r="BG7" s="91" t="str">
        <f t="shared" si="0"/>
        <v/>
      </c>
      <c r="BJ7" s="286"/>
      <c r="BK7" s="286"/>
    </row>
    <row r="8" spans="1:63" ht="13.5" customHeight="1" thickBot="1">
      <c r="A8" s="315"/>
      <c r="B8" s="316">
        <f t="shared" si="1"/>
        <v>0</v>
      </c>
      <c r="C8" s="316">
        <f t="shared" si="2"/>
        <v>0</v>
      </c>
      <c r="D8" s="316">
        <f t="shared" si="3"/>
        <v>0</v>
      </c>
      <c r="E8" s="316">
        <f t="shared" si="4"/>
        <v>0</v>
      </c>
      <c r="F8" s="316" t="str">
        <f t="shared" si="5"/>
        <v/>
      </c>
      <c r="G8" s="208" t="str">
        <f>IF(ISTEXT('Student List'!$C$12),('Student List'!$C$12),"")</f>
        <v/>
      </c>
      <c r="H8" s="307"/>
      <c r="I8" s="294"/>
      <c r="J8" s="295"/>
      <c r="K8" s="294"/>
      <c r="L8" s="296"/>
      <c r="M8" s="293"/>
      <c r="N8" s="294"/>
      <c r="O8" s="295"/>
      <c r="P8" s="294"/>
      <c r="Q8" s="296"/>
      <c r="R8" s="293"/>
      <c r="S8" s="294"/>
      <c r="T8" s="295"/>
      <c r="U8" s="294"/>
      <c r="V8" s="296"/>
      <c r="W8" s="293"/>
      <c r="X8" s="294"/>
      <c r="Y8" s="295"/>
      <c r="Z8" s="294"/>
      <c r="AA8" s="308"/>
      <c r="AB8" s="318"/>
      <c r="AC8" s="307"/>
      <c r="AD8" s="294"/>
      <c r="AE8" s="293"/>
      <c r="AF8" s="294"/>
      <c r="AG8" s="296"/>
      <c r="AH8" s="293"/>
      <c r="AI8" s="294"/>
      <c r="AJ8" s="295"/>
      <c r="AK8" s="294"/>
      <c r="AL8" s="296"/>
      <c r="AM8" s="293"/>
      <c r="AN8" s="294"/>
      <c r="AO8" s="295"/>
      <c r="AP8" s="294"/>
      <c r="AQ8" s="296"/>
      <c r="AR8" s="293"/>
      <c r="AS8" s="294"/>
      <c r="AT8" s="295"/>
      <c r="AU8" s="294"/>
      <c r="AV8" s="296"/>
      <c r="AW8" s="293"/>
      <c r="AX8" s="294"/>
      <c r="AY8" s="295"/>
      <c r="AZ8" s="294"/>
      <c r="BA8" s="296"/>
      <c r="BB8" s="293"/>
      <c r="BC8" s="294"/>
      <c r="BD8" s="294"/>
      <c r="BE8" s="294"/>
      <c r="BF8" s="293"/>
      <c r="BG8" s="216" t="str">
        <f t="shared" si="0"/>
        <v/>
      </c>
    </row>
    <row r="9" spans="1:63" ht="13.5" customHeight="1" thickBot="1">
      <c r="A9" s="315"/>
      <c r="B9" s="316">
        <f t="shared" si="1"/>
        <v>0</v>
      </c>
      <c r="C9" s="316">
        <f t="shared" si="2"/>
        <v>0</v>
      </c>
      <c r="D9" s="316">
        <f t="shared" si="3"/>
        <v>0</v>
      </c>
      <c r="E9" s="316">
        <f t="shared" si="4"/>
        <v>0</v>
      </c>
      <c r="F9" s="316" t="str">
        <f t="shared" si="5"/>
        <v/>
      </c>
      <c r="G9" s="173" t="str">
        <f>IF(ISTEXT('Student List'!$C$13),('Student List'!$C$13),"")</f>
        <v/>
      </c>
      <c r="H9" s="309"/>
      <c r="I9" s="298"/>
      <c r="J9" s="299"/>
      <c r="K9" s="298"/>
      <c r="L9" s="300"/>
      <c r="M9" s="297"/>
      <c r="N9" s="298"/>
      <c r="O9" s="299"/>
      <c r="P9" s="298"/>
      <c r="Q9" s="300"/>
      <c r="R9" s="297"/>
      <c r="S9" s="298"/>
      <c r="T9" s="299"/>
      <c r="U9" s="298"/>
      <c r="V9" s="300"/>
      <c r="W9" s="297"/>
      <c r="X9" s="298"/>
      <c r="Y9" s="299"/>
      <c r="Z9" s="298"/>
      <c r="AA9" s="310"/>
      <c r="AB9" s="317"/>
      <c r="AC9" s="309"/>
      <c r="AD9" s="298"/>
      <c r="AE9" s="297"/>
      <c r="AF9" s="298"/>
      <c r="AG9" s="300"/>
      <c r="AH9" s="297"/>
      <c r="AI9" s="298"/>
      <c r="AJ9" s="299"/>
      <c r="AK9" s="298"/>
      <c r="AL9" s="300"/>
      <c r="AM9" s="297"/>
      <c r="AN9" s="298"/>
      <c r="AO9" s="299"/>
      <c r="AP9" s="298"/>
      <c r="AQ9" s="300"/>
      <c r="AR9" s="297"/>
      <c r="AS9" s="298"/>
      <c r="AT9" s="299"/>
      <c r="AU9" s="298"/>
      <c r="AV9" s="300"/>
      <c r="AW9" s="297"/>
      <c r="AX9" s="298"/>
      <c r="AY9" s="299"/>
      <c r="AZ9" s="298"/>
      <c r="BA9" s="300"/>
      <c r="BB9" s="297"/>
      <c r="BC9" s="298"/>
      <c r="BD9" s="298"/>
      <c r="BE9" s="298"/>
      <c r="BF9" s="297"/>
      <c r="BG9" s="91" t="str">
        <f t="shared" si="0"/>
        <v/>
      </c>
    </row>
    <row r="10" spans="1:63" ht="13.5" customHeight="1" thickBot="1">
      <c r="A10" s="315"/>
      <c r="B10" s="316">
        <f t="shared" si="1"/>
        <v>0</v>
      </c>
      <c r="C10" s="316">
        <f t="shared" si="2"/>
        <v>0</v>
      </c>
      <c r="D10" s="316">
        <f t="shared" si="3"/>
        <v>0</v>
      </c>
      <c r="E10" s="316">
        <f t="shared" si="4"/>
        <v>0</v>
      </c>
      <c r="F10" s="316" t="str">
        <f t="shared" si="5"/>
        <v/>
      </c>
      <c r="G10" s="208" t="str">
        <f>IF(ISTEXT('Student List'!$C$14),('Student List'!$C$14),"")</f>
        <v/>
      </c>
      <c r="H10" s="307"/>
      <c r="I10" s="294"/>
      <c r="J10" s="295"/>
      <c r="K10" s="294"/>
      <c r="L10" s="296"/>
      <c r="M10" s="293"/>
      <c r="N10" s="294"/>
      <c r="O10" s="295"/>
      <c r="P10" s="294"/>
      <c r="Q10" s="296"/>
      <c r="R10" s="293"/>
      <c r="S10" s="294"/>
      <c r="T10" s="295"/>
      <c r="U10" s="294"/>
      <c r="V10" s="296"/>
      <c r="W10" s="293"/>
      <c r="X10" s="294"/>
      <c r="Y10" s="295"/>
      <c r="Z10" s="294"/>
      <c r="AA10" s="308"/>
      <c r="AB10" s="318"/>
      <c r="AC10" s="307"/>
      <c r="AD10" s="294"/>
      <c r="AE10" s="293"/>
      <c r="AF10" s="294"/>
      <c r="AG10" s="296"/>
      <c r="AH10" s="293"/>
      <c r="AI10" s="294"/>
      <c r="AJ10" s="295"/>
      <c r="AK10" s="294"/>
      <c r="AL10" s="296"/>
      <c r="AM10" s="293"/>
      <c r="AN10" s="294"/>
      <c r="AO10" s="295"/>
      <c r="AP10" s="294"/>
      <c r="AQ10" s="296"/>
      <c r="AR10" s="293"/>
      <c r="AS10" s="294"/>
      <c r="AT10" s="295"/>
      <c r="AU10" s="294"/>
      <c r="AV10" s="296"/>
      <c r="AW10" s="293"/>
      <c r="AX10" s="294"/>
      <c r="AY10" s="295"/>
      <c r="AZ10" s="294"/>
      <c r="BA10" s="296"/>
      <c r="BB10" s="293"/>
      <c r="BC10" s="294"/>
      <c r="BD10" s="294"/>
      <c r="BE10" s="294"/>
      <c r="BF10" s="293"/>
      <c r="BG10" s="216" t="str">
        <f t="shared" si="0"/>
        <v/>
      </c>
    </row>
    <row r="11" spans="1:63" ht="13.5" customHeight="1" thickBot="1">
      <c r="A11" s="315"/>
      <c r="B11" s="316">
        <f t="shared" si="1"/>
        <v>0</v>
      </c>
      <c r="C11" s="316">
        <f t="shared" si="2"/>
        <v>0</v>
      </c>
      <c r="D11" s="316">
        <f t="shared" si="3"/>
        <v>0</v>
      </c>
      <c r="E11" s="316">
        <f t="shared" si="4"/>
        <v>0</v>
      </c>
      <c r="F11" s="316" t="str">
        <f t="shared" si="5"/>
        <v/>
      </c>
      <c r="G11" s="173" t="str">
        <f>IF(ISTEXT('Student List'!$C$15),('Student List'!$C$15),"")</f>
        <v/>
      </c>
      <c r="H11" s="309"/>
      <c r="I11" s="298"/>
      <c r="J11" s="299"/>
      <c r="K11" s="298"/>
      <c r="L11" s="300"/>
      <c r="M11" s="297"/>
      <c r="N11" s="298"/>
      <c r="O11" s="299"/>
      <c r="P11" s="298"/>
      <c r="Q11" s="300"/>
      <c r="R11" s="297"/>
      <c r="S11" s="298"/>
      <c r="T11" s="299"/>
      <c r="U11" s="298"/>
      <c r="V11" s="300"/>
      <c r="W11" s="297"/>
      <c r="X11" s="298"/>
      <c r="Y11" s="299"/>
      <c r="Z11" s="298"/>
      <c r="AA11" s="310"/>
      <c r="AB11" s="317"/>
      <c r="AC11" s="309"/>
      <c r="AD11" s="298"/>
      <c r="AE11" s="297"/>
      <c r="AF11" s="298"/>
      <c r="AG11" s="300"/>
      <c r="AH11" s="297"/>
      <c r="AI11" s="298"/>
      <c r="AJ11" s="299"/>
      <c r="AK11" s="298"/>
      <c r="AL11" s="300"/>
      <c r="AM11" s="297"/>
      <c r="AN11" s="298"/>
      <c r="AO11" s="299"/>
      <c r="AP11" s="298"/>
      <c r="AQ11" s="300"/>
      <c r="AR11" s="297"/>
      <c r="AS11" s="298"/>
      <c r="AT11" s="299"/>
      <c r="AU11" s="298"/>
      <c r="AV11" s="300"/>
      <c r="AW11" s="297"/>
      <c r="AX11" s="298"/>
      <c r="AY11" s="299"/>
      <c r="AZ11" s="298"/>
      <c r="BA11" s="300"/>
      <c r="BB11" s="297"/>
      <c r="BC11" s="298"/>
      <c r="BD11" s="298"/>
      <c r="BE11" s="298"/>
      <c r="BF11" s="297"/>
      <c r="BG11" s="91" t="str">
        <f t="shared" si="0"/>
        <v/>
      </c>
    </row>
    <row r="12" spans="1:63" ht="13.5" customHeight="1" thickBot="1">
      <c r="A12" s="315"/>
      <c r="B12" s="316">
        <f t="shared" si="1"/>
        <v>0</v>
      </c>
      <c r="C12" s="316">
        <f t="shared" si="2"/>
        <v>0</v>
      </c>
      <c r="D12" s="316">
        <f t="shared" si="3"/>
        <v>0</v>
      </c>
      <c r="E12" s="316">
        <f t="shared" si="4"/>
        <v>0</v>
      </c>
      <c r="F12" s="316" t="str">
        <f t="shared" si="5"/>
        <v/>
      </c>
      <c r="G12" s="208" t="str">
        <f>IF(ISTEXT('Student List'!$C$16),('Student List'!$C$16),"")</f>
        <v/>
      </c>
      <c r="H12" s="307"/>
      <c r="I12" s="294"/>
      <c r="J12" s="295"/>
      <c r="K12" s="294"/>
      <c r="L12" s="296"/>
      <c r="M12" s="293"/>
      <c r="N12" s="294"/>
      <c r="O12" s="295"/>
      <c r="P12" s="294"/>
      <c r="Q12" s="296"/>
      <c r="R12" s="293"/>
      <c r="S12" s="294"/>
      <c r="T12" s="295"/>
      <c r="U12" s="294"/>
      <c r="V12" s="296"/>
      <c r="W12" s="293"/>
      <c r="X12" s="294"/>
      <c r="Y12" s="295"/>
      <c r="Z12" s="294"/>
      <c r="AA12" s="308"/>
      <c r="AB12" s="318"/>
      <c r="AC12" s="307"/>
      <c r="AD12" s="294"/>
      <c r="AE12" s="293"/>
      <c r="AF12" s="294"/>
      <c r="AG12" s="296"/>
      <c r="AH12" s="293"/>
      <c r="AI12" s="294"/>
      <c r="AJ12" s="295"/>
      <c r="AK12" s="294"/>
      <c r="AL12" s="296"/>
      <c r="AM12" s="293"/>
      <c r="AN12" s="294"/>
      <c r="AO12" s="295"/>
      <c r="AP12" s="294"/>
      <c r="AQ12" s="296"/>
      <c r="AR12" s="293"/>
      <c r="AS12" s="294"/>
      <c r="AT12" s="295"/>
      <c r="AU12" s="294"/>
      <c r="AV12" s="296"/>
      <c r="AW12" s="293"/>
      <c r="AX12" s="294"/>
      <c r="AY12" s="295"/>
      <c r="AZ12" s="294"/>
      <c r="BA12" s="296"/>
      <c r="BB12" s="293"/>
      <c r="BC12" s="294"/>
      <c r="BD12" s="294"/>
      <c r="BE12" s="294"/>
      <c r="BF12" s="293"/>
      <c r="BG12" s="216" t="str">
        <f t="shared" si="0"/>
        <v/>
      </c>
    </row>
    <row r="13" spans="1:63" ht="13.5" customHeight="1" thickBot="1">
      <c r="A13" s="315"/>
      <c r="B13" s="316">
        <f t="shared" si="1"/>
        <v>0</v>
      </c>
      <c r="C13" s="316">
        <f t="shared" si="2"/>
        <v>0</v>
      </c>
      <c r="D13" s="316">
        <f t="shared" si="3"/>
        <v>0</v>
      </c>
      <c r="E13" s="316">
        <f t="shared" si="4"/>
        <v>0</v>
      </c>
      <c r="F13" s="316" t="str">
        <f t="shared" si="5"/>
        <v/>
      </c>
      <c r="G13" s="173" t="str">
        <f>IF(ISTEXT('Student List'!$C$17),('Student List'!$C$17),"")</f>
        <v/>
      </c>
      <c r="H13" s="309"/>
      <c r="I13" s="298"/>
      <c r="J13" s="299"/>
      <c r="K13" s="298"/>
      <c r="L13" s="300"/>
      <c r="M13" s="297"/>
      <c r="N13" s="298"/>
      <c r="O13" s="299"/>
      <c r="P13" s="298"/>
      <c r="Q13" s="300"/>
      <c r="R13" s="297"/>
      <c r="S13" s="298"/>
      <c r="T13" s="299"/>
      <c r="U13" s="298"/>
      <c r="V13" s="300"/>
      <c r="W13" s="297"/>
      <c r="X13" s="298"/>
      <c r="Y13" s="299"/>
      <c r="Z13" s="298"/>
      <c r="AA13" s="310"/>
      <c r="AB13" s="317"/>
      <c r="AC13" s="309"/>
      <c r="AD13" s="298"/>
      <c r="AE13" s="297"/>
      <c r="AF13" s="298"/>
      <c r="AG13" s="300"/>
      <c r="AH13" s="297"/>
      <c r="AI13" s="298"/>
      <c r="AJ13" s="299"/>
      <c r="AK13" s="298"/>
      <c r="AL13" s="300"/>
      <c r="AM13" s="297"/>
      <c r="AN13" s="298"/>
      <c r="AO13" s="299"/>
      <c r="AP13" s="298"/>
      <c r="AQ13" s="300"/>
      <c r="AR13" s="297"/>
      <c r="AS13" s="298"/>
      <c r="AT13" s="299"/>
      <c r="AU13" s="298"/>
      <c r="AV13" s="300"/>
      <c r="AW13" s="297"/>
      <c r="AX13" s="298"/>
      <c r="AY13" s="299"/>
      <c r="AZ13" s="298"/>
      <c r="BA13" s="300"/>
      <c r="BB13" s="297"/>
      <c r="BC13" s="298"/>
      <c r="BD13" s="298"/>
      <c r="BE13" s="298"/>
      <c r="BF13" s="297"/>
      <c r="BG13" s="91" t="str">
        <f t="shared" si="0"/>
        <v/>
      </c>
    </row>
    <row r="14" spans="1:63" ht="13.5" customHeight="1" thickBot="1">
      <c r="A14" s="315"/>
      <c r="B14" s="316">
        <f t="shared" si="1"/>
        <v>0</v>
      </c>
      <c r="C14" s="316">
        <f t="shared" si="2"/>
        <v>0</v>
      </c>
      <c r="D14" s="316">
        <f t="shared" si="3"/>
        <v>0</v>
      </c>
      <c r="E14" s="316">
        <f t="shared" si="4"/>
        <v>0</v>
      </c>
      <c r="F14" s="316" t="str">
        <f t="shared" si="5"/>
        <v/>
      </c>
      <c r="G14" s="208" t="str">
        <f>IF(ISTEXT('Student List'!$C$18),('Student List'!$C$18),"")</f>
        <v/>
      </c>
      <c r="H14" s="307"/>
      <c r="I14" s="294"/>
      <c r="J14" s="295"/>
      <c r="K14" s="294"/>
      <c r="L14" s="296"/>
      <c r="M14" s="293"/>
      <c r="N14" s="294"/>
      <c r="O14" s="295"/>
      <c r="P14" s="294"/>
      <c r="Q14" s="296"/>
      <c r="R14" s="293"/>
      <c r="S14" s="294"/>
      <c r="T14" s="295"/>
      <c r="U14" s="294"/>
      <c r="V14" s="296"/>
      <c r="W14" s="293"/>
      <c r="X14" s="294"/>
      <c r="Y14" s="295"/>
      <c r="Z14" s="294"/>
      <c r="AA14" s="308"/>
      <c r="AB14" s="318"/>
      <c r="AC14" s="307"/>
      <c r="AD14" s="294"/>
      <c r="AE14" s="293"/>
      <c r="AF14" s="294"/>
      <c r="AG14" s="296"/>
      <c r="AH14" s="293"/>
      <c r="AI14" s="294"/>
      <c r="AJ14" s="295"/>
      <c r="AK14" s="294"/>
      <c r="AL14" s="296"/>
      <c r="AM14" s="293"/>
      <c r="AN14" s="294"/>
      <c r="AO14" s="295"/>
      <c r="AP14" s="294"/>
      <c r="AQ14" s="296"/>
      <c r="AR14" s="293"/>
      <c r="AS14" s="294"/>
      <c r="AT14" s="295"/>
      <c r="AU14" s="294"/>
      <c r="AV14" s="296"/>
      <c r="AW14" s="293"/>
      <c r="AX14" s="294"/>
      <c r="AY14" s="295"/>
      <c r="AZ14" s="294"/>
      <c r="BA14" s="296"/>
      <c r="BB14" s="293"/>
      <c r="BC14" s="294"/>
      <c r="BD14" s="294"/>
      <c r="BE14" s="294"/>
      <c r="BF14" s="293"/>
      <c r="BG14" s="216" t="str">
        <f t="shared" si="0"/>
        <v/>
      </c>
    </row>
    <row r="15" spans="1:63" ht="13.5" customHeight="1" thickBot="1">
      <c r="A15" s="315"/>
      <c r="B15" s="316">
        <f t="shared" si="1"/>
        <v>0</v>
      </c>
      <c r="C15" s="316">
        <f t="shared" si="2"/>
        <v>0</v>
      </c>
      <c r="D15" s="316">
        <f t="shared" si="3"/>
        <v>0</v>
      </c>
      <c r="E15" s="316">
        <f t="shared" si="4"/>
        <v>0</v>
      </c>
      <c r="F15" s="316" t="str">
        <f t="shared" si="5"/>
        <v/>
      </c>
      <c r="G15" s="173" t="str">
        <f>IF(ISTEXT('Student List'!$C$19),('Student List'!$C$19),"")</f>
        <v/>
      </c>
      <c r="H15" s="309"/>
      <c r="I15" s="298"/>
      <c r="J15" s="299"/>
      <c r="K15" s="298"/>
      <c r="L15" s="300"/>
      <c r="M15" s="297"/>
      <c r="N15" s="298"/>
      <c r="O15" s="299"/>
      <c r="P15" s="298"/>
      <c r="Q15" s="300"/>
      <c r="R15" s="297"/>
      <c r="S15" s="298"/>
      <c r="T15" s="299"/>
      <c r="U15" s="298"/>
      <c r="V15" s="300"/>
      <c r="W15" s="297"/>
      <c r="X15" s="298"/>
      <c r="Y15" s="299"/>
      <c r="Z15" s="298"/>
      <c r="AA15" s="310"/>
      <c r="AB15" s="317"/>
      <c r="AC15" s="309"/>
      <c r="AD15" s="298"/>
      <c r="AE15" s="297"/>
      <c r="AF15" s="298"/>
      <c r="AG15" s="300"/>
      <c r="AH15" s="297"/>
      <c r="AI15" s="298"/>
      <c r="AJ15" s="299"/>
      <c r="AK15" s="298"/>
      <c r="AL15" s="300"/>
      <c r="AM15" s="297"/>
      <c r="AN15" s="298"/>
      <c r="AO15" s="299"/>
      <c r="AP15" s="298"/>
      <c r="AQ15" s="300"/>
      <c r="AR15" s="297"/>
      <c r="AS15" s="298"/>
      <c r="AT15" s="299"/>
      <c r="AU15" s="298"/>
      <c r="AV15" s="300"/>
      <c r="AW15" s="297"/>
      <c r="AX15" s="298"/>
      <c r="AY15" s="299"/>
      <c r="AZ15" s="298"/>
      <c r="BA15" s="300"/>
      <c r="BB15" s="297"/>
      <c r="BC15" s="298"/>
      <c r="BD15" s="298"/>
      <c r="BE15" s="298"/>
      <c r="BF15" s="297"/>
      <c r="BG15" s="91" t="str">
        <f t="shared" si="0"/>
        <v/>
      </c>
    </row>
    <row r="16" spans="1:63" ht="13.5" customHeight="1" thickBot="1">
      <c r="A16" s="315"/>
      <c r="B16" s="316">
        <f t="shared" si="1"/>
        <v>0</v>
      </c>
      <c r="C16" s="316">
        <f t="shared" si="2"/>
        <v>0</v>
      </c>
      <c r="D16" s="316">
        <f t="shared" si="3"/>
        <v>0</v>
      </c>
      <c r="E16" s="316">
        <f t="shared" si="4"/>
        <v>0</v>
      </c>
      <c r="F16" s="316" t="str">
        <f t="shared" si="5"/>
        <v/>
      </c>
      <c r="G16" s="208" t="str">
        <f>IF(ISTEXT('Student List'!$C$20),('Student List'!$C$20),"")</f>
        <v/>
      </c>
      <c r="H16" s="307"/>
      <c r="I16" s="294"/>
      <c r="J16" s="295"/>
      <c r="K16" s="294"/>
      <c r="L16" s="296"/>
      <c r="M16" s="293"/>
      <c r="N16" s="294"/>
      <c r="O16" s="295"/>
      <c r="P16" s="294"/>
      <c r="Q16" s="296"/>
      <c r="R16" s="293"/>
      <c r="S16" s="294"/>
      <c r="T16" s="295"/>
      <c r="U16" s="294"/>
      <c r="V16" s="296"/>
      <c r="W16" s="293"/>
      <c r="X16" s="294"/>
      <c r="Y16" s="295"/>
      <c r="Z16" s="294"/>
      <c r="AA16" s="308"/>
      <c r="AB16" s="318"/>
      <c r="AC16" s="307"/>
      <c r="AD16" s="294"/>
      <c r="AE16" s="293"/>
      <c r="AF16" s="294"/>
      <c r="AG16" s="296"/>
      <c r="AH16" s="293"/>
      <c r="AI16" s="294"/>
      <c r="AJ16" s="295"/>
      <c r="AK16" s="294"/>
      <c r="AL16" s="296"/>
      <c r="AM16" s="293"/>
      <c r="AN16" s="294"/>
      <c r="AO16" s="295"/>
      <c r="AP16" s="294"/>
      <c r="AQ16" s="296"/>
      <c r="AR16" s="293"/>
      <c r="AS16" s="294"/>
      <c r="AT16" s="295"/>
      <c r="AU16" s="294"/>
      <c r="AV16" s="296"/>
      <c r="AW16" s="293"/>
      <c r="AX16" s="294"/>
      <c r="AY16" s="295"/>
      <c r="AZ16" s="294"/>
      <c r="BA16" s="296"/>
      <c r="BB16" s="293"/>
      <c r="BC16" s="294"/>
      <c r="BD16" s="294"/>
      <c r="BE16" s="294"/>
      <c r="BF16" s="293"/>
      <c r="BG16" s="216" t="str">
        <f t="shared" si="0"/>
        <v/>
      </c>
    </row>
    <row r="17" spans="1:103" ht="13.5" customHeight="1" thickBot="1">
      <c r="A17" s="315"/>
      <c r="B17" s="316">
        <f t="shared" si="1"/>
        <v>0</v>
      </c>
      <c r="C17" s="316">
        <f t="shared" si="2"/>
        <v>0</v>
      </c>
      <c r="D17" s="316">
        <f t="shared" si="3"/>
        <v>0</v>
      </c>
      <c r="E17" s="316">
        <f t="shared" si="4"/>
        <v>0</v>
      </c>
      <c r="F17" s="316" t="str">
        <f t="shared" si="5"/>
        <v/>
      </c>
      <c r="G17" s="173" t="str">
        <f>IF(ISTEXT('Student List'!$C$21),('Student List'!$C$21),"")</f>
        <v/>
      </c>
      <c r="H17" s="309"/>
      <c r="I17" s="298"/>
      <c r="J17" s="299"/>
      <c r="K17" s="298"/>
      <c r="L17" s="300"/>
      <c r="M17" s="297"/>
      <c r="N17" s="298"/>
      <c r="O17" s="298"/>
      <c r="P17" s="311"/>
      <c r="Q17" s="312"/>
      <c r="R17" s="297"/>
      <c r="S17" s="298"/>
      <c r="T17" s="299"/>
      <c r="U17" s="298"/>
      <c r="V17" s="300"/>
      <c r="W17" s="297"/>
      <c r="X17" s="298"/>
      <c r="Y17" s="299"/>
      <c r="Z17" s="298"/>
      <c r="AA17" s="310"/>
      <c r="AB17" s="317"/>
      <c r="AC17" s="309"/>
      <c r="AD17" s="298"/>
      <c r="AE17" s="297"/>
      <c r="AF17" s="298"/>
      <c r="AG17" s="300"/>
      <c r="AH17" s="297"/>
      <c r="AI17" s="298"/>
      <c r="AJ17" s="299"/>
      <c r="AK17" s="298"/>
      <c r="AL17" s="300"/>
      <c r="AM17" s="297"/>
      <c r="AN17" s="298"/>
      <c r="AO17" s="299"/>
      <c r="AP17" s="298"/>
      <c r="AQ17" s="300"/>
      <c r="AR17" s="297"/>
      <c r="AS17" s="298"/>
      <c r="AT17" s="299"/>
      <c r="AU17" s="298"/>
      <c r="AV17" s="300"/>
      <c r="AW17" s="297"/>
      <c r="AX17" s="298"/>
      <c r="AY17" s="299"/>
      <c r="AZ17" s="298"/>
      <c r="BA17" s="300"/>
      <c r="BB17" s="297"/>
      <c r="BC17" s="298"/>
      <c r="BD17" s="298"/>
      <c r="BE17" s="298"/>
      <c r="BF17" s="297"/>
      <c r="BG17" s="91" t="str">
        <f t="shared" si="0"/>
        <v/>
      </c>
    </row>
    <row r="18" spans="1:103" ht="13.5" customHeight="1" thickBot="1">
      <c r="A18" s="315"/>
      <c r="B18" s="316">
        <f t="shared" si="1"/>
        <v>0</v>
      </c>
      <c r="C18" s="316">
        <f t="shared" si="2"/>
        <v>0</v>
      </c>
      <c r="D18" s="316">
        <f t="shared" si="3"/>
        <v>0</v>
      </c>
      <c r="E18" s="316">
        <f t="shared" si="4"/>
        <v>0</v>
      </c>
      <c r="F18" s="316" t="str">
        <f t="shared" si="5"/>
        <v/>
      </c>
      <c r="G18" s="208" t="str">
        <f>IF(ISTEXT('Student List'!$C$22),('Student List'!$C$22),"")</f>
        <v/>
      </c>
      <c r="H18" s="307"/>
      <c r="I18" s="294"/>
      <c r="J18" s="295"/>
      <c r="K18" s="294"/>
      <c r="L18" s="296"/>
      <c r="M18" s="293"/>
      <c r="N18" s="294"/>
      <c r="O18" s="295"/>
      <c r="P18" s="294"/>
      <c r="Q18" s="296"/>
      <c r="R18" s="293"/>
      <c r="S18" s="294"/>
      <c r="T18" s="295"/>
      <c r="U18" s="294"/>
      <c r="V18" s="296"/>
      <c r="W18" s="293"/>
      <c r="X18" s="294"/>
      <c r="Y18" s="295"/>
      <c r="Z18" s="294"/>
      <c r="AA18" s="308"/>
      <c r="AB18" s="318"/>
      <c r="AC18" s="307"/>
      <c r="AD18" s="294"/>
      <c r="AE18" s="293"/>
      <c r="AF18" s="294"/>
      <c r="AG18" s="296"/>
      <c r="AH18" s="293"/>
      <c r="AI18" s="294"/>
      <c r="AJ18" s="295"/>
      <c r="AK18" s="294"/>
      <c r="AL18" s="296"/>
      <c r="AM18" s="293"/>
      <c r="AN18" s="294"/>
      <c r="AO18" s="295"/>
      <c r="AP18" s="294"/>
      <c r="AQ18" s="296"/>
      <c r="AR18" s="293"/>
      <c r="AS18" s="294"/>
      <c r="AT18" s="295"/>
      <c r="AU18" s="294"/>
      <c r="AV18" s="296"/>
      <c r="AW18" s="293"/>
      <c r="AX18" s="294"/>
      <c r="AY18" s="295"/>
      <c r="AZ18" s="294"/>
      <c r="BA18" s="296"/>
      <c r="BB18" s="293"/>
      <c r="BC18" s="294"/>
      <c r="BD18" s="294"/>
      <c r="BE18" s="294"/>
      <c r="BF18" s="293"/>
      <c r="BG18" s="216" t="str">
        <f t="shared" si="0"/>
        <v/>
      </c>
    </row>
    <row r="19" spans="1:103" ht="13.5" customHeight="1" thickBot="1">
      <c r="A19" s="315"/>
      <c r="B19" s="316">
        <f t="shared" si="1"/>
        <v>0</v>
      </c>
      <c r="C19" s="316">
        <f t="shared" si="2"/>
        <v>0</v>
      </c>
      <c r="D19" s="316">
        <f t="shared" si="3"/>
        <v>0</v>
      </c>
      <c r="E19" s="316">
        <f t="shared" si="4"/>
        <v>0</v>
      </c>
      <c r="F19" s="316" t="str">
        <f t="shared" si="5"/>
        <v/>
      </c>
      <c r="G19" s="173" t="str">
        <f>IF(ISTEXT('Student List'!$C$23),('Student List'!$C$23),"")</f>
        <v/>
      </c>
      <c r="H19" s="309"/>
      <c r="I19" s="298"/>
      <c r="J19" s="299"/>
      <c r="K19" s="298"/>
      <c r="L19" s="300"/>
      <c r="M19" s="297"/>
      <c r="N19" s="298"/>
      <c r="O19" s="299"/>
      <c r="P19" s="298"/>
      <c r="Q19" s="300"/>
      <c r="R19" s="297"/>
      <c r="S19" s="298"/>
      <c r="T19" s="299"/>
      <c r="U19" s="298"/>
      <c r="V19" s="300"/>
      <c r="W19" s="297"/>
      <c r="X19" s="298"/>
      <c r="Y19" s="299"/>
      <c r="Z19" s="298"/>
      <c r="AA19" s="310"/>
      <c r="AB19" s="317"/>
      <c r="AC19" s="309"/>
      <c r="AD19" s="298"/>
      <c r="AE19" s="297"/>
      <c r="AF19" s="298"/>
      <c r="AG19" s="300"/>
      <c r="AH19" s="297"/>
      <c r="AI19" s="298"/>
      <c r="AJ19" s="299"/>
      <c r="AK19" s="298"/>
      <c r="AL19" s="300"/>
      <c r="AM19" s="297"/>
      <c r="AN19" s="298"/>
      <c r="AO19" s="299"/>
      <c r="AP19" s="298"/>
      <c r="AQ19" s="300"/>
      <c r="AR19" s="297"/>
      <c r="AS19" s="298"/>
      <c r="AT19" s="299"/>
      <c r="AU19" s="298"/>
      <c r="AV19" s="300"/>
      <c r="AW19" s="297"/>
      <c r="AX19" s="298"/>
      <c r="AY19" s="299"/>
      <c r="AZ19" s="298"/>
      <c r="BA19" s="300"/>
      <c r="BB19" s="297"/>
      <c r="BC19" s="298"/>
      <c r="BD19" s="298"/>
      <c r="BE19" s="298"/>
      <c r="BF19" s="297"/>
      <c r="BG19" s="91" t="str">
        <f t="shared" si="0"/>
        <v/>
      </c>
    </row>
    <row r="20" spans="1:103" ht="13.5" customHeight="1" thickBot="1">
      <c r="A20" s="315"/>
      <c r="B20" s="316">
        <f t="shared" si="1"/>
        <v>0</v>
      </c>
      <c r="C20" s="316">
        <f t="shared" si="2"/>
        <v>0</v>
      </c>
      <c r="D20" s="316">
        <f t="shared" si="3"/>
        <v>0</v>
      </c>
      <c r="E20" s="316">
        <f t="shared" si="4"/>
        <v>0</v>
      </c>
      <c r="F20" s="316" t="str">
        <f t="shared" si="5"/>
        <v/>
      </c>
      <c r="G20" s="208" t="str">
        <f>IF(ISTEXT('Student List'!$C$24),('Student List'!$C$24),"")</f>
        <v/>
      </c>
      <c r="H20" s="307"/>
      <c r="I20" s="294"/>
      <c r="J20" s="295"/>
      <c r="K20" s="294"/>
      <c r="L20" s="296"/>
      <c r="M20" s="293"/>
      <c r="N20" s="294"/>
      <c r="O20" s="295"/>
      <c r="P20" s="294"/>
      <c r="Q20" s="296"/>
      <c r="R20" s="293"/>
      <c r="S20" s="294"/>
      <c r="T20" s="295"/>
      <c r="U20" s="294"/>
      <c r="V20" s="296"/>
      <c r="W20" s="293"/>
      <c r="X20" s="294"/>
      <c r="Y20" s="295"/>
      <c r="Z20" s="294"/>
      <c r="AA20" s="308"/>
      <c r="AB20" s="318"/>
      <c r="AC20" s="307"/>
      <c r="AD20" s="294"/>
      <c r="AE20" s="293"/>
      <c r="AF20" s="294"/>
      <c r="AG20" s="296"/>
      <c r="AH20" s="293"/>
      <c r="AI20" s="294"/>
      <c r="AJ20" s="295"/>
      <c r="AK20" s="294"/>
      <c r="AL20" s="296"/>
      <c r="AM20" s="293"/>
      <c r="AN20" s="294"/>
      <c r="AO20" s="295"/>
      <c r="AP20" s="294"/>
      <c r="AQ20" s="296"/>
      <c r="AR20" s="293"/>
      <c r="AS20" s="294"/>
      <c r="AT20" s="295"/>
      <c r="AU20" s="294"/>
      <c r="AV20" s="296"/>
      <c r="AW20" s="293"/>
      <c r="AX20" s="294"/>
      <c r="AY20" s="295"/>
      <c r="AZ20" s="294"/>
      <c r="BA20" s="296"/>
      <c r="BB20" s="293"/>
      <c r="BC20" s="294"/>
      <c r="BD20" s="294"/>
      <c r="BE20" s="294"/>
      <c r="BF20" s="293"/>
      <c r="BG20" s="216" t="str">
        <f t="shared" si="0"/>
        <v/>
      </c>
    </row>
    <row r="21" spans="1:103" ht="13.5" customHeight="1" thickBot="1">
      <c r="A21" s="315"/>
      <c r="B21" s="316">
        <f t="shared" si="1"/>
        <v>0</v>
      </c>
      <c r="C21" s="316">
        <f t="shared" si="2"/>
        <v>0</v>
      </c>
      <c r="D21" s="316">
        <f t="shared" si="3"/>
        <v>0</v>
      </c>
      <c r="E21" s="316">
        <f t="shared" si="4"/>
        <v>0</v>
      </c>
      <c r="F21" s="316" t="str">
        <f t="shared" si="5"/>
        <v/>
      </c>
      <c r="G21" s="173" t="str">
        <f>IF(ISTEXT('Student List'!$C$25),('Student List'!$C$25),"")</f>
        <v/>
      </c>
      <c r="H21" s="309"/>
      <c r="I21" s="298"/>
      <c r="J21" s="299"/>
      <c r="K21" s="298"/>
      <c r="L21" s="300"/>
      <c r="M21" s="297"/>
      <c r="N21" s="298"/>
      <c r="O21" s="299"/>
      <c r="P21" s="298"/>
      <c r="Q21" s="300"/>
      <c r="R21" s="297"/>
      <c r="S21" s="298"/>
      <c r="T21" s="299"/>
      <c r="U21" s="298"/>
      <c r="V21" s="300"/>
      <c r="W21" s="297"/>
      <c r="X21" s="298"/>
      <c r="Y21" s="299"/>
      <c r="Z21" s="298"/>
      <c r="AA21" s="310"/>
      <c r="AB21" s="317"/>
      <c r="AC21" s="309"/>
      <c r="AD21" s="298"/>
      <c r="AE21" s="297"/>
      <c r="AF21" s="298"/>
      <c r="AG21" s="300"/>
      <c r="AH21" s="297"/>
      <c r="AI21" s="298"/>
      <c r="AJ21" s="299"/>
      <c r="AK21" s="298"/>
      <c r="AL21" s="300"/>
      <c r="AM21" s="297"/>
      <c r="AN21" s="298"/>
      <c r="AO21" s="299"/>
      <c r="AP21" s="298"/>
      <c r="AQ21" s="300"/>
      <c r="AR21" s="297"/>
      <c r="AS21" s="298"/>
      <c r="AT21" s="299"/>
      <c r="AU21" s="298"/>
      <c r="AV21" s="300"/>
      <c r="AW21" s="297"/>
      <c r="AX21" s="298"/>
      <c r="AY21" s="299"/>
      <c r="AZ21" s="298"/>
      <c r="BA21" s="300"/>
      <c r="BB21" s="297"/>
      <c r="BC21" s="298"/>
      <c r="BD21" s="298"/>
      <c r="BE21" s="298"/>
      <c r="BF21" s="297"/>
      <c r="BG21" s="91" t="str">
        <f t="shared" si="0"/>
        <v/>
      </c>
    </row>
    <row r="22" spans="1:103" ht="13.5" customHeight="1" thickBot="1">
      <c r="A22" s="315"/>
      <c r="B22" s="316">
        <f t="shared" si="1"/>
        <v>0</v>
      </c>
      <c r="C22" s="316">
        <f t="shared" si="2"/>
        <v>0</v>
      </c>
      <c r="D22" s="316">
        <f t="shared" si="3"/>
        <v>0</v>
      </c>
      <c r="E22" s="316">
        <f t="shared" si="4"/>
        <v>0</v>
      </c>
      <c r="F22" s="316" t="str">
        <f t="shared" si="5"/>
        <v/>
      </c>
      <c r="G22" s="208" t="str">
        <f>IF(ISTEXT('Student List'!$C$26),('Student List'!$C$26),"")</f>
        <v/>
      </c>
      <c r="H22" s="307"/>
      <c r="I22" s="294"/>
      <c r="J22" s="295"/>
      <c r="K22" s="294"/>
      <c r="L22" s="296"/>
      <c r="M22" s="293"/>
      <c r="N22" s="294"/>
      <c r="O22" s="295"/>
      <c r="P22" s="294"/>
      <c r="Q22" s="296"/>
      <c r="R22" s="293"/>
      <c r="S22" s="294"/>
      <c r="T22" s="295"/>
      <c r="U22" s="294"/>
      <c r="V22" s="296"/>
      <c r="W22" s="293"/>
      <c r="X22" s="294"/>
      <c r="Y22" s="295"/>
      <c r="Z22" s="294"/>
      <c r="AA22" s="308"/>
      <c r="AB22" s="318"/>
      <c r="AC22" s="307"/>
      <c r="AD22" s="294"/>
      <c r="AE22" s="293"/>
      <c r="AF22" s="294"/>
      <c r="AG22" s="296"/>
      <c r="AH22" s="293"/>
      <c r="AI22" s="294"/>
      <c r="AJ22" s="295"/>
      <c r="AK22" s="294"/>
      <c r="AL22" s="296"/>
      <c r="AM22" s="293"/>
      <c r="AN22" s="294"/>
      <c r="AO22" s="295"/>
      <c r="AP22" s="294"/>
      <c r="AQ22" s="296"/>
      <c r="AR22" s="293"/>
      <c r="AS22" s="294"/>
      <c r="AT22" s="295"/>
      <c r="AU22" s="294"/>
      <c r="AV22" s="296"/>
      <c r="AW22" s="293"/>
      <c r="AX22" s="294"/>
      <c r="AY22" s="295"/>
      <c r="AZ22" s="294"/>
      <c r="BA22" s="296"/>
      <c r="BB22" s="293"/>
      <c r="BC22" s="294"/>
      <c r="BD22" s="294"/>
      <c r="BE22" s="294"/>
      <c r="BF22" s="293"/>
      <c r="BG22" s="216" t="str">
        <f t="shared" si="0"/>
        <v/>
      </c>
    </row>
    <row r="23" spans="1:103" ht="13.5" customHeight="1" thickBot="1">
      <c r="A23" s="315"/>
      <c r="B23" s="316">
        <f t="shared" si="1"/>
        <v>0</v>
      </c>
      <c r="C23" s="316">
        <f t="shared" si="2"/>
        <v>0</v>
      </c>
      <c r="D23" s="316">
        <f t="shared" si="3"/>
        <v>0</v>
      </c>
      <c r="E23" s="316">
        <f t="shared" si="4"/>
        <v>0</v>
      </c>
      <c r="F23" s="316" t="str">
        <f t="shared" si="5"/>
        <v/>
      </c>
      <c r="G23" s="173" t="str">
        <f>IF(ISTEXT('Student List'!$C$27),('Student List'!$C$27),"")</f>
        <v/>
      </c>
      <c r="H23" s="309"/>
      <c r="I23" s="298"/>
      <c r="J23" s="299"/>
      <c r="K23" s="298"/>
      <c r="L23" s="300"/>
      <c r="M23" s="297"/>
      <c r="N23" s="298"/>
      <c r="O23" s="299"/>
      <c r="P23" s="298"/>
      <c r="Q23" s="300"/>
      <c r="R23" s="297"/>
      <c r="S23" s="298"/>
      <c r="T23" s="299"/>
      <c r="U23" s="298"/>
      <c r="V23" s="300"/>
      <c r="W23" s="297"/>
      <c r="X23" s="298"/>
      <c r="Y23" s="299"/>
      <c r="Z23" s="298"/>
      <c r="AA23" s="310"/>
      <c r="AB23" s="317"/>
      <c r="AC23" s="309"/>
      <c r="AD23" s="298"/>
      <c r="AE23" s="297"/>
      <c r="AF23" s="298"/>
      <c r="AG23" s="300"/>
      <c r="AH23" s="297"/>
      <c r="AI23" s="298"/>
      <c r="AJ23" s="299"/>
      <c r="AK23" s="298"/>
      <c r="AL23" s="300"/>
      <c r="AM23" s="297"/>
      <c r="AN23" s="298"/>
      <c r="AO23" s="299"/>
      <c r="AP23" s="298"/>
      <c r="AQ23" s="300"/>
      <c r="AR23" s="297"/>
      <c r="AS23" s="298"/>
      <c r="AT23" s="299"/>
      <c r="AU23" s="298"/>
      <c r="AV23" s="300"/>
      <c r="AW23" s="297"/>
      <c r="AX23" s="298"/>
      <c r="AY23" s="299"/>
      <c r="AZ23" s="298"/>
      <c r="BA23" s="300"/>
      <c r="BB23" s="297"/>
      <c r="BC23" s="298"/>
      <c r="BD23" s="298"/>
      <c r="BE23" s="298"/>
      <c r="BF23" s="297"/>
      <c r="BG23" s="91" t="str">
        <f t="shared" si="0"/>
        <v/>
      </c>
    </row>
    <row r="24" spans="1:103" ht="13.5" customHeight="1" thickBot="1">
      <c r="A24" s="315"/>
      <c r="B24" s="316">
        <f t="shared" si="1"/>
        <v>0</v>
      </c>
      <c r="C24" s="316">
        <f t="shared" si="2"/>
        <v>0</v>
      </c>
      <c r="D24" s="316">
        <f t="shared" si="3"/>
        <v>0</v>
      </c>
      <c r="E24" s="316">
        <f t="shared" si="4"/>
        <v>0</v>
      </c>
      <c r="F24" s="316" t="str">
        <f t="shared" si="5"/>
        <v/>
      </c>
      <c r="G24" s="208" t="str">
        <f>IF(ISTEXT('Student List'!$C$28),('Student List'!$C$28),"")</f>
        <v/>
      </c>
      <c r="H24" s="307"/>
      <c r="I24" s="294"/>
      <c r="J24" s="295"/>
      <c r="K24" s="294"/>
      <c r="L24" s="296"/>
      <c r="M24" s="293"/>
      <c r="N24" s="294"/>
      <c r="O24" s="295"/>
      <c r="P24" s="294"/>
      <c r="Q24" s="296"/>
      <c r="R24" s="293"/>
      <c r="S24" s="294"/>
      <c r="T24" s="295"/>
      <c r="U24" s="294"/>
      <c r="V24" s="296"/>
      <c r="W24" s="293"/>
      <c r="X24" s="294"/>
      <c r="Y24" s="295"/>
      <c r="Z24" s="294"/>
      <c r="AA24" s="308"/>
      <c r="AB24" s="318"/>
      <c r="AC24" s="307"/>
      <c r="AD24" s="294"/>
      <c r="AE24" s="293"/>
      <c r="AF24" s="294"/>
      <c r="AG24" s="296"/>
      <c r="AH24" s="293"/>
      <c r="AI24" s="294"/>
      <c r="AJ24" s="295"/>
      <c r="AK24" s="294"/>
      <c r="AL24" s="296"/>
      <c r="AM24" s="293"/>
      <c r="AN24" s="294"/>
      <c r="AO24" s="295"/>
      <c r="AP24" s="294"/>
      <c r="AQ24" s="296"/>
      <c r="AR24" s="293"/>
      <c r="AS24" s="294"/>
      <c r="AT24" s="295"/>
      <c r="AU24" s="294"/>
      <c r="AV24" s="296"/>
      <c r="AW24" s="293"/>
      <c r="AX24" s="294"/>
      <c r="AY24" s="295"/>
      <c r="AZ24" s="294"/>
      <c r="BA24" s="296"/>
      <c r="BB24" s="293"/>
      <c r="BC24" s="294"/>
      <c r="BD24" s="294"/>
      <c r="BE24" s="294"/>
      <c r="BF24" s="293"/>
      <c r="BG24" s="216" t="str">
        <f t="shared" si="0"/>
        <v/>
      </c>
    </row>
    <row r="25" spans="1:103" ht="13.5" customHeight="1" thickBot="1">
      <c r="A25" s="315"/>
      <c r="B25" s="316">
        <f t="shared" si="1"/>
        <v>0</v>
      </c>
      <c r="C25" s="316">
        <f t="shared" si="2"/>
        <v>0</v>
      </c>
      <c r="D25" s="316">
        <f t="shared" si="3"/>
        <v>0</v>
      </c>
      <c r="E25" s="316">
        <f t="shared" si="4"/>
        <v>0</v>
      </c>
      <c r="F25" s="316" t="str">
        <f t="shared" si="5"/>
        <v/>
      </c>
      <c r="G25" s="173" t="str">
        <f>IF(ISTEXT('Student List'!$C$29),('Student List'!$C$29),"")</f>
        <v/>
      </c>
      <c r="H25" s="309"/>
      <c r="I25" s="298"/>
      <c r="J25" s="299"/>
      <c r="K25" s="298"/>
      <c r="L25" s="300"/>
      <c r="M25" s="297"/>
      <c r="N25" s="298"/>
      <c r="O25" s="299"/>
      <c r="P25" s="298"/>
      <c r="Q25" s="300"/>
      <c r="R25" s="297"/>
      <c r="S25" s="298"/>
      <c r="T25" s="299"/>
      <c r="U25" s="298"/>
      <c r="V25" s="300"/>
      <c r="W25" s="297"/>
      <c r="X25" s="298"/>
      <c r="Y25" s="299"/>
      <c r="Z25" s="298"/>
      <c r="AA25" s="310"/>
      <c r="AB25" s="317"/>
      <c r="AC25" s="309"/>
      <c r="AD25" s="298"/>
      <c r="AE25" s="297"/>
      <c r="AF25" s="298"/>
      <c r="AG25" s="300"/>
      <c r="AH25" s="297"/>
      <c r="AI25" s="298"/>
      <c r="AJ25" s="299"/>
      <c r="AK25" s="298"/>
      <c r="AL25" s="300"/>
      <c r="AM25" s="297"/>
      <c r="AN25" s="298"/>
      <c r="AO25" s="299"/>
      <c r="AP25" s="298"/>
      <c r="AQ25" s="300"/>
      <c r="AR25" s="297"/>
      <c r="AS25" s="298"/>
      <c r="AT25" s="299"/>
      <c r="AU25" s="298"/>
      <c r="AV25" s="300"/>
      <c r="AW25" s="297"/>
      <c r="AX25" s="298"/>
      <c r="AY25" s="299"/>
      <c r="AZ25" s="298"/>
      <c r="BA25" s="300"/>
      <c r="BB25" s="297"/>
      <c r="BC25" s="298"/>
      <c r="BD25" s="298"/>
      <c r="BE25" s="298"/>
      <c r="BF25" s="297"/>
      <c r="BG25" s="91" t="str">
        <f t="shared" si="0"/>
        <v/>
      </c>
    </row>
    <row r="26" spans="1:103" ht="13.5" customHeight="1" thickBot="1">
      <c r="A26" s="315"/>
      <c r="B26" s="316">
        <f t="shared" si="1"/>
        <v>0</v>
      </c>
      <c r="C26" s="316">
        <f t="shared" si="2"/>
        <v>0</v>
      </c>
      <c r="D26" s="316">
        <f t="shared" si="3"/>
        <v>0</v>
      </c>
      <c r="E26" s="316">
        <f t="shared" si="4"/>
        <v>0</v>
      </c>
      <c r="F26" s="316" t="str">
        <f t="shared" si="5"/>
        <v/>
      </c>
      <c r="G26" s="229" t="str">
        <f>IF(ISTEXT('Student List'!$C$30),('Student List'!$C$30),"")</f>
        <v/>
      </c>
      <c r="H26" s="313"/>
      <c r="I26" s="302"/>
      <c r="J26" s="303"/>
      <c r="K26" s="302"/>
      <c r="L26" s="304"/>
      <c r="M26" s="301"/>
      <c r="N26" s="302"/>
      <c r="O26" s="303"/>
      <c r="P26" s="302"/>
      <c r="Q26" s="304"/>
      <c r="R26" s="301"/>
      <c r="S26" s="302"/>
      <c r="T26" s="303"/>
      <c r="U26" s="302"/>
      <c r="V26" s="304"/>
      <c r="W26" s="301"/>
      <c r="X26" s="302"/>
      <c r="Y26" s="303"/>
      <c r="Z26" s="302"/>
      <c r="AA26" s="314"/>
      <c r="AB26" s="318"/>
      <c r="AC26" s="313"/>
      <c r="AD26" s="302"/>
      <c r="AE26" s="301"/>
      <c r="AF26" s="302"/>
      <c r="AG26" s="304"/>
      <c r="AH26" s="301"/>
      <c r="AI26" s="302"/>
      <c r="AJ26" s="303"/>
      <c r="AK26" s="302"/>
      <c r="AL26" s="304"/>
      <c r="AM26" s="301"/>
      <c r="AN26" s="302"/>
      <c r="AO26" s="303"/>
      <c r="AP26" s="302"/>
      <c r="AQ26" s="304"/>
      <c r="AR26" s="301"/>
      <c r="AS26" s="302"/>
      <c r="AT26" s="303"/>
      <c r="AU26" s="302"/>
      <c r="AV26" s="304"/>
      <c r="AW26" s="301"/>
      <c r="AX26" s="302"/>
      <c r="AY26" s="303"/>
      <c r="AZ26" s="302"/>
      <c r="BA26" s="304"/>
      <c r="BB26" s="301"/>
      <c r="BC26" s="302"/>
      <c r="BD26" s="302"/>
      <c r="BE26" s="302"/>
      <c r="BF26" s="301"/>
      <c r="BG26" s="236" t="str">
        <f t="shared" si="0"/>
        <v/>
      </c>
    </row>
    <row r="27" spans="1:103" ht="13.5" customHeight="1" thickBot="1">
      <c r="N27" s="51"/>
      <c r="O27" s="51"/>
      <c r="R27" s="51"/>
      <c r="S27" s="51"/>
      <c r="T27" s="51"/>
      <c r="W27" s="51"/>
      <c r="X27" s="51"/>
      <c r="Y27" s="51"/>
      <c r="AE27" s="51"/>
      <c r="AH27" s="51"/>
      <c r="AI27" s="51"/>
      <c r="AJ27" s="51"/>
      <c r="AM27" s="51"/>
      <c r="AN27" s="51"/>
      <c r="AO27" s="51"/>
      <c r="AR27" s="51"/>
      <c r="AS27" s="51"/>
      <c r="AT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</row>
    <row r="28" spans="1:103" ht="28.5" customHeight="1" thickTop="1" thickBot="1">
      <c r="B28" s="364" t="str">
        <f>IF(ISTEXT('Student List'!I9),'Student List'!I9,"")</f>
        <v>Reading</v>
      </c>
      <c r="C28" s="365"/>
      <c r="D28" s="365"/>
      <c r="E28" s="366"/>
      <c r="F28" s="367" t="str">
        <f>('Student List'!C6)</f>
        <v>School Name Here</v>
      </c>
      <c r="G28" s="368"/>
      <c r="H28" s="368"/>
      <c r="I28" s="368"/>
      <c r="J28" s="369"/>
      <c r="K28" s="17" t="s">
        <v>117</v>
      </c>
      <c r="L28" s="18"/>
      <c r="M28" s="19"/>
      <c r="N28" s="19"/>
      <c r="O28" s="19"/>
      <c r="P28" s="20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2"/>
      <c r="AC28" s="24" t="str">
        <f>B28</f>
        <v>Reading</v>
      </c>
      <c r="AD28" s="25"/>
      <c r="AE28" s="25"/>
      <c r="AF28" s="26"/>
      <c r="AG28" s="25"/>
      <c r="AH28" s="27"/>
      <c r="AI28" s="27"/>
      <c r="AJ28" s="27"/>
      <c r="AK28" s="27"/>
      <c r="AL28" s="28"/>
      <c r="AM28" s="17" t="str">
        <f>K28</f>
        <v>4th NINE WEEKS</v>
      </c>
      <c r="AN28" s="19"/>
      <c r="AO28" s="19"/>
      <c r="AP28" s="19"/>
      <c r="AQ28" s="19"/>
      <c r="AR28" s="20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9"/>
      <c r="BI28" s="30" t="str">
        <f>B28</f>
        <v>Reading</v>
      </c>
      <c r="BJ28" s="31"/>
      <c r="BK28" s="32"/>
      <c r="BL28" s="33" t="str">
        <f>K28</f>
        <v>4th NINE WEEKS</v>
      </c>
      <c r="BM28" s="34"/>
      <c r="BN28" s="34"/>
      <c r="BO28" s="34"/>
      <c r="BP28" s="34"/>
      <c r="BQ28" s="35"/>
      <c r="BR28" s="35"/>
      <c r="BS28" s="36"/>
      <c r="BU28" s="30" t="str">
        <f>B28</f>
        <v>Reading</v>
      </c>
      <c r="BV28" s="31"/>
      <c r="BW28" s="32"/>
      <c r="BX28" s="33" t="str">
        <f>K28</f>
        <v>4th NINE WEEKS</v>
      </c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5"/>
      <c r="CY28" s="36"/>
    </row>
    <row r="29" spans="1:103" ht="13.5" customHeight="1" thickTop="1" thickBot="1">
      <c r="B29" s="37"/>
      <c r="C29" s="37"/>
      <c r="D29" s="38"/>
      <c r="E29" s="38"/>
      <c r="F29" s="38"/>
      <c r="G29" s="38"/>
      <c r="H29" s="39" t="s">
        <v>7</v>
      </c>
      <c r="I29" s="40"/>
      <c r="J29" s="40"/>
      <c r="K29" s="40"/>
      <c r="L29" s="41"/>
      <c r="M29" s="40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3"/>
      <c r="AC29" s="39" t="s">
        <v>7</v>
      </c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4"/>
      <c r="BI29" s="45"/>
      <c r="BJ29" s="46" t="s">
        <v>8</v>
      </c>
      <c r="BK29" s="40"/>
      <c r="BL29" s="40"/>
      <c r="BM29" s="40"/>
      <c r="BN29" s="40"/>
      <c r="BO29" s="40"/>
      <c r="BP29" s="40"/>
      <c r="BQ29" s="40"/>
      <c r="BR29" s="40"/>
      <c r="BS29" s="47"/>
      <c r="BU29" s="45"/>
      <c r="BV29" s="155" t="s">
        <v>59</v>
      </c>
      <c r="BW29" s="156"/>
      <c r="BX29" s="156"/>
      <c r="BY29" s="156"/>
      <c r="BZ29" s="156"/>
      <c r="CA29" s="156"/>
      <c r="CB29" s="156"/>
      <c r="CC29" s="156"/>
      <c r="CD29" s="156"/>
      <c r="CE29" s="156"/>
      <c r="CF29" s="156"/>
      <c r="CG29" s="156"/>
      <c r="CH29" s="156"/>
      <c r="CI29" s="156"/>
      <c r="CJ29" s="156"/>
      <c r="CK29" s="156"/>
      <c r="CL29" s="156"/>
      <c r="CM29" s="156"/>
      <c r="CN29" s="156"/>
      <c r="CO29" s="156"/>
      <c r="CP29" s="156"/>
      <c r="CQ29" s="156"/>
      <c r="CR29" s="156"/>
      <c r="CS29" s="156"/>
      <c r="CT29" s="156"/>
      <c r="CU29" s="156"/>
      <c r="CV29" s="156"/>
      <c r="CW29" s="156"/>
      <c r="CX29" s="156"/>
      <c r="CY29" s="157"/>
    </row>
    <row r="30" spans="1:103" ht="13.5" customHeight="1">
      <c r="B30" s="153" t="s">
        <v>58</v>
      </c>
      <c r="C30" s="149" t="s">
        <v>9</v>
      </c>
      <c r="D30" s="48" t="s">
        <v>10</v>
      </c>
      <c r="E30" s="49" t="s">
        <v>60</v>
      </c>
      <c r="F30" s="50"/>
      <c r="G30" s="51"/>
      <c r="H30" s="362" t="s">
        <v>11</v>
      </c>
      <c r="I30" s="355"/>
      <c r="J30" s="355"/>
      <c r="K30" s="355"/>
      <c r="L30" s="360"/>
      <c r="M30" s="354" t="s">
        <v>12</v>
      </c>
      <c r="N30" s="355"/>
      <c r="O30" s="355"/>
      <c r="P30" s="355"/>
      <c r="Q30" s="360"/>
      <c r="R30" s="354" t="s">
        <v>13</v>
      </c>
      <c r="S30" s="355"/>
      <c r="T30" s="355"/>
      <c r="U30" s="355"/>
      <c r="V30" s="360"/>
      <c r="W30" s="354" t="s">
        <v>14</v>
      </c>
      <c r="X30" s="355"/>
      <c r="Y30" s="355"/>
      <c r="Z30" s="355"/>
      <c r="AA30" s="356"/>
      <c r="AC30" s="362" t="s">
        <v>15</v>
      </c>
      <c r="AD30" s="355"/>
      <c r="AE30" s="355"/>
      <c r="AF30" s="355"/>
      <c r="AG30" s="360"/>
      <c r="AH30" s="354" t="s">
        <v>16</v>
      </c>
      <c r="AI30" s="355"/>
      <c r="AJ30" s="355"/>
      <c r="AK30" s="355"/>
      <c r="AL30" s="360"/>
      <c r="AM30" s="354" t="s">
        <v>17</v>
      </c>
      <c r="AN30" s="355"/>
      <c r="AO30" s="355"/>
      <c r="AP30" s="355"/>
      <c r="AQ30" s="360"/>
      <c r="AR30" s="354" t="s">
        <v>18</v>
      </c>
      <c r="AS30" s="355"/>
      <c r="AT30" s="355"/>
      <c r="AU30" s="355"/>
      <c r="AV30" s="360"/>
      <c r="AW30" s="354" t="s">
        <v>19</v>
      </c>
      <c r="AX30" s="355"/>
      <c r="AY30" s="355"/>
      <c r="AZ30" s="355"/>
      <c r="BA30" s="356"/>
      <c r="BB30" s="354" t="s">
        <v>120</v>
      </c>
      <c r="BC30" s="355"/>
      <c r="BD30" s="355"/>
      <c r="BE30" s="355"/>
      <c r="BF30" s="356"/>
      <c r="BG30" s="52"/>
      <c r="BI30" s="53"/>
      <c r="BJ30" s="54"/>
      <c r="BK30" s="54"/>
      <c r="BL30" s="54"/>
      <c r="BM30" s="54"/>
      <c r="BN30" s="54"/>
      <c r="BO30" s="54"/>
      <c r="BP30" s="54"/>
      <c r="BQ30" s="54"/>
      <c r="BR30" s="54"/>
      <c r="BS30" s="55"/>
      <c r="BU30" s="53"/>
      <c r="BV30" s="344" t="s">
        <v>11</v>
      </c>
      <c r="BW30" s="345"/>
      <c r="BX30" s="346"/>
      <c r="BY30" s="344" t="s">
        <v>12</v>
      </c>
      <c r="BZ30" s="345"/>
      <c r="CA30" s="346"/>
      <c r="CB30" s="344" t="s">
        <v>13</v>
      </c>
      <c r="CC30" s="345"/>
      <c r="CD30" s="346"/>
      <c r="CE30" s="344" t="s">
        <v>14</v>
      </c>
      <c r="CF30" s="345"/>
      <c r="CG30" s="346"/>
      <c r="CH30" s="344" t="s">
        <v>15</v>
      </c>
      <c r="CI30" s="345"/>
      <c r="CJ30" s="346"/>
      <c r="CK30" s="344" t="s">
        <v>16</v>
      </c>
      <c r="CL30" s="345"/>
      <c r="CM30" s="346"/>
      <c r="CN30" s="344" t="s">
        <v>17</v>
      </c>
      <c r="CO30" s="345"/>
      <c r="CP30" s="346"/>
      <c r="CQ30" s="344" t="s">
        <v>18</v>
      </c>
      <c r="CR30" s="345"/>
      <c r="CS30" s="346"/>
      <c r="CT30" s="344" t="s">
        <v>19</v>
      </c>
      <c r="CU30" s="345"/>
      <c r="CV30" s="346"/>
      <c r="CW30" s="350" t="s">
        <v>120</v>
      </c>
      <c r="CX30" s="345"/>
      <c r="CY30" s="351"/>
    </row>
    <row r="31" spans="1:103" ht="13.5" customHeight="1" thickBot="1">
      <c r="B31" s="182" t="s">
        <v>24</v>
      </c>
      <c r="C31" s="283" t="s">
        <v>24</v>
      </c>
      <c r="D31" s="183" t="s">
        <v>24</v>
      </c>
      <c r="E31" s="184" t="s">
        <v>24</v>
      </c>
      <c r="F31" s="61" t="s">
        <v>25</v>
      </c>
      <c r="G31" s="62" t="s">
        <v>26</v>
      </c>
      <c r="H31" s="363"/>
      <c r="I31" s="358"/>
      <c r="J31" s="358"/>
      <c r="K31" s="358"/>
      <c r="L31" s="361"/>
      <c r="M31" s="357"/>
      <c r="N31" s="358"/>
      <c r="O31" s="358"/>
      <c r="P31" s="358"/>
      <c r="Q31" s="361"/>
      <c r="R31" s="357"/>
      <c r="S31" s="358"/>
      <c r="T31" s="358"/>
      <c r="U31" s="358"/>
      <c r="V31" s="361"/>
      <c r="W31" s="357"/>
      <c r="X31" s="358"/>
      <c r="Y31" s="358"/>
      <c r="Z31" s="358"/>
      <c r="AA31" s="359"/>
      <c r="AC31" s="363"/>
      <c r="AD31" s="358"/>
      <c r="AE31" s="358"/>
      <c r="AF31" s="358"/>
      <c r="AG31" s="361"/>
      <c r="AH31" s="357"/>
      <c r="AI31" s="358"/>
      <c r="AJ31" s="358"/>
      <c r="AK31" s="358"/>
      <c r="AL31" s="361"/>
      <c r="AM31" s="357"/>
      <c r="AN31" s="358"/>
      <c r="AO31" s="358"/>
      <c r="AP31" s="358"/>
      <c r="AQ31" s="361"/>
      <c r="AR31" s="357"/>
      <c r="AS31" s="358"/>
      <c r="AT31" s="358"/>
      <c r="AU31" s="358"/>
      <c r="AV31" s="361"/>
      <c r="AW31" s="357"/>
      <c r="AX31" s="358"/>
      <c r="AY31" s="358"/>
      <c r="AZ31" s="358"/>
      <c r="BA31" s="359"/>
      <c r="BB31" s="357"/>
      <c r="BC31" s="358"/>
      <c r="BD31" s="358"/>
      <c r="BE31" s="358"/>
      <c r="BF31" s="359"/>
      <c r="BG31" s="63" t="s">
        <v>26</v>
      </c>
      <c r="BI31" s="64" t="s">
        <v>26</v>
      </c>
      <c r="BJ31" s="65">
        <v>1</v>
      </c>
      <c r="BK31" s="66">
        <v>2</v>
      </c>
      <c r="BL31" s="65">
        <v>3</v>
      </c>
      <c r="BM31" s="66">
        <v>4</v>
      </c>
      <c r="BN31" s="65">
        <v>5</v>
      </c>
      <c r="BO31" s="66">
        <v>6</v>
      </c>
      <c r="BP31" s="65">
        <v>7</v>
      </c>
      <c r="BQ31" s="66">
        <v>8</v>
      </c>
      <c r="BR31" s="66">
        <v>9</v>
      </c>
      <c r="BS31" s="67">
        <v>10</v>
      </c>
      <c r="BU31" s="64" t="s">
        <v>26</v>
      </c>
      <c r="BV31" s="347"/>
      <c r="BW31" s="348"/>
      <c r="BX31" s="349"/>
      <c r="BY31" s="347"/>
      <c r="BZ31" s="348"/>
      <c r="CA31" s="349"/>
      <c r="CB31" s="347"/>
      <c r="CC31" s="348"/>
      <c r="CD31" s="349"/>
      <c r="CE31" s="347"/>
      <c r="CF31" s="348"/>
      <c r="CG31" s="349"/>
      <c r="CH31" s="347"/>
      <c r="CI31" s="348"/>
      <c r="CJ31" s="349"/>
      <c r="CK31" s="347"/>
      <c r="CL31" s="348"/>
      <c r="CM31" s="349"/>
      <c r="CN31" s="347"/>
      <c r="CO31" s="348"/>
      <c r="CP31" s="349"/>
      <c r="CQ31" s="347"/>
      <c r="CR31" s="348"/>
      <c r="CS31" s="349"/>
      <c r="CT31" s="347"/>
      <c r="CU31" s="348"/>
      <c r="CV31" s="349"/>
      <c r="CW31" s="352"/>
      <c r="CX31" s="348"/>
      <c r="CY31" s="353"/>
    </row>
    <row r="32" spans="1:103" ht="13.5" customHeight="1">
      <c r="A32" s="83" t="str">
        <f t="shared" ref="A32:A53" si="6">IF(ISERROR(D32/2),"",D32)</f>
        <v/>
      </c>
      <c r="B32" s="185" t="str">
        <f t="shared" ref="B32:B53" si="7">IF(SUM(BV32:CY32),AVERAGE(BV32:CY32),"")</f>
        <v/>
      </c>
      <c r="C32" s="150" t="str">
        <f t="shared" ref="C32:C53" si="8">IF(SUM(H32:BF32),AVERAGE(H32:BF32),"")</f>
        <v/>
      </c>
      <c r="D32" s="186" t="str">
        <f t="shared" ref="D32:D53" si="9">IF(SUM(BJ32:BS32),AVERAGE(BJ32:BS32),"")</f>
        <v/>
      </c>
      <c r="E32" s="187" t="str">
        <f>IF(ISERROR(SUM((B32/2),(C32/2),(D32/2))),IF(ISERROR(SUM((B32/2),(C32/2))),IF(ISERROR(SUM((B32/2),(D32/2))),IF(ISERROR(SUM((C32/2),(D32/2))),IF(ISERROR(B32/2),IF(ISERROR(C32/2),A32,C32),B32),SUM((C32*'Student List'!$D$34),(D32*'Student List'!$E$34))/'Student List'!$D$40),SUM((B32*'Student List'!$C$34),(D32*'Student List'!$E$34))/'Student List'!$E$40),SUM((B32*'Student List'!$C$34),(C32*'Student List'!$D$34))/'Student List'!$C$40),SUM((B32*'Student List'!$C$34),(C32*'Student List'!$D$34),(D32*'Student List'!$E$34))/'Student List'!$C$35)</f>
        <v/>
      </c>
      <c r="F32" s="84" t="str">
        <f t="shared" ref="F32:F53" si="10">IF(ISERROR(IF(E32,HLOOKUP(E32,$B$354:$N$355,2),"")),"",(IF(E32,HLOOKUP(E32,$B$354:$N$355,2),"")))</f>
        <v/>
      </c>
      <c r="G32" s="172" t="str">
        <f>IF(ISTEXT('Student List'!$C$9),('Student List'!$C$9),"")</f>
        <v/>
      </c>
      <c r="H32" s="71"/>
      <c r="I32" s="72"/>
      <c r="J32" s="73"/>
      <c r="K32" s="72"/>
      <c r="L32" s="74"/>
      <c r="M32" s="75"/>
      <c r="N32" s="72"/>
      <c r="O32" s="73"/>
      <c r="P32" s="72"/>
      <c r="Q32" s="74"/>
      <c r="R32" s="75"/>
      <c r="S32" s="72"/>
      <c r="T32" s="73"/>
      <c r="U32" s="72"/>
      <c r="V32" s="74"/>
      <c r="W32" s="75"/>
      <c r="X32" s="72"/>
      <c r="Y32" s="73"/>
      <c r="Z32" s="72"/>
      <c r="AA32" s="76"/>
      <c r="AB32" s="207"/>
      <c r="AC32" s="71"/>
      <c r="AD32" s="72"/>
      <c r="AE32" s="75"/>
      <c r="AF32" s="72"/>
      <c r="AG32" s="74"/>
      <c r="AH32" s="75"/>
      <c r="AI32" s="72"/>
      <c r="AJ32" s="73"/>
      <c r="AK32" s="72"/>
      <c r="AL32" s="74"/>
      <c r="AM32" s="75"/>
      <c r="AN32" s="72"/>
      <c r="AO32" s="73"/>
      <c r="AP32" s="72"/>
      <c r="AQ32" s="77"/>
      <c r="AR32" s="75"/>
      <c r="AS32" s="72"/>
      <c r="AT32" s="73"/>
      <c r="AU32" s="72"/>
      <c r="AV32" s="74"/>
      <c r="AW32" s="75"/>
      <c r="AX32" s="72"/>
      <c r="AY32" s="73"/>
      <c r="AZ32" s="72"/>
      <c r="BA32" s="74"/>
      <c r="BB32" s="75"/>
      <c r="BC32" s="72"/>
      <c r="BD32" s="72"/>
      <c r="BE32" s="72"/>
      <c r="BF32" s="75"/>
      <c r="BG32" s="78" t="str">
        <f t="shared" ref="BG32:BG53" si="11">G32</f>
        <v/>
      </c>
      <c r="BI32" s="79" t="str">
        <f t="shared" ref="BI32:BI53" si="12">G32</f>
        <v/>
      </c>
      <c r="BJ32" s="109"/>
      <c r="BK32" s="110"/>
      <c r="BL32" s="110"/>
      <c r="BM32" s="110"/>
      <c r="BN32" s="110"/>
      <c r="BO32" s="110"/>
      <c r="BP32" s="110"/>
      <c r="BQ32" s="110"/>
      <c r="BR32" s="110"/>
      <c r="BS32" s="111"/>
      <c r="BU32" s="170" t="str">
        <f t="shared" ref="BU32:BU53" si="13">G32</f>
        <v/>
      </c>
      <c r="BV32" s="158"/>
      <c r="BW32" s="159"/>
      <c r="BX32" s="248"/>
      <c r="BY32" s="252"/>
      <c r="BZ32" s="253"/>
      <c r="CA32" s="254"/>
      <c r="CB32" s="252"/>
      <c r="CC32" s="253"/>
      <c r="CD32" s="254"/>
      <c r="CE32" s="252"/>
      <c r="CF32" s="253"/>
      <c r="CG32" s="254"/>
      <c r="CH32" s="252"/>
      <c r="CI32" s="253"/>
      <c r="CJ32" s="254"/>
      <c r="CK32" s="252"/>
      <c r="CL32" s="253"/>
      <c r="CM32" s="254"/>
      <c r="CN32" s="252"/>
      <c r="CO32" s="253"/>
      <c r="CP32" s="254"/>
      <c r="CQ32" s="252"/>
      <c r="CR32" s="253"/>
      <c r="CS32" s="254"/>
      <c r="CT32" s="252"/>
      <c r="CU32" s="253"/>
      <c r="CV32" s="254"/>
      <c r="CW32" s="247"/>
      <c r="CX32" s="159"/>
      <c r="CY32" s="160"/>
    </row>
    <row r="33" spans="1:103" ht="13.5" customHeight="1">
      <c r="A33" s="83" t="str">
        <f t="shared" si="6"/>
        <v/>
      </c>
      <c r="B33" s="168" t="str">
        <f t="shared" si="7"/>
        <v/>
      </c>
      <c r="C33" s="151" t="str">
        <f t="shared" si="8"/>
        <v/>
      </c>
      <c r="D33" s="82" t="str">
        <f t="shared" si="9"/>
        <v/>
      </c>
      <c r="E33" s="188" t="str">
        <f>IF(ISERROR(SUM((B33/2),(C33/2),(D33/2))),IF(ISERROR(SUM((B33/2),(C33/2))),IF(ISERROR(SUM((B33/2),(D33/2))),IF(ISERROR(SUM((C33/2),(D33/2))),IF(ISERROR(B33/2),IF(ISERROR(C33/2),A33,C33),B33),SUM((C33*'Student List'!$D$34),(D33*'Student List'!$E$34))/'Student List'!$D$40),SUM((B33*'Student List'!$C$34),(D33*'Student List'!$E$34))/'Student List'!$E$40),SUM((B33*'Student List'!$C$34),(C33*'Student List'!$D$34))/'Student List'!$C$40),SUM((B33*'Student List'!$C$34),(C33*'Student List'!$D$34),(D33*'Student List'!$E$34))/'Student List'!$C$35)</f>
        <v/>
      </c>
      <c r="F33" s="84" t="str">
        <f t="shared" si="10"/>
        <v/>
      </c>
      <c r="G33" s="208" t="str">
        <f>IF(ISTEXT('Student List'!$C$10),('Student List'!$C$10),"")</f>
        <v/>
      </c>
      <c r="H33" s="209"/>
      <c r="I33" s="210"/>
      <c r="J33" s="211"/>
      <c r="K33" s="210"/>
      <c r="L33" s="212"/>
      <c r="M33" s="213"/>
      <c r="N33" s="210"/>
      <c r="O33" s="211"/>
      <c r="P33" s="210"/>
      <c r="Q33" s="212"/>
      <c r="R33" s="213"/>
      <c r="S33" s="210"/>
      <c r="T33" s="211"/>
      <c r="U33" s="210"/>
      <c r="V33" s="212"/>
      <c r="W33" s="213"/>
      <c r="X33" s="210"/>
      <c r="Y33" s="211"/>
      <c r="Z33" s="210"/>
      <c r="AA33" s="214"/>
      <c r="AB33" s="215"/>
      <c r="AC33" s="209"/>
      <c r="AD33" s="210"/>
      <c r="AE33" s="213"/>
      <c r="AF33" s="210"/>
      <c r="AG33" s="212"/>
      <c r="AH33" s="213"/>
      <c r="AI33" s="210"/>
      <c r="AJ33" s="211"/>
      <c r="AK33" s="210"/>
      <c r="AL33" s="212"/>
      <c r="AM33" s="213"/>
      <c r="AN33" s="210"/>
      <c r="AO33" s="211"/>
      <c r="AP33" s="210"/>
      <c r="AQ33" s="212"/>
      <c r="AR33" s="213"/>
      <c r="AS33" s="210"/>
      <c r="AT33" s="211"/>
      <c r="AU33" s="210"/>
      <c r="AV33" s="212"/>
      <c r="AW33" s="213"/>
      <c r="AX33" s="210"/>
      <c r="AY33" s="211"/>
      <c r="AZ33" s="210"/>
      <c r="BA33" s="212"/>
      <c r="BB33" s="213"/>
      <c r="BC33" s="210"/>
      <c r="BD33" s="210"/>
      <c r="BE33" s="210"/>
      <c r="BF33" s="213"/>
      <c r="BG33" s="216" t="str">
        <f t="shared" si="11"/>
        <v/>
      </c>
      <c r="BH33" s="217"/>
      <c r="BI33" s="218" t="str">
        <f t="shared" si="12"/>
        <v/>
      </c>
      <c r="BJ33" s="219"/>
      <c r="BK33" s="220"/>
      <c r="BL33" s="221"/>
      <c r="BM33" s="221"/>
      <c r="BN33" s="221"/>
      <c r="BO33" s="221"/>
      <c r="BP33" s="221"/>
      <c r="BQ33" s="221"/>
      <c r="BR33" s="221"/>
      <c r="BS33" s="222"/>
      <c r="BT33" s="217"/>
      <c r="BU33" s="223" t="str">
        <f t="shared" si="13"/>
        <v/>
      </c>
      <c r="BV33" s="224"/>
      <c r="BW33" s="225"/>
      <c r="BX33" s="249"/>
      <c r="BY33" s="255"/>
      <c r="BZ33" s="226"/>
      <c r="CA33" s="249"/>
      <c r="CB33" s="255"/>
      <c r="CC33" s="226"/>
      <c r="CD33" s="249"/>
      <c r="CE33" s="255"/>
      <c r="CF33" s="226"/>
      <c r="CG33" s="249"/>
      <c r="CH33" s="255"/>
      <c r="CI33" s="226"/>
      <c r="CJ33" s="249"/>
      <c r="CK33" s="255"/>
      <c r="CL33" s="226"/>
      <c r="CM33" s="249"/>
      <c r="CN33" s="255"/>
      <c r="CO33" s="226"/>
      <c r="CP33" s="249"/>
      <c r="CQ33" s="255"/>
      <c r="CR33" s="226"/>
      <c r="CS33" s="249"/>
      <c r="CT33" s="255"/>
      <c r="CU33" s="226"/>
      <c r="CV33" s="249"/>
      <c r="CW33" s="225"/>
      <c r="CX33" s="226"/>
      <c r="CY33" s="227"/>
    </row>
    <row r="34" spans="1:103" ht="13.5" customHeight="1">
      <c r="A34" s="83" t="str">
        <f t="shared" si="6"/>
        <v/>
      </c>
      <c r="B34" s="168" t="str">
        <f t="shared" si="7"/>
        <v/>
      </c>
      <c r="C34" s="151" t="str">
        <f t="shared" si="8"/>
        <v/>
      </c>
      <c r="D34" s="82" t="str">
        <f t="shared" si="9"/>
        <v/>
      </c>
      <c r="E34" s="188" t="str">
        <f>IF(ISERROR(SUM((B34/2),(C34/2),(D34/2))),IF(ISERROR(SUM((B34/2),(C34/2))),IF(ISERROR(SUM((B34/2),(D34/2))),IF(ISERROR(SUM((C34/2),(D34/2))),IF(ISERROR(B34/2),IF(ISERROR(C34/2),A34,C34),B34),SUM((C34*'Student List'!$D$34),(D34*'Student List'!$E$34))/'Student List'!$D$40),SUM((B34*'Student List'!$C$34),(D34*'Student List'!$E$34))/'Student List'!$E$40),SUM((B34*'Student List'!$C$34),(C34*'Student List'!$D$34))/'Student List'!$C$40),SUM((B34*'Student List'!$C$34),(C34*'Student List'!$D$34),(D34*'Student List'!$E$34))/'Student List'!$C$35)</f>
        <v/>
      </c>
      <c r="F34" s="84" t="str">
        <f t="shared" si="10"/>
        <v/>
      </c>
      <c r="G34" s="173" t="str">
        <f>IF(ISTEXT('Student List'!$C$11),('Student List'!$C$11),"")</f>
        <v/>
      </c>
      <c r="H34" s="85"/>
      <c r="I34" s="86"/>
      <c r="J34" s="87"/>
      <c r="K34" s="86"/>
      <c r="L34" s="88"/>
      <c r="M34" s="89"/>
      <c r="N34" s="86"/>
      <c r="O34" s="87"/>
      <c r="P34" s="86"/>
      <c r="Q34" s="88"/>
      <c r="R34" s="89"/>
      <c r="S34" s="86"/>
      <c r="T34" s="87"/>
      <c r="U34" s="86"/>
      <c r="V34" s="88"/>
      <c r="W34" s="89"/>
      <c r="X34" s="86"/>
      <c r="Y34" s="87"/>
      <c r="Z34" s="86"/>
      <c r="AA34" s="90"/>
      <c r="AB34" s="207"/>
      <c r="AC34" s="85"/>
      <c r="AD34" s="86"/>
      <c r="AE34" s="89"/>
      <c r="AF34" s="86"/>
      <c r="AG34" s="88"/>
      <c r="AH34" s="89"/>
      <c r="AI34" s="86"/>
      <c r="AJ34" s="87"/>
      <c r="AK34" s="86"/>
      <c r="AL34" s="88"/>
      <c r="AM34" s="89"/>
      <c r="AN34" s="86"/>
      <c r="AO34" s="87"/>
      <c r="AP34" s="86"/>
      <c r="AQ34" s="88"/>
      <c r="AR34" s="89"/>
      <c r="AS34" s="86"/>
      <c r="AT34" s="87"/>
      <c r="AU34" s="86"/>
      <c r="AV34" s="88"/>
      <c r="AW34" s="89"/>
      <c r="AX34" s="86"/>
      <c r="AY34" s="87"/>
      <c r="AZ34" s="86"/>
      <c r="BA34" s="88"/>
      <c r="BB34" s="89"/>
      <c r="BC34" s="86"/>
      <c r="BD34" s="86"/>
      <c r="BE34" s="86"/>
      <c r="BF34" s="89"/>
      <c r="BG34" s="91" t="str">
        <f t="shared" si="11"/>
        <v/>
      </c>
      <c r="BI34" s="92" t="str">
        <f t="shared" si="12"/>
        <v/>
      </c>
      <c r="BJ34" s="112"/>
      <c r="BK34" s="117"/>
      <c r="BL34" s="113"/>
      <c r="BM34" s="113"/>
      <c r="BN34" s="113"/>
      <c r="BO34" s="113"/>
      <c r="BP34" s="113"/>
      <c r="BQ34" s="113"/>
      <c r="BR34" s="113"/>
      <c r="BS34" s="114"/>
      <c r="BU34" s="171" t="str">
        <f t="shared" si="13"/>
        <v/>
      </c>
      <c r="BV34" s="161"/>
      <c r="BW34" s="162"/>
      <c r="BX34" s="250"/>
      <c r="BY34" s="256"/>
      <c r="BZ34" s="163"/>
      <c r="CA34" s="250"/>
      <c r="CB34" s="256"/>
      <c r="CC34" s="163"/>
      <c r="CD34" s="250"/>
      <c r="CE34" s="256"/>
      <c r="CF34" s="163"/>
      <c r="CG34" s="250"/>
      <c r="CH34" s="256"/>
      <c r="CI34" s="163"/>
      <c r="CJ34" s="250"/>
      <c r="CK34" s="256"/>
      <c r="CL34" s="163"/>
      <c r="CM34" s="250"/>
      <c r="CN34" s="256"/>
      <c r="CO34" s="163"/>
      <c r="CP34" s="250"/>
      <c r="CQ34" s="256"/>
      <c r="CR34" s="163"/>
      <c r="CS34" s="250"/>
      <c r="CT34" s="256"/>
      <c r="CU34" s="163"/>
      <c r="CV34" s="250"/>
      <c r="CW34" s="162"/>
      <c r="CX34" s="163"/>
      <c r="CY34" s="164"/>
    </row>
    <row r="35" spans="1:103" ht="13.5" customHeight="1">
      <c r="A35" s="83" t="str">
        <f t="shared" si="6"/>
        <v/>
      </c>
      <c r="B35" s="168" t="str">
        <f t="shared" si="7"/>
        <v/>
      </c>
      <c r="C35" s="151" t="str">
        <f t="shared" si="8"/>
        <v/>
      </c>
      <c r="D35" s="82" t="str">
        <f t="shared" si="9"/>
        <v/>
      </c>
      <c r="E35" s="188" t="str">
        <f>IF(ISERROR(SUM((B35/2),(C35/2),(D35/2))),IF(ISERROR(SUM((B35/2),(C35/2))),IF(ISERROR(SUM((B35/2),(D35/2))),IF(ISERROR(SUM((C35/2),(D35/2))),IF(ISERROR(B35/2),IF(ISERROR(C35/2),A35,C35),B35),SUM((C35*'Student List'!$D$34),(D35*'Student List'!$E$34))/'Student List'!$D$40),SUM((B35*'Student List'!$C$34),(D35*'Student List'!$E$34))/'Student List'!$E$40),SUM((B35*'Student List'!$C$34),(C35*'Student List'!$D$34))/'Student List'!$C$40),SUM((B35*'Student List'!$C$34),(C35*'Student List'!$D$34),(D35*'Student List'!$E$34))/'Student List'!$C$35)</f>
        <v/>
      </c>
      <c r="F35" s="84" t="str">
        <f t="shared" si="10"/>
        <v/>
      </c>
      <c r="G35" s="208" t="str">
        <f>IF(ISTEXT('Student List'!$C$12),('Student List'!$C$12),"")</f>
        <v/>
      </c>
      <c r="H35" s="209"/>
      <c r="I35" s="210"/>
      <c r="J35" s="211"/>
      <c r="K35" s="210"/>
      <c r="L35" s="212"/>
      <c r="M35" s="213"/>
      <c r="N35" s="210"/>
      <c r="O35" s="211"/>
      <c r="P35" s="210"/>
      <c r="Q35" s="212"/>
      <c r="R35" s="213"/>
      <c r="S35" s="210"/>
      <c r="T35" s="211"/>
      <c r="U35" s="210"/>
      <c r="V35" s="212"/>
      <c r="W35" s="213"/>
      <c r="X35" s="210"/>
      <c r="Y35" s="211"/>
      <c r="Z35" s="210"/>
      <c r="AA35" s="214"/>
      <c r="AB35" s="215"/>
      <c r="AC35" s="209"/>
      <c r="AD35" s="210"/>
      <c r="AE35" s="213"/>
      <c r="AF35" s="210"/>
      <c r="AG35" s="212"/>
      <c r="AH35" s="213"/>
      <c r="AI35" s="210"/>
      <c r="AJ35" s="211"/>
      <c r="AK35" s="210"/>
      <c r="AL35" s="212"/>
      <c r="AM35" s="213"/>
      <c r="AN35" s="210"/>
      <c r="AO35" s="211"/>
      <c r="AP35" s="210"/>
      <c r="AQ35" s="212"/>
      <c r="AR35" s="213"/>
      <c r="AS35" s="210"/>
      <c r="AT35" s="211"/>
      <c r="AU35" s="210"/>
      <c r="AV35" s="212"/>
      <c r="AW35" s="213"/>
      <c r="AX35" s="210"/>
      <c r="AY35" s="211"/>
      <c r="AZ35" s="210"/>
      <c r="BA35" s="212"/>
      <c r="BB35" s="213"/>
      <c r="BC35" s="210"/>
      <c r="BD35" s="210"/>
      <c r="BE35" s="210"/>
      <c r="BF35" s="213"/>
      <c r="BG35" s="216" t="str">
        <f t="shared" si="11"/>
        <v/>
      </c>
      <c r="BH35" s="217"/>
      <c r="BI35" s="218" t="str">
        <f t="shared" si="12"/>
        <v/>
      </c>
      <c r="BJ35" s="219"/>
      <c r="BK35" s="220"/>
      <c r="BL35" s="221"/>
      <c r="BM35" s="221"/>
      <c r="BN35" s="221"/>
      <c r="BO35" s="221"/>
      <c r="BP35" s="221"/>
      <c r="BQ35" s="221"/>
      <c r="BR35" s="221"/>
      <c r="BS35" s="222"/>
      <c r="BT35" s="217"/>
      <c r="BU35" s="223" t="str">
        <f t="shared" si="13"/>
        <v/>
      </c>
      <c r="BV35" s="224"/>
      <c r="BW35" s="225"/>
      <c r="BX35" s="249"/>
      <c r="BY35" s="255"/>
      <c r="BZ35" s="226"/>
      <c r="CA35" s="249"/>
      <c r="CB35" s="255"/>
      <c r="CC35" s="226"/>
      <c r="CD35" s="249"/>
      <c r="CE35" s="255"/>
      <c r="CF35" s="226"/>
      <c r="CG35" s="249"/>
      <c r="CH35" s="255"/>
      <c r="CI35" s="226"/>
      <c r="CJ35" s="249"/>
      <c r="CK35" s="255"/>
      <c r="CL35" s="226"/>
      <c r="CM35" s="249"/>
      <c r="CN35" s="255"/>
      <c r="CO35" s="226"/>
      <c r="CP35" s="249"/>
      <c r="CQ35" s="255"/>
      <c r="CR35" s="226"/>
      <c r="CS35" s="249"/>
      <c r="CT35" s="255"/>
      <c r="CU35" s="226"/>
      <c r="CV35" s="249"/>
      <c r="CW35" s="225"/>
      <c r="CX35" s="226"/>
      <c r="CY35" s="227"/>
    </row>
    <row r="36" spans="1:103" ht="13.5" customHeight="1">
      <c r="A36" s="83" t="str">
        <f t="shared" si="6"/>
        <v/>
      </c>
      <c r="B36" s="168" t="str">
        <f t="shared" si="7"/>
        <v/>
      </c>
      <c r="C36" s="151" t="str">
        <f t="shared" si="8"/>
        <v/>
      </c>
      <c r="D36" s="82" t="str">
        <f t="shared" si="9"/>
        <v/>
      </c>
      <c r="E36" s="188" t="str">
        <f>IF(ISERROR(SUM((B36/2),(C36/2),(D36/2))),IF(ISERROR(SUM((B36/2),(C36/2))),IF(ISERROR(SUM((B36/2),(D36/2))),IF(ISERROR(SUM((C36/2),(D36/2))),IF(ISERROR(B36/2),IF(ISERROR(C36/2),A36,C36),B36),SUM((C36*'Student List'!$D$34),(D36*'Student List'!$E$34))/'Student List'!$D$40),SUM((B36*'Student List'!$C$34),(D36*'Student List'!$E$34))/'Student List'!$E$40),SUM((B36*'Student List'!$C$34),(C36*'Student List'!$D$34))/'Student List'!$C$40),SUM((B36*'Student List'!$C$34),(C36*'Student List'!$D$34),(D36*'Student List'!$E$34))/'Student List'!$C$35)</f>
        <v/>
      </c>
      <c r="F36" s="84" t="str">
        <f t="shared" si="10"/>
        <v/>
      </c>
      <c r="G36" s="173" t="str">
        <f>IF(ISTEXT('Student List'!$C$13),('Student List'!$C$13),"")</f>
        <v/>
      </c>
      <c r="H36" s="85"/>
      <c r="I36" s="86"/>
      <c r="J36" s="87"/>
      <c r="K36" s="86"/>
      <c r="L36" s="88"/>
      <c r="M36" s="89"/>
      <c r="N36" s="86"/>
      <c r="O36" s="87"/>
      <c r="P36" s="86"/>
      <c r="Q36" s="88"/>
      <c r="R36" s="89"/>
      <c r="S36" s="86"/>
      <c r="T36" s="87"/>
      <c r="U36" s="86"/>
      <c r="V36" s="88"/>
      <c r="W36" s="89"/>
      <c r="X36" s="86"/>
      <c r="Y36" s="87"/>
      <c r="Z36" s="86"/>
      <c r="AA36" s="90"/>
      <c r="AB36" s="207"/>
      <c r="AC36" s="85"/>
      <c r="AD36" s="86"/>
      <c r="AE36" s="89"/>
      <c r="AF36" s="86"/>
      <c r="AG36" s="88"/>
      <c r="AH36" s="89"/>
      <c r="AI36" s="86"/>
      <c r="AJ36" s="87"/>
      <c r="AK36" s="86"/>
      <c r="AL36" s="88"/>
      <c r="AM36" s="89"/>
      <c r="AN36" s="86"/>
      <c r="AO36" s="87"/>
      <c r="AP36" s="86"/>
      <c r="AQ36" s="88"/>
      <c r="AR36" s="89"/>
      <c r="AS36" s="86"/>
      <c r="AT36" s="87"/>
      <c r="AU36" s="86"/>
      <c r="AV36" s="88"/>
      <c r="AW36" s="89"/>
      <c r="AX36" s="86"/>
      <c r="AY36" s="87"/>
      <c r="AZ36" s="86"/>
      <c r="BA36" s="88"/>
      <c r="BB36" s="89"/>
      <c r="BC36" s="86"/>
      <c r="BD36" s="86"/>
      <c r="BE36" s="86"/>
      <c r="BF36" s="89"/>
      <c r="BG36" s="91" t="str">
        <f t="shared" si="11"/>
        <v/>
      </c>
      <c r="BI36" s="92" t="str">
        <f t="shared" si="12"/>
        <v/>
      </c>
      <c r="BJ36" s="112"/>
      <c r="BK36" s="117"/>
      <c r="BL36" s="113"/>
      <c r="BM36" s="113"/>
      <c r="BN36" s="113"/>
      <c r="BO36" s="113"/>
      <c r="BP36" s="113"/>
      <c r="BQ36" s="113"/>
      <c r="BR36" s="113"/>
      <c r="BS36" s="114"/>
      <c r="BU36" s="171" t="str">
        <f t="shared" si="13"/>
        <v/>
      </c>
      <c r="BV36" s="161"/>
      <c r="BW36" s="162"/>
      <c r="BX36" s="250"/>
      <c r="BY36" s="256"/>
      <c r="BZ36" s="163"/>
      <c r="CA36" s="250"/>
      <c r="CB36" s="256"/>
      <c r="CC36" s="163"/>
      <c r="CD36" s="250"/>
      <c r="CE36" s="256"/>
      <c r="CF36" s="163"/>
      <c r="CG36" s="250"/>
      <c r="CH36" s="256"/>
      <c r="CI36" s="163"/>
      <c r="CJ36" s="250"/>
      <c r="CK36" s="256"/>
      <c r="CL36" s="163"/>
      <c r="CM36" s="250"/>
      <c r="CN36" s="256"/>
      <c r="CO36" s="163"/>
      <c r="CP36" s="250"/>
      <c r="CQ36" s="256"/>
      <c r="CR36" s="163"/>
      <c r="CS36" s="250"/>
      <c r="CT36" s="256"/>
      <c r="CU36" s="163"/>
      <c r="CV36" s="250"/>
      <c r="CW36" s="162"/>
      <c r="CX36" s="163"/>
      <c r="CY36" s="164"/>
    </row>
    <row r="37" spans="1:103" ht="13.5" customHeight="1">
      <c r="A37" s="83" t="str">
        <f t="shared" si="6"/>
        <v/>
      </c>
      <c r="B37" s="168" t="str">
        <f t="shared" si="7"/>
        <v/>
      </c>
      <c r="C37" s="151" t="str">
        <f t="shared" si="8"/>
        <v/>
      </c>
      <c r="D37" s="82" t="str">
        <f t="shared" si="9"/>
        <v/>
      </c>
      <c r="E37" s="188" t="str">
        <f>IF(ISERROR(SUM((B37/2),(C37/2),(D37/2))),IF(ISERROR(SUM((B37/2),(C37/2))),IF(ISERROR(SUM((B37/2),(D37/2))),IF(ISERROR(SUM((C37/2),(D37/2))),IF(ISERROR(B37/2),IF(ISERROR(C37/2),A37,C37),B37),SUM((C37*'Student List'!$D$34),(D37*'Student List'!$E$34))/'Student List'!$D$40),SUM((B37*'Student List'!$C$34),(D37*'Student List'!$E$34))/'Student List'!$E$40),SUM((B37*'Student List'!$C$34),(C37*'Student List'!$D$34))/'Student List'!$C$40),SUM((B37*'Student List'!$C$34),(C37*'Student List'!$D$34),(D37*'Student List'!$E$34))/'Student List'!$C$35)</f>
        <v/>
      </c>
      <c r="F37" s="84" t="str">
        <f t="shared" si="10"/>
        <v/>
      </c>
      <c r="G37" s="208" t="str">
        <f>IF(ISTEXT('Student List'!$C$14),('Student List'!$C$14),"")</f>
        <v/>
      </c>
      <c r="H37" s="209"/>
      <c r="I37" s="210"/>
      <c r="J37" s="211"/>
      <c r="K37" s="210"/>
      <c r="L37" s="212"/>
      <c r="M37" s="213"/>
      <c r="N37" s="210"/>
      <c r="O37" s="211"/>
      <c r="P37" s="210"/>
      <c r="Q37" s="212"/>
      <c r="R37" s="213"/>
      <c r="S37" s="210"/>
      <c r="T37" s="211"/>
      <c r="U37" s="210"/>
      <c r="V37" s="212"/>
      <c r="W37" s="213"/>
      <c r="X37" s="210"/>
      <c r="Y37" s="211"/>
      <c r="Z37" s="210"/>
      <c r="AA37" s="214"/>
      <c r="AB37" s="215"/>
      <c r="AC37" s="209"/>
      <c r="AD37" s="210"/>
      <c r="AE37" s="213"/>
      <c r="AF37" s="210"/>
      <c r="AG37" s="212"/>
      <c r="AH37" s="213"/>
      <c r="AI37" s="210"/>
      <c r="AJ37" s="211"/>
      <c r="AK37" s="210"/>
      <c r="AL37" s="212"/>
      <c r="AM37" s="213"/>
      <c r="AN37" s="210"/>
      <c r="AO37" s="211"/>
      <c r="AP37" s="210"/>
      <c r="AQ37" s="212"/>
      <c r="AR37" s="213"/>
      <c r="AS37" s="210"/>
      <c r="AT37" s="211"/>
      <c r="AU37" s="210"/>
      <c r="AV37" s="212"/>
      <c r="AW37" s="213"/>
      <c r="AX37" s="210"/>
      <c r="AY37" s="211"/>
      <c r="AZ37" s="210"/>
      <c r="BA37" s="212"/>
      <c r="BB37" s="213"/>
      <c r="BC37" s="210"/>
      <c r="BD37" s="210"/>
      <c r="BE37" s="210"/>
      <c r="BF37" s="213"/>
      <c r="BG37" s="216" t="str">
        <f t="shared" si="11"/>
        <v/>
      </c>
      <c r="BH37" s="217"/>
      <c r="BI37" s="218" t="str">
        <f t="shared" si="12"/>
        <v/>
      </c>
      <c r="BJ37" s="219"/>
      <c r="BK37" s="220"/>
      <c r="BL37" s="221"/>
      <c r="BM37" s="221"/>
      <c r="BN37" s="221"/>
      <c r="BO37" s="221"/>
      <c r="BP37" s="221"/>
      <c r="BQ37" s="221"/>
      <c r="BR37" s="221"/>
      <c r="BS37" s="222"/>
      <c r="BT37" s="217"/>
      <c r="BU37" s="223" t="str">
        <f t="shared" si="13"/>
        <v/>
      </c>
      <c r="BV37" s="224"/>
      <c r="BW37" s="225"/>
      <c r="BX37" s="249"/>
      <c r="BY37" s="255"/>
      <c r="BZ37" s="226"/>
      <c r="CA37" s="249"/>
      <c r="CB37" s="255"/>
      <c r="CC37" s="226"/>
      <c r="CD37" s="249"/>
      <c r="CE37" s="255"/>
      <c r="CF37" s="226"/>
      <c r="CG37" s="249"/>
      <c r="CH37" s="255"/>
      <c r="CI37" s="226"/>
      <c r="CJ37" s="249"/>
      <c r="CK37" s="255"/>
      <c r="CL37" s="226"/>
      <c r="CM37" s="249"/>
      <c r="CN37" s="255"/>
      <c r="CO37" s="226"/>
      <c r="CP37" s="249"/>
      <c r="CQ37" s="255"/>
      <c r="CR37" s="226"/>
      <c r="CS37" s="249"/>
      <c r="CT37" s="255"/>
      <c r="CU37" s="226"/>
      <c r="CV37" s="249"/>
      <c r="CW37" s="225"/>
      <c r="CX37" s="226"/>
      <c r="CY37" s="227"/>
    </row>
    <row r="38" spans="1:103" ht="13.5" customHeight="1">
      <c r="A38" s="83" t="str">
        <f t="shared" si="6"/>
        <v/>
      </c>
      <c r="B38" s="168" t="str">
        <f t="shared" si="7"/>
        <v/>
      </c>
      <c r="C38" s="151" t="str">
        <f t="shared" si="8"/>
        <v/>
      </c>
      <c r="D38" s="82" t="str">
        <f t="shared" si="9"/>
        <v/>
      </c>
      <c r="E38" s="188" t="str">
        <f>IF(ISERROR(SUM((B38/2),(C38/2),(D38/2))),IF(ISERROR(SUM((B38/2),(C38/2))),IF(ISERROR(SUM((B38/2),(D38/2))),IF(ISERROR(SUM((C38/2),(D38/2))),IF(ISERROR(B38/2),IF(ISERROR(C38/2),A38,C38),B38),SUM((C38*'Student List'!$D$34),(D38*'Student List'!$E$34))/'Student List'!$D$40),SUM((B38*'Student List'!$C$34),(D38*'Student List'!$E$34))/'Student List'!$E$40),SUM((B38*'Student List'!$C$34),(C38*'Student List'!$D$34))/'Student List'!$C$40),SUM((B38*'Student List'!$C$34),(C38*'Student List'!$D$34),(D38*'Student List'!$E$34))/'Student List'!$C$35)</f>
        <v/>
      </c>
      <c r="F38" s="84" t="str">
        <f t="shared" si="10"/>
        <v/>
      </c>
      <c r="G38" s="173" t="str">
        <f>IF(ISTEXT('Student List'!$C$15),('Student List'!$C$15),"")</f>
        <v/>
      </c>
      <c r="H38" s="85"/>
      <c r="I38" s="86"/>
      <c r="J38" s="87"/>
      <c r="K38" s="86"/>
      <c r="L38" s="88"/>
      <c r="M38" s="89"/>
      <c r="N38" s="86"/>
      <c r="O38" s="87"/>
      <c r="P38" s="86"/>
      <c r="Q38" s="88"/>
      <c r="R38" s="89"/>
      <c r="S38" s="86"/>
      <c r="T38" s="87"/>
      <c r="U38" s="86"/>
      <c r="V38" s="88"/>
      <c r="W38" s="89"/>
      <c r="X38" s="86"/>
      <c r="Y38" s="87"/>
      <c r="Z38" s="86"/>
      <c r="AA38" s="90"/>
      <c r="AB38" s="207"/>
      <c r="AC38" s="85"/>
      <c r="AD38" s="86"/>
      <c r="AE38" s="89"/>
      <c r="AF38" s="86"/>
      <c r="AG38" s="88"/>
      <c r="AH38" s="89"/>
      <c r="AI38" s="86"/>
      <c r="AJ38" s="87"/>
      <c r="AK38" s="86"/>
      <c r="AL38" s="88"/>
      <c r="AM38" s="89"/>
      <c r="AN38" s="86"/>
      <c r="AO38" s="87"/>
      <c r="AP38" s="86"/>
      <c r="AQ38" s="88"/>
      <c r="AR38" s="89"/>
      <c r="AS38" s="86"/>
      <c r="AT38" s="87"/>
      <c r="AU38" s="86"/>
      <c r="AV38" s="88"/>
      <c r="AW38" s="89"/>
      <c r="AX38" s="86"/>
      <c r="AY38" s="87"/>
      <c r="AZ38" s="86"/>
      <c r="BA38" s="88"/>
      <c r="BB38" s="89"/>
      <c r="BC38" s="86"/>
      <c r="BD38" s="86"/>
      <c r="BE38" s="86"/>
      <c r="BF38" s="89"/>
      <c r="BG38" s="91" t="str">
        <f t="shared" si="11"/>
        <v/>
      </c>
      <c r="BI38" s="92" t="str">
        <f t="shared" si="12"/>
        <v/>
      </c>
      <c r="BJ38" s="112"/>
      <c r="BK38" s="117"/>
      <c r="BL38" s="113"/>
      <c r="BM38" s="113"/>
      <c r="BN38" s="113"/>
      <c r="BO38" s="113"/>
      <c r="BP38" s="113"/>
      <c r="BQ38" s="113"/>
      <c r="BR38" s="113"/>
      <c r="BS38" s="114"/>
      <c r="BU38" s="171" t="str">
        <f t="shared" si="13"/>
        <v/>
      </c>
      <c r="BV38" s="161"/>
      <c r="BW38" s="162"/>
      <c r="BX38" s="250"/>
      <c r="BY38" s="256"/>
      <c r="BZ38" s="163"/>
      <c r="CA38" s="250"/>
      <c r="CB38" s="256"/>
      <c r="CC38" s="163"/>
      <c r="CD38" s="250"/>
      <c r="CE38" s="256"/>
      <c r="CF38" s="163"/>
      <c r="CG38" s="250"/>
      <c r="CH38" s="256"/>
      <c r="CI38" s="163"/>
      <c r="CJ38" s="250"/>
      <c r="CK38" s="256"/>
      <c r="CL38" s="163"/>
      <c r="CM38" s="250"/>
      <c r="CN38" s="256"/>
      <c r="CO38" s="163"/>
      <c r="CP38" s="250"/>
      <c r="CQ38" s="256"/>
      <c r="CR38" s="163"/>
      <c r="CS38" s="250"/>
      <c r="CT38" s="256"/>
      <c r="CU38" s="163"/>
      <c r="CV38" s="250"/>
      <c r="CW38" s="162"/>
      <c r="CX38" s="163"/>
      <c r="CY38" s="164"/>
    </row>
    <row r="39" spans="1:103" ht="13.5" customHeight="1">
      <c r="A39" s="83" t="str">
        <f t="shared" si="6"/>
        <v/>
      </c>
      <c r="B39" s="168" t="str">
        <f t="shared" si="7"/>
        <v/>
      </c>
      <c r="C39" s="151" t="str">
        <f t="shared" si="8"/>
        <v/>
      </c>
      <c r="D39" s="82" t="str">
        <f t="shared" si="9"/>
        <v/>
      </c>
      <c r="E39" s="188" t="str">
        <f>IF(ISERROR(SUM((B39/2),(C39/2),(D39/2))),IF(ISERROR(SUM((B39/2),(C39/2))),IF(ISERROR(SUM((B39/2),(D39/2))),IF(ISERROR(SUM((C39/2),(D39/2))),IF(ISERROR(B39/2),IF(ISERROR(C39/2),A39,C39),B39),SUM((C39*'Student List'!$D$34),(D39*'Student List'!$E$34))/'Student List'!$D$40),SUM((B39*'Student List'!$C$34),(D39*'Student List'!$E$34))/'Student List'!$E$40),SUM((B39*'Student List'!$C$34),(C39*'Student List'!$D$34))/'Student List'!$C$40),SUM((B39*'Student List'!$C$34),(C39*'Student List'!$D$34),(D39*'Student List'!$E$34))/'Student List'!$C$35)</f>
        <v/>
      </c>
      <c r="F39" s="84" t="str">
        <f t="shared" si="10"/>
        <v/>
      </c>
      <c r="G39" s="208" t="str">
        <f>IF(ISTEXT('Student List'!$C$16),('Student List'!$C$16),"")</f>
        <v/>
      </c>
      <c r="H39" s="209"/>
      <c r="I39" s="210"/>
      <c r="J39" s="211"/>
      <c r="K39" s="210"/>
      <c r="L39" s="212"/>
      <c r="M39" s="213"/>
      <c r="N39" s="210"/>
      <c r="O39" s="211"/>
      <c r="P39" s="210"/>
      <c r="Q39" s="212"/>
      <c r="R39" s="213"/>
      <c r="S39" s="210"/>
      <c r="T39" s="211"/>
      <c r="U39" s="210"/>
      <c r="V39" s="212"/>
      <c r="W39" s="213"/>
      <c r="X39" s="210"/>
      <c r="Y39" s="211"/>
      <c r="Z39" s="210"/>
      <c r="AA39" s="214"/>
      <c r="AB39" s="215"/>
      <c r="AC39" s="209"/>
      <c r="AD39" s="210"/>
      <c r="AE39" s="213"/>
      <c r="AF39" s="210"/>
      <c r="AG39" s="212"/>
      <c r="AH39" s="213"/>
      <c r="AI39" s="210"/>
      <c r="AJ39" s="211"/>
      <c r="AK39" s="210"/>
      <c r="AL39" s="212"/>
      <c r="AM39" s="213"/>
      <c r="AN39" s="210"/>
      <c r="AO39" s="211"/>
      <c r="AP39" s="210"/>
      <c r="AQ39" s="212"/>
      <c r="AR39" s="213"/>
      <c r="AS39" s="210"/>
      <c r="AT39" s="211"/>
      <c r="AU39" s="210"/>
      <c r="AV39" s="212"/>
      <c r="AW39" s="213"/>
      <c r="AX39" s="210"/>
      <c r="AY39" s="211"/>
      <c r="AZ39" s="210"/>
      <c r="BA39" s="212"/>
      <c r="BB39" s="213"/>
      <c r="BC39" s="210"/>
      <c r="BD39" s="210"/>
      <c r="BE39" s="210"/>
      <c r="BF39" s="213"/>
      <c r="BG39" s="216" t="str">
        <f t="shared" si="11"/>
        <v/>
      </c>
      <c r="BH39" s="217"/>
      <c r="BI39" s="218" t="str">
        <f t="shared" si="12"/>
        <v/>
      </c>
      <c r="BJ39" s="219"/>
      <c r="BK39" s="220"/>
      <c r="BL39" s="221"/>
      <c r="BM39" s="221"/>
      <c r="BN39" s="221"/>
      <c r="BO39" s="221"/>
      <c r="BP39" s="221"/>
      <c r="BQ39" s="221"/>
      <c r="BR39" s="221"/>
      <c r="BS39" s="222"/>
      <c r="BT39" s="217"/>
      <c r="BU39" s="223" t="str">
        <f t="shared" si="13"/>
        <v/>
      </c>
      <c r="BV39" s="224"/>
      <c r="BW39" s="225"/>
      <c r="BX39" s="249"/>
      <c r="BY39" s="255"/>
      <c r="BZ39" s="226"/>
      <c r="CA39" s="249"/>
      <c r="CB39" s="255"/>
      <c r="CC39" s="226"/>
      <c r="CD39" s="249"/>
      <c r="CE39" s="255"/>
      <c r="CF39" s="226"/>
      <c r="CG39" s="249"/>
      <c r="CH39" s="255"/>
      <c r="CI39" s="226"/>
      <c r="CJ39" s="249"/>
      <c r="CK39" s="255"/>
      <c r="CL39" s="226"/>
      <c r="CM39" s="249"/>
      <c r="CN39" s="255"/>
      <c r="CO39" s="226"/>
      <c r="CP39" s="249"/>
      <c r="CQ39" s="255"/>
      <c r="CR39" s="226"/>
      <c r="CS39" s="249"/>
      <c r="CT39" s="255"/>
      <c r="CU39" s="226"/>
      <c r="CV39" s="249"/>
      <c r="CW39" s="225"/>
      <c r="CX39" s="226"/>
      <c r="CY39" s="227"/>
    </row>
    <row r="40" spans="1:103" ht="13.5" customHeight="1">
      <c r="A40" s="83" t="str">
        <f t="shared" si="6"/>
        <v/>
      </c>
      <c r="B40" s="168" t="str">
        <f t="shared" si="7"/>
        <v/>
      </c>
      <c r="C40" s="151" t="str">
        <f t="shared" si="8"/>
        <v/>
      </c>
      <c r="D40" s="82" t="str">
        <f t="shared" si="9"/>
        <v/>
      </c>
      <c r="E40" s="188" t="str">
        <f>IF(ISERROR(SUM((B40/2),(C40/2),(D40/2))),IF(ISERROR(SUM((B40/2),(C40/2))),IF(ISERROR(SUM((B40/2),(D40/2))),IF(ISERROR(SUM((C40/2),(D40/2))),IF(ISERROR(B40/2),IF(ISERROR(C40/2),A40,C40),B40),SUM((C40*'Student List'!$D$34),(D40*'Student List'!$E$34))/'Student List'!$D$40),SUM((B40*'Student List'!$C$34),(D40*'Student List'!$E$34))/'Student List'!$E$40),SUM((B40*'Student List'!$C$34),(C40*'Student List'!$D$34))/'Student List'!$C$40),SUM((B40*'Student List'!$C$34),(C40*'Student List'!$D$34),(D40*'Student List'!$E$34))/'Student List'!$C$35)</f>
        <v/>
      </c>
      <c r="F40" s="84" t="str">
        <f t="shared" si="10"/>
        <v/>
      </c>
      <c r="G40" s="173" t="str">
        <f>IF(ISTEXT('Student List'!$C$17),('Student List'!$C$17),"")</f>
        <v/>
      </c>
      <c r="H40" s="85"/>
      <c r="I40" s="86"/>
      <c r="J40" s="87"/>
      <c r="K40" s="86"/>
      <c r="L40" s="88"/>
      <c r="M40" s="89"/>
      <c r="N40" s="86"/>
      <c r="O40" s="87"/>
      <c r="P40" s="86"/>
      <c r="Q40" s="88"/>
      <c r="R40" s="89"/>
      <c r="S40" s="86"/>
      <c r="T40" s="87"/>
      <c r="U40" s="86"/>
      <c r="V40" s="88"/>
      <c r="W40" s="89"/>
      <c r="X40" s="86"/>
      <c r="Y40" s="87"/>
      <c r="Z40" s="86"/>
      <c r="AA40" s="90"/>
      <c r="AB40" s="207"/>
      <c r="AC40" s="85"/>
      <c r="AD40" s="86"/>
      <c r="AE40" s="89"/>
      <c r="AF40" s="86"/>
      <c r="AG40" s="88"/>
      <c r="AH40" s="89"/>
      <c r="AI40" s="86"/>
      <c r="AJ40" s="87"/>
      <c r="AK40" s="86"/>
      <c r="AL40" s="88"/>
      <c r="AM40" s="89"/>
      <c r="AN40" s="86"/>
      <c r="AO40" s="87"/>
      <c r="AP40" s="86"/>
      <c r="AQ40" s="88"/>
      <c r="AR40" s="89"/>
      <c r="AS40" s="86"/>
      <c r="AT40" s="87"/>
      <c r="AU40" s="86"/>
      <c r="AV40" s="88"/>
      <c r="AW40" s="89"/>
      <c r="AX40" s="86"/>
      <c r="AY40" s="87"/>
      <c r="AZ40" s="86"/>
      <c r="BA40" s="88"/>
      <c r="BB40" s="89"/>
      <c r="BC40" s="86"/>
      <c r="BD40" s="86"/>
      <c r="BE40" s="86"/>
      <c r="BF40" s="89"/>
      <c r="BG40" s="91" t="str">
        <f t="shared" si="11"/>
        <v/>
      </c>
      <c r="BI40" s="92" t="str">
        <f t="shared" si="12"/>
        <v/>
      </c>
      <c r="BJ40" s="112"/>
      <c r="BK40" s="117"/>
      <c r="BL40" s="113"/>
      <c r="BM40" s="113"/>
      <c r="BN40" s="113"/>
      <c r="BO40" s="113"/>
      <c r="BP40" s="113"/>
      <c r="BQ40" s="113"/>
      <c r="BR40" s="113"/>
      <c r="BS40" s="114"/>
      <c r="BU40" s="171" t="str">
        <f t="shared" si="13"/>
        <v/>
      </c>
      <c r="BV40" s="161"/>
      <c r="BW40" s="162"/>
      <c r="BX40" s="250"/>
      <c r="BY40" s="256"/>
      <c r="BZ40" s="163"/>
      <c r="CA40" s="250"/>
      <c r="CB40" s="256"/>
      <c r="CC40" s="163"/>
      <c r="CD40" s="250"/>
      <c r="CE40" s="256"/>
      <c r="CF40" s="163"/>
      <c r="CG40" s="250"/>
      <c r="CH40" s="256"/>
      <c r="CI40" s="163"/>
      <c r="CJ40" s="250"/>
      <c r="CK40" s="256"/>
      <c r="CL40" s="163"/>
      <c r="CM40" s="250"/>
      <c r="CN40" s="256"/>
      <c r="CO40" s="163"/>
      <c r="CP40" s="250"/>
      <c r="CQ40" s="256"/>
      <c r="CR40" s="163"/>
      <c r="CS40" s="250"/>
      <c r="CT40" s="256"/>
      <c r="CU40" s="163"/>
      <c r="CV40" s="250"/>
      <c r="CW40" s="162"/>
      <c r="CX40" s="163"/>
      <c r="CY40" s="164"/>
    </row>
    <row r="41" spans="1:103" ht="13.5" customHeight="1">
      <c r="A41" s="83" t="str">
        <f t="shared" si="6"/>
        <v/>
      </c>
      <c r="B41" s="168" t="str">
        <f t="shared" si="7"/>
        <v/>
      </c>
      <c r="C41" s="151" t="str">
        <f t="shared" si="8"/>
        <v/>
      </c>
      <c r="D41" s="82" t="str">
        <f t="shared" si="9"/>
        <v/>
      </c>
      <c r="E41" s="188" t="str">
        <f>IF(ISERROR(SUM((B41/2),(C41/2),(D41/2))),IF(ISERROR(SUM((B41/2),(C41/2))),IF(ISERROR(SUM((B41/2),(D41/2))),IF(ISERROR(SUM((C41/2),(D41/2))),IF(ISERROR(B41/2),IF(ISERROR(C41/2),A41,C41),B41),SUM((C41*'Student List'!$D$34),(D41*'Student List'!$E$34))/'Student List'!$D$40),SUM((B41*'Student List'!$C$34),(D41*'Student List'!$E$34))/'Student List'!$E$40),SUM((B41*'Student List'!$C$34),(C41*'Student List'!$D$34))/'Student List'!$C$40),SUM((B41*'Student List'!$C$34),(C41*'Student List'!$D$34),(D41*'Student List'!$E$34))/'Student List'!$C$35)</f>
        <v/>
      </c>
      <c r="F41" s="84" t="str">
        <f t="shared" si="10"/>
        <v/>
      </c>
      <c r="G41" s="208" t="str">
        <f>IF(ISTEXT('Student List'!$C$18),('Student List'!$C$18),"")</f>
        <v/>
      </c>
      <c r="H41" s="209"/>
      <c r="I41" s="210"/>
      <c r="J41" s="211"/>
      <c r="K41" s="210"/>
      <c r="L41" s="212"/>
      <c r="M41" s="213"/>
      <c r="N41" s="210"/>
      <c r="O41" s="211"/>
      <c r="P41" s="210"/>
      <c r="Q41" s="212"/>
      <c r="R41" s="213"/>
      <c r="S41" s="210"/>
      <c r="T41" s="211"/>
      <c r="U41" s="210"/>
      <c r="V41" s="212"/>
      <c r="W41" s="213"/>
      <c r="X41" s="210"/>
      <c r="Y41" s="211"/>
      <c r="Z41" s="210"/>
      <c r="AA41" s="214"/>
      <c r="AB41" s="215"/>
      <c r="AC41" s="209"/>
      <c r="AD41" s="210"/>
      <c r="AE41" s="213"/>
      <c r="AF41" s="210"/>
      <c r="AG41" s="212"/>
      <c r="AH41" s="213"/>
      <c r="AI41" s="210"/>
      <c r="AJ41" s="211"/>
      <c r="AK41" s="210"/>
      <c r="AL41" s="212"/>
      <c r="AM41" s="213"/>
      <c r="AN41" s="210"/>
      <c r="AO41" s="211"/>
      <c r="AP41" s="210"/>
      <c r="AQ41" s="212"/>
      <c r="AR41" s="213"/>
      <c r="AS41" s="210"/>
      <c r="AT41" s="211"/>
      <c r="AU41" s="210"/>
      <c r="AV41" s="212"/>
      <c r="AW41" s="213"/>
      <c r="AX41" s="210"/>
      <c r="AY41" s="211"/>
      <c r="AZ41" s="210"/>
      <c r="BA41" s="212"/>
      <c r="BB41" s="213"/>
      <c r="BC41" s="210"/>
      <c r="BD41" s="210"/>
      <c r="BE41" s="210"/>
      <c r="BF41" s="213"/>
      <c r="BG41" s="216" t="str">
        <f t="shared" si="11"/>
        <v/>
      </c>
      <c r="BH41" s="217"/>
      <c r="BI41" s="218" t="str">
        <f t="shared" si="12"/>
        <v/>
      </c>
      <c r="BJ41" s="219"/>
      <c r="BK41" s="220"/>
      <c r="BL41" s="221"/>
      <c r="BM41" s="221"/>
      <c r="BN41" s="221"/>
      <c r="BO41" s="221"/>
      <c r="BP41" s="221"/>
      <c r="BQ41" s="221"/>
      <c r="BR41" s="221"/>
      <c r="BS41" s="222"/>
      <c r="BT41" s="217"/>
      <c r="BU41" s="223" t="str">
        <f t="shared" si="13"/>
        <v/>
      </c>
      <c r="BV41" s="224"/>
      <c r="BW41" s="225"/>
      <c r="BX41" s="249"/>
      <c r="BY41" s="255"/>
      <c r="BZ41" s="226"/>
      <c r="CA41" s="249"/>
      <c r="CB41" s="255"/>
      <c r="CC41" s="226"/>
      <c r="CD41" s="249"/>
      <c r="CE41" s="255"/>
      <c r="CF41" s="226"/>
      <c r="CG41" s="249"/>
      <c r="CH41" s="255"/>
      <c r="CI41" s="226"/>
      <c r="CJ41" s="249"/>
      <c r="CK41" s="255"/>
      <c r="CL41" s="226"/>
      <c r="CM41" s="249"/>
      <c r="CN41" s="255"/>
      <c r="CO41" s="226"/>
      <c r="CP41" s="249"/>
      <c r="CQ41" s="255"/>
      <c r="CR41" s="226"/>
      <c r="CS41" s="249"/>
      <c r="CT41" s="255"/>
      <c r="CU41" s="226"/>
      <c r="CV41" s="249"/>
      <c r="CW41" s="225"/>
      <c r="CX41" s="226"/>
      <c r="CY41" s="227"/>
    </row>
    <row r="42" spans="1:103" ht="13.5" customHeight="1">
      <c r="A42" s="83" t="str">
        <f t="shared" si="6"/>
        <v/>
      </c>
      <c r="B42" s="168" t="str">
        <f t="shared" si="7"/>
        <v/>
      </c>
      <c r="C42" s="151" t="str">
        <f t="shared" si="8"/>
        <v/>
      </c>
      <c r="D42" s="82" t="str">
        <f t="shared" si="9"/>
        <v/>
      </c>
      <c r="E42" s="188" t="str">
        <f>IF(ISERROR(SUM((B42/2),(C42/2),(D42/2))),IF(ISERROR(SUM((B42/2),(C42/2))),IF(ISERROR(SUM((B42/2),(D42/2))),IF(ISERROR(SUM((C42/2),(D42/2))),IF(ISERROR(B42/2),IF(ISERROR(C42/2),A42,C42),B42),SUM((C42*'Student List'!$D$34),(D42*'Student List'!$E$34))/'Student List'!$D$40),SUM((B42*'Student List'!$C$34),(D42*'Student List'!$E$34))/'Student List'!$E$40),SUM((B42*'Student List'!$C$34),(C42*'Student List'!$D$34))/'Student List'!$C$40),SUM((B42*'Student List'!$C$34),(C42*'Student List'!$D$34),(D42*'Student List'!$E$34))/'Student List'!$C$35)</f>
        <v/>
      </c>
      <c r="F42" s="84" t="str">
        <f t="shared" si="10"/>
        <v/>
      </c>
      <c r="G42" s="173" t="str">
        <f>IF(ISTEXT('Student List'!$C$19),('Student List'!$C$19),"")</f>
        <v/>
      </c>
      <c r="H42" s="85"/>
      <c r="I42" s="86"/>
      <c r="J42" s="87"/>
      <c r="K42" s="86"/>
      <c r="L42" s="88"/>
      <c r="M42" s="89"/>
      <c r="N42" s="86"/>
      <c r="O42" s="87"/>
      <c r="P42" s="86"/>
      <c r="Q42" s="88"/>
      <c r="R42" s="89"/>
      <c r="S42" s="86"/>
      <c r="T42" s="87"/>
      <c r="U42" s="86"/>
      <c r="V42" s="88"/>
      <c r="W42" s="89"/>
      <c r="X42" s="86"/>
      <c r="Y42" s="87"/>
      <c r="Z42" s="86"/>
      <c r="AA42" s="90"/>
      <c r="AB42" s="207"/>
      <c r="AC42" s="85"/>
      <c r="AD42" s="86"/>
      <c r="AE42" s="89"/>
      <c r="AF42" s="86"/>
      <c r="AG42" s="88"/>
      <c r="AH42" s="89"/>
      <c r="AI42" s="86"/>
      <c r="AJ42" s="87"/>
      <c r="AK42" s="86"/>
      <c r="AL42" s="88"/>
      <c r="AM42" s="89"/>
      <c r="AN42" s="86"/>
      <c r="AO42" s="87"/>
      <c r="AP42" s="86"/>
      <c r="AQ42" s="88"/>
      <c r="AR42" s="89"/>
      <c r="AS42" s="86"/>
      <c r="AT42" s="87"/>
      <c r="AU42" s="86"/>
      <c r="AV42" s="88"/>
      <c r="AW42" s="89"/>
      <c r="AX42" s="86"/>
      <c r="AY42" s="87"/>
      <c r="AZ42" s="86"/>
      <c r="BA42" s="88"/>
      <c r="BB42" s="89"/>
      <c r="BC42" s="86"/>
      <c r="BD42" s="86"/>
      <c r="BE42" s="86"/>
      <c r="BF42" s="89"/>
      <c r="BG42" s="91" t="str">
        <f t="shared" si="11"/>
        <v/>
      </c>
      <c r="BI42" s="92" t="str">
        <f t="shared" si="12"/>
        <v/>
      </c>
      <c r="BJ42" s="112"/>
      <c r="BK42" s="117"/>
      <c r="BL42" s="113"/>
      <c r="BM42" s="113"/>
      <c r="BN42" s="113"/>
      <c r="BO42" s="113"/>
      <c r="BP42" s="113"/>
      <c r="BQ42" s="113"/>
      <c r="BR42" s="113"/>
      <c r="BS42" s="114"/>
      <c r="BU42" s="171" t="str">
        <f t="shared" si="13"/>
        <v/>
      </c>
      <c r="BV42" s="161"/>
      <c r="BW42" s="162"/>
      <c r="BX42" s="250"/>
      <c r="BY42" s="256"/>
      <c r="BZ42" s="163"/>
      <c r="CA42" s="250"/>
      <c r="CB42" s="256"/>
      <c r="CC42" s="163"/>
      <c r="CD42" s="250"/>
      <c r="CE42" s="256"/>
      <c r="CF42" s="163"/>
      <c r="CG42" s="250"/>
      <c r="CH42" s="256"/>
      <c r="CI42" s="163"/>
      <c r="CJ42" s="250"/>
      <c r="CK42" s="256"/>
      <c r="CL42" s="163"/>
      <c r="CM42" s="250"/>
      <c r="CN42" s="256"/>
      <c r="CO42" s="163"/>
      <c r="CP42" s="250"/>
      <c r="CQ42" s="256"/>
      <c r="CR42" s="163"/>
      <c r="CS42" s="250"/>
      <c r="CT42" s="256"/>
      <c r="CU42" s="163"/>
      <c r="CV42" s="250"/>
      <c r="CW42" s="162"/>
      <c r="CX42" s="163"/>
      <c r="CY42" s="164"/>
    </row>
    <row r="43" spans="1:103" ht="13.5" customHeight="1">
      <c r="A43" s="83" t="str">
        <f t="shared" si="6"/>
        <v/>
      </c>
      <c r="B43" s="168" t="str">
        <f t="shared" si="7"/>
        <v/>
      </c>
      <c r="C43" s="151" t="str">
        <f t="shared" si="8"/>
        <v/>
      </c>
      <c r="D43" s="82" t="str">
        <f t="shared" si="9"/>
        <v/>
      </c>
      <c r="E43" s="188" t="str">
        <f>IF(ISERROR(SUM((B43/2),(C43/2),(D43/2))),IF(ISERROR(SUM((B43/2),(C43/2))),IF(ISERROR(SUM((B43/2),(D43/2))),IF(ISERROR(SUM((C43/2),(D43/2))),IF(ISERROR(B43/2),IF(ISERROR(C43/2),A43,C43),B43),SUM((C43*'Student List'!$D$34),(D43*'Student List'!$E$34))/'Student List'!$D$40),SUM((B43*'Student List'!$C$34),(D43*'Student List'!$E$34))/'Student List'!$E$40),SUM((B43*'Student List'!$C$34),(C43*'Student List'!$D$34))/'Student List'!$C$40),SUM((B43*'Student List'!$C$34),(C43*'Student List'!$D$34),(D43*'Student List'!$E$34))/'Student List'!$C$35)</f>
        <v/>
      </c>
      <c r="F43" s="84" t="str">
        <f t="shared" si="10"/>
        <v/>
      </c>
      <c r="G43" s="208" t="str">
        <f>IF(ISTEXT('Student List'!$C$20),('Student List'!$C$20),"")</f>
        <v/>
      </c>
      <c r="H43" s="209"/>
      <c r="I43" s="210"/>
      <c r="J43" s="211"/>
      <c r="K43" s="210"/>
      <c r="L43" s="212"/>
      <c r="M43" s="213"/>
      <c r="N43" s="210"/>
      <c r="O43" s="211"/>
      <c r="P43" s="210"/>
      <c r="Q43" s="212"/>
      <c r="R43" s="213"/>
      <c r="S43" s="210"/>
      <c r="T43" s="211"/>
      <c r="U43" s="210"/>
      <c r="V43" s="212"/>
      <c r="W43" s="213"/>
      <c r="X43" s="210"/>
      <c r="Y43" s="211"/>
      <c r="Z43" s="210"/>
      <c r="AA43" s="214"/>
      <c r="AB43" s="215"/>
      <c r="AC43" s="209"/>
      <c r="AD43" s="210"/>
      <c r="AE43" s="213"/>
      <c r="AF43" s="210"/>
      <c r="AG43" s="212"/>
      <c r="AH43" s="213"/>
      <c r="AI43" s="210"/>
      <c r="AJ43" s="211"/>
      <c r="AK43" s="210"/>
      <c r="AL43" s="212"/>
      <c r="AM43" s="213"/>
      <c r="AN43" s="210"/>
      <c r="AO43" s="211"/>
      <c r="AP43" s="210"/>
      <c r="AQ43" s="212"/>
      <c r="AR43" s="213"/>
      <c r="AS43" s="210"/>
      <c r="AT43" s="211"/>
      <c r="AU43" s="210"/>
      <c r="AV43" s="212"/>
      <c r="AW43" s="213"/>
      <c r="AX43" s="210"/>
      <c r="AY43" s="211"/>
      <c r="AZ43" s="210"/>
      <c r="BA43" s="212"/>
      <c r="BB43" s="213"/>
      <c r="BC43" s="210"/>
      <c r="BD43" s="210"/>
      <c r="BE43" s="210"/>
      <c r="BF43" s="213"/>
      <c r="BG43" s="216" t="str">
        <f t="shared" si="11"/>
        <v/>
      </c>
      <c r="BH43" s="217"/>
      <c r="BI43" s="218" t="str">
        <f t="shared" si="12"/>
        <v/>
      </c>
      <c r="BJ43" s="219"/>
      <c r="BK43" s="220"/>
      <c r="BL43" s="221"/>
      <c r="BM43" s="221"/>
      <c r="BN43" s="221"/>
      <c r="BO43" s="221"/>
      <c r="BP43" s="221"/>
      <c r="BQ43" s="221"/>
      <c r="BR43" s="221"/>
      <c r="BS43" s="222"/>
      <c r="BT43" s="217"/>
      <c r="BU43" s="223" t="str">
        <f t="shared" si="13"/>
        <v/>
      </c>
      <c r="BV43" s="224"/>
      <c r="BW43" s="225"/>
      <c r="BX43" s="249"/>
      <c r="BY43" s="255"/>
      <c r="BZ43" s="226"/>
      <c r="CA43" s="249"/>
      <c r="CB43" s="255"/>
      <c r="CC43" s="226"/>
      <c r="CD43" s="249"/>
      <c r="CE43" s="255"/>
      <c r="CF43" s="226"/>
      <c r="CG43" s="249"/>
      <c r="CH43" s="255"/>
      <c r="CI43" s="226"/>
      <c r="CJ43" s="249"/>
      <c r="CK43" s="255"/>
      <c r="CL43" s="226"/>
      <c r="CM43" s="249"/>
      <c r="CN43" s="255"/>
      <c r="CO43" s="226"/>
      <c r="CP43" s="249"/>
      <c r="CQ43" s="255"/>
      <c r="CR43" s="226"/>
      <c r="CS43" s="249"/>
      <c r="CT43" s="255"/>
      <c r="CU43" s="226"/>
      <c r="CV43" s="249"/>
      <c r="CW43" s="225"/>
      <c r="CX43" s="226"/>
      <c r="CY43" s="227"/>
    </row>
    <row r="44" spans="1:103" ht="13.5" customHeight="1">
      <c r="A44" s="83" t="str">
        <f t="shared" si="6"/>
        <v/>
      </c>
      <c r="B44" s="168" t="str">
        <f t="shared" si="7"/>
        <v/>
      </c>
      <c r="C44" s="151" t="str">
        <f t="shared" si="8"/>
        <v/>
      </c>
      <c r="D44" s="82" t="str">
        <f t="shared" si="9"/>
        <v/>
      </c>
      <c r="E44" s="188" t="str">
        <f>IF(ISERROR(SUM((B44/2),(C44/2),(D44/2))),IF(ISERROR(SUM((B44/2),(C44/2))),IF(ISERROR(SUM((B44/2),(D44/2))),IF(ISERROR(SUM((C44/2),(D44/2))),IF(ISERROR(B44/2),IF(ISERROR(C44/2),A44,C44),B44),SUM((C44*'Student List'!$D$34),(D44*'Student List'!$E$34))/'Student List'!$D$40),SUM((B44*'Student List'!$C$34),(D44*'Student List'!$E$34))/'Student List'!$E$40),SUM((B44*'Student List'!$C$34),(C44*'Student List'!$D$34))/'Student List'!$C$40),SUM((B44*'Student List'!$C$34),(C44*'Student List'!$D$34),(D44*'Student List'!$E$34))/'Student List'!$C$35)</f>
        <v/>
      </c>
      <c r="F44" s="84" t="str">
        <f t="shared" si="10"/>
        <v/>
      </c>
      <c r="G44" s="173" t="str">
        <f>IF(ISTEXT('Student List'!$C$21),('Student List'!$C$21),"")</f>
        <v/>
      </c>
      <c r="H44" s="85"/>
      <c r="I44" s="86"/>
      <c r="J44" s="87"/>
      <c r="K44" s="86"/>
      <c r="L44" s="88"/>
      <c r="M44" s="89"/>
      <c r="N44" s="86"/>
      <c r="O44" s="86"/>
      <c r="P44" s="228"/>
      <c r="Q44" s="148"/>
      <c r="R44" s="89"/>
      <c r="S44" s="86"/>
      <c r="T44" s="87"/>
      <c r="U44" s="86"/>
      <c r="V44" s="88"/>
      <c r="W44" s="89"/>
      <c r="X44" s="86"/>
      <c r="Y44" s="87"/>
      <c r="Z44" s="86"/>
      <c r="AA44" s="90"/>
      <c r="AB44" s="207"/>
      <c r="AC44" s="85"/>
      <c r="AD44" s="86"/>
      <c r="AE44" s="89"/>
      <c r="AF44" s="86"/>
      <c r="AG44" s="88"/>
      <c r="AH44" s="89"/>
      <c r="AI44" s="86"/>
      <c r="AJ44" s="87"/>
      <c r="AK44" s="86"/>
      <c r="AL44" s="88"/>
      <c r="AM44" s="89"/>
      <c r="AN44" s="86"/>
      <c r="AO44" s="87"/>
      <c r="AP44" s="86"/>
      <c r="AQ44" s="88"/>
      <c r="AR44" s="89"/>
      <c r="AS44" s="86"/>
      <c r="AT44" s="87"/>
      <c r="AU44" s="86"/>
      <c r="AV44" s="88"/>
      <c r="AW44" s="89"/>
      <c r="AX44" s="86"/>
      <c r="AY44" s="87"/>
      <c r="AZ44" s="86"/>
      <c r="BA44" s="88"/>
      <c r="BB44" s="89"/>
      <c r="BC44" s="86"/>
      <c r="BD44" s="86"/>
      <c r="BE44" s="86"/>
      <c r="BF44" s="89"/>
      <c r="BG44" s="91" t="str">
        <f t="shared" si="11"/>
        <v/>
      </c>
      <c r="BI44" s="92" t="str">
        <f t="shared" si="12"/>
        <v/>
      </c>
      <c r="BJ44" s="112"/>
      <c r="BK44" s="117"/>
      <c r="BL44" s="113"/>
      <c r="BM44" s="113"/>
      <c r="BN44" s="113"/>
      <c r="BO44" s="113"/>
      <c r="BP44" s="113"/>
      <c r="BQ44" s="113"/>
      <c r="BR44" s="113"/>
      <c r="BS44" s="114"/>
      <c r="BU44" s="171" t="str">
        <f t="shared" si="13"/>
        <v/>
      </c>
      <c r="BV44" s="161"/>
      <c r="BW44" s="162"/>
      <c r="BX44" s="250"/>
      <c r="BY44" s="256"/>
      <c r="BZ44" s="163"/>
      <c r="CA44" s="250"/>
      <c r="CB44" s="256"/>
      <c r="CC44" s="163"/>
      <c r="CD44" s="250"/>
      <c r="CE44" s="256"/>
      <c r="CF44" s="163"/>
      <c r="CG44" s="250"/>
      <c r="CH44" s="256"/>
      <c r="CI44" s="163"/>
      <c r="CJ44" s="250"/>
      <c r="CK44" s="256"/>
      <c r="CL44" s="163"/>
      <c r="CM44" s="250"/>
      <c r="CN44" s="256"/>
      <c r="CO44" s="163"/>
      <c r="CP44" s="250"/>
      <c r="CQ44" s="256"/>
      <c r="CR44" s="163"/>
      <c r="CS44" s="250"/>
      <c r="CT44" s="256"/>
      <c r="CU44" s="163"/>
      <c r="CV44" s="250"/>
      <c r="CW44" s="162"/>
      <c r="CX44" s="163"/>
      <c r="CY44" s="164"/>
    </row>
    <row r="45" spans="1:103" ht="13.5" customHeight="1">
      <c r="A45" s="83" t="str">
        <f t="shared" si="6"/>
        <v/>
      </c>
      <c r="B45" s="168" t="str">
        <f t="shared" si="7"/>
        <v/>
      </c>
      <c r="C45" s="151" t="str">
        <f t="shared" si="8"/>
        <v/>
      </c>
      <c r="D45" s="82" t="str">
        <f t="shared" si="9"/>
        <v/>
      </c>
      <c r="E45" s="188" t="str">
        <f>IF(ISERROR(SUM((B45/2),(C45/2),(D45/2))),IF(ISERROR(SUM((B45/2),(C45/2))),IF(ISERROR(SUM((B45/2),(D45/2))),IF(ISERROR(SUM((C45/2),(D45/2))),IF(ISERROR(B45/2),IF(ISERROR(C45/2),A45,C45),B45),SUM((C45*'Student List'!$D$34),(D45*'Student List'!$E$34))/'Student List'!$D$40),SUM((B45*'Student List'!$C$34),(D45*'Student List'!$E$34))/'Student List'!$E$40),SUM((B45*'Student List'!$C$34),(C45*'Student List'!$D$34))/'Student List'!$C$40),SUM((B45*'Student List'!$C$34),(C45*'Student List'!$D$34),(D45*'Student List'!$E$34))/'Student List'!$C$35)</f>
        <v/>
      </c>
      <c r="F45" s="84" t="str">
        <f t="shared" si="10"/>
        <v/>
      </c>
      <c r="G45" s="208" t="str">
        <f>IF(ISTEXT('Student List'!$C$22),('Student List'!$C$22),"")</f>
        <v/>
      </c>
      <c r="H45" s="209"/>
      <c r="I45" s="210"/>
      <c r="J45" s="211"/>
      <c r="K45" s="210"/>
      <c r="L45" s="212"/>
      <c r="M45" s="213"/>
      <c r="N45" s="210"/>
      <c r="O45" s="211"/>
      <c r="P45" s="210"/>
      <c r="Q45" s="212"/>
      <c r="R45" s="213"/>
      <c r="S45" s="210"/>
      <c r="T45" s="211"/>
      <c r="U45" s="210"/>
      <c r="V45" s="212"/>
      <c r="W45" s="213"/>
      <c r="X45" s="210"/>
      <c r="Y45" s="211"/>
      <c r="Z45" s="210"/>
      <c r="AA45" s="214"/>
      <c r="AB45" s="215"/>
      <c r="AC45" s="209"/>
      <c r="AD45" s="210"/>
      <c r="AE45" s="213"/>
      <c r="AF45" s="210"/>
      <c r="AG45" s="212"/>
      <c r="AH45" s="213"/>
      <c r="AI45" s="210"/>
      <c r="AJ45" s="211"/>
      <c r="AK45" s="210"/>
      <c r="AL45" s="212"/>
      <c r="AM45" s="213"/>
      <c r="AN45" s="210"/>
      <c r="AO45" s="211"/>
      <c r="AP45" s="210"/>
      <c r="AQ45" s="212"/>
      <c r="AR45" s="213"/>
      <c r="AS45" s="210"/>
      <c r="AT45" s="211"/>
      <c r="AU45" s="210"/>
      <c r="AV45" s="212"/>
      <c r="AW45" s="213"/>
      <c r="AX45" s="210"/>
      <c r="AY45" s="211"/>
      <c r="AZ45" s="210"/>
      <c r="BA45" s="212"/>
      <c r="BB45" s="213"/>
      <c r="BC45" s="210"/>
      <c r="BD45" s="210"/>
      <c r="BE45" s="210"/>
      <c r="BF45" s="213"/>
      <c r="BG45" s="216" t="str">
        <f t="shared" si="11"/>
        <v/>
      </c>
      <c r="BH45" s="217"/>
      <c r="BI45" s="218" t="str">
        <f t="shared" si="12"/>
        <v/>
      </c>
      <c r="BJ45" s="219"/>
      <c r="BK45" s="220"/>
      <c r="BL45" s="221"/>
      <c r="BM45" s="221"/>
      <c r="BN45" s="221"/>
      <c r="BO45" s="221"/>
      <c r="BP45" s="221"/>
      <c r="BQ45" s="221"/>
      <c r="BR45" s="221"/>
      <c r="BS45" s="222"/>
      <c r="BT45" s="217"/>
      <c r="BU45" s="223" t="str">
        <f t="shared" si="13"/>
        <v/>
      </c>
      <c r="BV45" s="224"/>
      <c r="BW45" s="225"/>
      <c r="BX45" s="249"/>
      <c r="BY45" s="255"/>
      <c r="BZ45" s="226"/>
      <c r="CA45" s="249"/>
      <c r="CB45" s="255"/>
      <c r="CC45" s="226"/>
      <c r="CD45" s="249"/>
      <c r="CE45" s="255"/>
      <c r="CF45" s="226"/>
      <c r="CG45" s="249"/>
      <c r="CH45" s="255"/>
      <c r="CI45" s="226"/>
      <c r="CJ45" s="249"/>
      <c r="CK45" s="255"/>
      <c r="CL45" s="226"/>
      <c r="CM45" s="249"/>
      <c r="CN45" s="255"/>
      <c r="CO45" s="226"/>
      <c r="CP45" s="249"/>
      <c r="CQ45" s="255"/>
      <c r="CR45" s="226"/>
      <c r="CS45" s="249"/>
      <c r="CT45" s="255"/>
      <c r="CU45" s="226"/>
      <c r="CV45" s="249"/>
      <c r="CW45" s="225"/>
      <c r="CX45" s="226"/>
      <c r="CY45" s="227"/>
    </row>
    <row r="46" spans="1:103" ht="13.5" customHeight="1">
      <c r="A46" s="83" t="str">
        <f t="shared" si="6"/>
        <v/>
      </c>
      <c r="B46" s="168" t="str">
        <f t="shared" si="7"/>
        <v/>
      </c>
      <c r="C46" s="151" t="str">
        <f t="shared" si="8"/>
        <v/>
      </c>
      <c r="D46" s="82" t="str">
        <f t="shared" si="9"/>
        <v/>
      </c>
      <c r="E46" s="188" t="str">
        <f>IF(ISERROR(SUM((B46/2),(C46/2),(D46/2))),IF(ISERROR(SUM((B46/2),(C46/2))),IF(ISERROR(SUM((B46/2),(D46/2))),IF(ISERROR(SUM((C46/2),(D46/2))),IF(ISERROR(B46/2),IF(ISERROR(C46/2),A46,C46),B46),SUM((C46*'Student List'!$D$34),(D46*'Student List'!$E$34))/'Student List'!$D$40),SUM((B46*'Student List'!$C$34),(D46*'Student List'!$E$34))/'Student List'!$E$40),SUM((B46*'Student List'!$C$34),(C46*'Student List'!$D$34))/'Student List'!$C$40),SUM((B46*'Student List'!$C$34),(C46*'Student List'!$D$34),(D46*'Student List'!$E$34))/'Student List'!$C$35)</f>
        <v/>
      </c>
      <c r="F46" s="84" t="str">
        <f t="shared" si="10"/>
        <v/>
      </c>
      <c r="G46" s="173" t="str">
        <f>IF(ISTEXT('Student List'!$C$23),('Student List'!$C$23),"")</f>
        <v/>
      </c>
      <c r="H46" s="85"/>
      <c r="I46" s="86"/>
      <c r="J46" s="87"/>
      <c r="K46" s="86"/>
      <c r="L46" s="88"/>
      <c r="M46" s="89"/>
      <c r="N46" s="86"/>
      <c r="O46" s="87"/>
      <c r="P46" s="86"/>
      <c r="Q46" s="88"/>
      <c r="R46" s="89"/>
      <c r="S46" s="86"/>
      <c r="T46" s="87"/>
      <c r="U46" s="86"/>
      <c r="V46" s="88"/>
      <c r="W46" s="89"/>
      <c r="X46" s="86"/>
      <c r="Y46" s="87"/>
      <c r="Z46" s="86"/>
      <c r="AA46" s="90"/>
      <c r="AB46" s="207"/>
      <c r="AC46" s="85"/>
      <c r="AD46" s="86"/>
      <c r="AE46" s="89"/>
      <c r="AF46" s="86"/>
      <c r="AG46" s="88"/>
      <c r="AH46" s="89"/>
      <c r="AI46" s="86"/>
      <c r="AJ46" s="87"/>
      <c r="AK46" s="86"/>
      <c r="AL46" s="88"/>
      <c r="AM46" s="89"/>
      <c r="AN46" s="86"/>
      <c r="AO46" s="87"/>
      <c r="AP46" s="86"/>
      <c r="AQ46" s="88"/>
      <c r="AR46" s="89"/>
      <c r="AS46" s="86"/>
      <c r="AT46" s="87"/>
      <c r="AU46" s="86"/>
      <c r="AV46" s="88"/>
      <c r="AW46" s="89"/>
      <c r="AX46" s="86"/>
      <c r="AY46" s="87"/>
      <c r="AZ46" s="86"/>
      <c r="BA46" s="88"/>
      <c r="BB46" s="89"/>
      <c r="BC46" s="86"/>
      <c r="BD46" s="86"/>
      <c r="BE46" s="86"/>
      <c r="BF46" s="89"/>
      <c r="BG46" s="91" t="str">
        <f t="shared" si="11"/>
        <v/>
      </c>
      <c r="BI46" s="92" t="str">
        <f t="shared" si="12"/>
        <v/>
      </c>
      <c r="BJ46" s="112"/>
      <c r="BK46" s="117"/>
      <c r="BL46" s="113"/>
      <c r="BM46" s="113"/>
      <c r="BN46" s="113"/>
      <c r="BO46" s="113"/>
      <c r="BP46" s="113"/>
      <c r="BQ46" s="113"/>
      <c r="BR46" s="113"/>
      <c r="BS46" s="114"/>
      <c r="BU46" s="171" t="str">
        <f t="shared" si="13"/>
        <v/>
      </c>
      <c r="BV46" s="161"/>
      <c r="BW46" s="162"/>
      <c r="BX46" s="250"/>
      <c r="BY46" s="256"/>
      <c r="BZ46" s="163"/>
      <c r="CA46" s="250"/>
      <c r="CB46" s="256"/>
      <c r="CC46" s="163"/>
      <c r="CD46" s="250"/>
      <c r="CE46" s="256"/>
      <c r="CF46" s="163"/>
      <c r="CG46" s="250"/>
      <c r="CH46" s="256"/>
      <c r="CI46" s="163"/>
      <c r="CJ46" s="250"/>
      <c r="CK46" s="256"/>
      <c r="CL46" s="163"/>
      <c r="CM46" s="250"/>
      <c r="CN46" s="256"/>
      <c r="CO46" s="163"/>
      <c r="CP46" s="250"/>
      <c r="CQ46" s="256"/>
      <c r="CR46" s="163"/>
      <c r="CS46" s="250"/>
      <c r="CT46" s="256"/>
      <c r="CU46" s="163"/>
      <c r="CV46" s="250"/>
      <c r="CW46" s="162"/>
      <c r="CX46" s="163"/>
      <c r="CY46" s="164"/>
    </row>
    <row r="47" spans="1:103" ht="13.5" customHeight="1">
      <c r="A47" s="83" t="str">
        <f t="shared" si="6"/>
        <v/>
      </c>
      <c r="B47" s="168" t="str">
        <f t="shared" si="7"/>
        <v/>
      </c>
      <c r="C47" s="151" t="str">
        <f t="shared" si="8"/>
        <v/>
      </c>
      <c r="D47" s="82" t="str">
        <f t="shared" si="9"/>
        <v/>
      </c>
      <c r="E47" s="188" t="str">
        <f>IF(ISERROR(SUM((B47/2),(C47/2),(D47/2))),IF(ISERROR(SUM((B47/2),(C47/2))),IF(ISERROR(SUM((B47/2),(D47/2))),IF(ISERROR(SUM((C47/2),(D47/2))),IF(ISERROR(B47/2),IF(ISERROR(C47/2),A47,C47),B47),SUM((C47*'Student List'!$D$34),(D47*'Student List'!$E$34))/'Student List'!$D$40),SUM((B47*'Student List'!$C$34),(D47*'Student List'!$E$34))/'Student List'!$E$40),SUM((B47*'Student List'!$C$34),(C47*'Student List'!$D$34))/'Student List'!$C$40),SUM((B47*'Student List'!$C$34),(C47*'Student List'!$D$34),(D47*'Student List'!$E$34))/'Student List'!$C$35)</f>
        <v/>
      </c>
      <c r="F47" s="84" t="str">
        <f t="shared" si="10"/>
        <v/>
      </c>
      <c r="G47" s="208" t="str">
        <f>IF(ISTEXT('Student List'!$C$24),('Student List'!$C$24),"")</f>
        <v/>
      </c>
      <c r="H47" s="209"/>
      <c r="I47" s="210"/>
      <c r="J47" s="211"/>
      <c r="K47" s="210"/>
      <c r="L47" s="212"/>
      <c r="M47" s="213"/>
      <c r="N47" s="210"/>
      <c r="O47" s="211"/>
      <c r="P47" s="210"/>
      <c r="Q47" s="212"/>
      <c r="R47" s="213"/>
      <c r="S47" s="210"/>
      <c r="T47" s="211"/>
      <c r="U47" s="210"/>
      <c r="V47" s="212"/>
      <c r="W47" s="213"/>
      <c r="X47" s="210"/>
      <c r="Y47" s="211"/>
      <c r="Z47" s="210"/>
      <c r="AA47" s="214"/>
      <c r="AB47" s="215"/>
      <c r="AC47" s="209"/>
      <c r="AD47" s="210"/>
      <c r="AE47" s="213"/>
      <c r="AF47" s="210"/>
      <c r="AG47" s="212"/>
      <c r="AH47" s="213"/>
      <c r="AI47" s="210"/>
      <c r="AJ47" s="211"/>
      <c r="AK47" s="210"/>
      <c r="AL47" s="212"/>
      <c r="AM47" s="213"/>
      <c r="AN47" s="210"/>
      <c r="AO47" s="211"/>
      <c r="AP47" s="210"/>
      <c r="AQ47" s="212"/>
      <c r="AR47" s="213"/>
      <c r="AS47" s="210"/>
      <c r="AT47" s="211"/>
      <c r="AU47" s="210"/>
      <c r="AV47" s="212"/>
      <c r="AW47" s="213"/>
      <c r="AX47" s="210"/>
      <c r="AY47" s="211"/>
      <c r="AZ47" s="210"/>
      <c r="BA47" s="212"/>
      <c r="BB47" s="213"/>
      <c r="BC47" s="210"/>
      <c r="BD47" s="210"/>
      <c r="BE47" s="210"/>
      <c r="BF47" s="213"/>
      <c r="BG47" s="216" t="str">
        <f t="shared" si="11"/>
        <v/>
      </c>
      <c r="BH47" s="217"/>
      <c r="BI47" s="218" t="str">
        <f t="shared" si="12"/>
        <v/>
      </c>
      <c r="BJ47" s="219"/>
      <c r="BK47" s="220"/>
      <c r="BL47" s="221"/>
      <c r="BM47" s="221"/>
      <c r="BN47" s="221"/>
      <c r="BO47" s="221"/>
      <c r="BP47" s="221"/>
      <c r="BQ47" s="221"/>
      <c r="BR47" s="221"/>
      <c r="BS47" s="222"/>
      <c r="BT47" s="217"/>
      <c r="BU47" s="223" t="str">
        <f t="shared" si="13"/>
        <v/>
      </c>
      <c r="BV47" s="224"/>
      <c r="BW47" s="225"/>
      <c r="BX47" s="249"/>
      <c r="BY47" s="255"/>
      <c r="BZ47" s="226"/>
      <c r="CA47" s="249"/>
      <c r="CB47" s="255"/>
      <c r="CC47" s="226"/>
      <c r="CD47" s="249"/>
      <c r="CE47" s="255"/>
      <c r="CF47" s="226"/>
      <c r="CG47" s="249"/>
      <c r="CH47" s="255"/>
      <c r="CI47" s="226"/>
      <c r="CJ47" s="249"/>
      <c r="CK47" s="255"/>
      <c r="CL47" s="226"/>
      <c r="CM47" s="249"/>
      <c r="CN47" s="255"/>
      <c r="CO47" s="226"/>
      <c r="CP47" s="249"/>
      <c r="CQ47" s="255"/>
      <c r="CR47" s="226"/>
      <c r="CS47" s="249"/>
      <c r="CT47" s="255"/>
      <c r="CU47" s="226"/>
      <c r="CV47" s="249"/>
      <c r="CW47" s="225"/>
      <c r="CX47" s="226"/>
      <c r="CY47" s="227"/>
    </row>
    <row r="48" spans="1:103" ht="13.5" customHeight="1">
      <c r="A48" s="83" t="str">
        <f t="shared" si="6"/>
        <v/>
      </c>
      <c r="B48" s="168" t="str">
        <f t="shared" si="7"/>
        <v/>
      </c>
      <c r="C48" s="151" t="str">
        <f t="shared" si="8"/>
        <v/>
      </c>
      <c r="D48" s="82" t="str">
        <f t="shared" si="9"/>
        <v/>
      </c>
      <c r="E48" s="188" t="str">
        <f>IF(ISERROR(SUM((B48/2),(C48/2),(D48/2))),IF(ISERROR(SUM((B48/2),(C48/2))),IF(ISERROR(SUM((B48/2),(D48/2))),IF(ISERROR(SUM((C48/2),(D48/2))),IF(ISERROR(B48/2),IF(ISERROR(C48/2),A48,C48),B48),SUM((C48*'Student List'!$D$34),(D48*'Student List'!$E$34))/'Student List'!$D$40),SUM((B48*'Student List'!$C$34),(D48*'Student List'!$E$34))/'Student List'!$E$40),SUM((B48*'Student List'!$C$34),(C48*'Student List'!$D$34))/'Student List'!$C$40),SUM((B48*'Student List'!$C$34),(C48*'Student List'!$D$34),(D48*'Student List'!$E$34))/'Student List'!$C$35)</f>
        <v/>
      </c>
      <c r="F48" s="84" t="str">
        <f t="shared" si="10"/>
        <v/>
      </c>
      <c r="G48" s="173" t="str">
        <f>IF(ISTEXT('Student List'!$C$25),('Student List'!$C$25),"")</f>
        <v/>
      </c>
      <c r="H48" s="85"/>
      <c r="I48" s="86"/>
      <c r="J48" s="87"/>
      <c r="K48" s="86"/>
      <c r="L48" s="88"/>
      <c r="M48" s="89"/>
      <c r="N48" s="86"/>
      <c r="O48" s="87"/>
      <c r="P48" s="86"/>
      <c r="Q48" s="88"/>
      <c r="R48" s="89"/>
      <c r="S48" s="86"/>
      <c r="T48" s="87"/>
      <c r="U48" s="86"/>
      <c r="V48" s="88"/>
      <c r="W48" s="89"/>
      <c r="X48" s="86"/>
      <c r="Y48" s="87"/>
      <c r="Z48" s="86"/>
      <c r="AA48" s="90"/>
      <c r="AB48" s="207"/>
      <c r="AC48" s="85"/>
      <c r="AD48" s="86"/>
      <c r="AE48" s="89"/>
      <c r="AF48" s="86"/>
      <c r="AG48" s="88"/>
      <c r="AH48" s="89"/>
      <c r="AI48" s="86"/>
      <c r="AJ48" s="87"/>
      <c r="AK48" s="86"/>
      <c r="AL48" s="88"/>
      <c r="AM48" s="89"/>
      <c r="AN48" s="86"/>
      <c r="AO48" s="87"/>
      <c r="AP48" s="86"/>
      <c r="AQ48" s="88"/>
      <c r="AR48" s="89"/>
      <c r="AS48" s="86"/>
      <c r="AT48" s="87"/>
      <c r="AU48" s="86"/>
      <c r="AV48" s="88"/>
      <c r="AW48" s="89"/>
      <c r="AX48" s="86"/>
      <c r="AY48" s="87"/>
      <c r="AZ48" s="86"/>
      <c r="BA48" s="88"/>
      <c r="BB48" s="89"/>
      <c r="BC48" s="86"/>
      <c r="BD48" s="86"/>
      <c r="BE48" s="86"/>
      <c r="BF48" s="89"/>
      <c r="BG48" s="91" t="str">
        <f t="shared" si="11"/>
        <v/>
      </c>
      <c r="BI48" s="92" t="str">
        <f t="shared" si="12"/>
        <v/>
      </c>
      <c r="BJ48" s="112"/>
      <c r="BK48" s="117"/>
      <c r="BL48" s="113"/>
      <c r="BM48" s="113"/>
      <c r="BN48" s="113"/>
      <c r="BO48" s="113"/>
      <c r="BP48" s="113"/>
      <c r="BQ48" s="113"/>
      <c r="BR48" s="113"/>
      <c r="BS48" s="114"/>
      <c r="BU48" s="171" t="str">
        <f t="shared" si="13"/>
        <v/>
      </c>
      <c r="BV48" s="161"/>
      <c r="BW48" s="162"/>
      <c r="BX48" s="250"/>
      <c r="BY48" s="256"/>
      <c r="BZ48" s="163"/>
      <c r="CA48" s="250"/>
      <c r="CB48" s="256"/>
      <c r="CC48" s="163"/>
      <c r="CD48" s="250"/>
      <c r="CE48" s="256"/>
      <c r="CF48" s="163"/>
      <c r="CG48" s="250"/>
      <c r="CH48" s="256"/>
      <c r="CI48" s="163"/>
      <c r="CJ48" s="250"/>
      <c r="CK48" s="256"/>
      <c r="CL48" s="163"/>
      <c r="CM48" s="250"/>
      <c r="CN48" s="256"/>
      <c r="CO48" s="163"/>
      <c r="CP48" s="250"/>
      <c r="CQ48" s="256"/>
      <c r="CR48" s="163"/>
      <c r="CS48" s="250"/>
      <c r="CT48" s="256"/>
      <c r="CU48" s="163"/>
      <c r="CV48" s="250"/>
      <c r="CW48" s="162"/>
      <c r="CX48" s="163"/>
      <c r="CY48" s="164"/>
    </row>
    <row r="49" spans="1:103" ht="13.5" customHeight="1">
      <c r="A49" s="83" t="str">
        <f t="shared" si="6"/>
        <v/>
      </c>
      <c r="B49" s="168" t="str">
        <f t="shared" si="7"/>
        <v/>
      </c>
      <c r="C49" s="151" t="str">
        <f t="shared" si="8"/>
        <v/>
      </c>
      <c r="D49" s="82" t="str">
        <f t="shared" si="9"/>
        <v/>
      </c>
      <c r="E49" s="188" t="str">
        <f>IF(ISERROR(SUM((B49/2),(C49/2),(D49/2))),IF(ISERROR(SUM((B49/2),(C49/2))),IF(ISERROR(SUM((B49/2),(D49/2))),IF(ISERROR(SUM((C49/2),(D49/2))),IF(ISERROR(B49/2),IF(ISERROR(C49/2),A49,C49),B49),SUM((C49*'Student List'!$D$34),(D49*'Student List'!$E$34))/'Student List'!$D$40),SUM((B49*'Student List'!$C$34),(D49*'Student List'!$E$34))/'Student List'!$E$40),SUM((B49*'Student List'!$C$34),(C49*'Student List'!$D$34))/'Student List'!$C$40),SUM((B49*'Student List'!$C$34),(C49*'Student List'!$D$34),(D49*'Student List'!$E$34))/'Student List'!$C$35)</f>
        <v/>
      </c>
      <c r="F49" s="84" t="str">
        <f t="shared" si="10"/>
        <v/>
      </c>
      <c r="G49" s="208" t="str">
        <f>IF(ISTEXT('Student List'!$C$26),('Student List'!$C$26),"")</f>
        <v/>
      </c>
      <c r="H49" s="209"/>
      <c r="I49" s="210"/>
      <c r="J49" s="211"/>
      <c r="K49" s="210"/>
      <c r="L49" s="212"/>
      <c r="M49" s="213"/>
      <c r="N49" s="210"/>
      <c r="O49" s="211"/>
      <c r="P49" s="210"/>
      <c r="Q49" s="212"/>
      <c r="R49" s="213"/>
      <c r="S49" s="210"/>
      <c r="T49" s="211"/>
      <c r="U49" s="210"/>
      <c r="V49" s="212"/>
      <c r="W49" s="213"/>
      <c r="X49" s="210"/>
      <c r="Y49" s="211"/>
      <c r="Z49" s="210"/>
      <c r="AA49" s="214"/>
      <c r="AB49" s="215"/>
      <c r="AC49" s="209"/>
      <c r="AD49" s="210"/>
      <c r="AE49" s="213"/>
      <c r="AF49" s="210"/>
      <c r="AG49" s="212"/>
      <c r="AH49" s="213"/>
      <c r="AI49" s="210"/>
      <c r="AJ49" s="211"/>
      <c r="AK49" s="210"/>
      <c r="AL49" s="212"/>
      <c r="AM49" s="213"/>
      <c r="AN49" s="210"/>
      <c r="AO49" s="211"/>
      <c r="AP49" s="210"/>
      <c r="AQ49" s="212"/>
      <c r="AR49" s="213"/>
      <c r="AS49" s="210"/>
      <c r="AT49" s="211"/>
      <c r="AU49" s="210"/>
      <c r="AV49" s="212"/>
      <c r="AW49" s="213"/>
      <c r="AX49" s="210"/>
      <c r="AY49" s="211"/>
      <c r="AZ49" s="210"/>
      <c r="BA49" s="212"/>
      <c r="BB49" s="213"/>
      <c r="BC49" s="210"/>
      <c r="BD49" s="210"/>
      <c r="BE49" s="210"/>
      <c r="BF49" s="213"/>
      <c r="BG49" s="216" t="str">
        <f t="shared" si="11"/>
        <v/>
      </c>
      <c r="BH49" s="217"/>
      <c r="BI49" s="218" t="str">
        <f t="shared" si="12"/>
        <v/>
      </c>
      <c r="BJ49" s="219"/>
      <c r="BK49" s="220"/>
      <c r="BL49" s="221"/>
      <c r="BM49" s="221"/>
      <c r="BN49" s="221"/>
      <c r="BO49" s="221"/>
      <c r="BP49" s="221"/>
      <c r="BQ49" s="221"/>
      <c r="BR49" s="221"/>
      <c r="BS49" s="222"/>
      <c r="BT49" s="217"/>
      <c r="BU49" s="223" t="str">
        <f t="shared" si="13"/>
        <v/>
      </c>
      <c r="BV49" s="224"/>
      <c r="BW49" s="225"/>
      <c r="BX49" s="249"/>
      <c r="BY49" s="255"/>
      <c r="BZ49" s="226"/>
      <c r="CA49" s="249"/>
      <c r="CB49" s="255"/>
      <c r="CC49" s="226"/>
      <c r="CD49" s="249"/>
      <c r="CE49" s="255"/>
      <c r="CF49" s="226"/>
      <c r="CG49" s="249"/>
      <c r="CH49" s="255"/>
      <c r="CI49" s="226"/>
      <c r="CJ49" s="249"/>
      <c r="CK49" s="255"/>
      <c r="CL49" s="226"/>
      <c r="CM49" s="249"/>
      <c r="CN49" s="255"/>
      <c r="CO49" s="226"/>
      <c r="CP49" s="249"/>
      <c r="CQ49" s="255"/>
      <c r="CR49" s="226"/>
      <c r="CS49" s="249"/>
      <c r="CT49" s="255"/>
      <c r="CU49" s="226"/>
      <c r="CV49" s="249"/>
      <c r="CW49" s="225"/>
      <c r="CX49" s="226"/>
      <c r="CY49" s="227"/>
    </row>
    <row r="50" spans="1:103" ht="13.5" customHeight="1">
      <c r="A50" s="83" t="str">
        <f t="shared" si="6"/>
        <v/>
      </c>
      <c r="B50" s="168" t="str">
        <f t="shared" si="7"/>
        <v/>
      </c>
      <c r="C50" s="151" t="str">
        <f t="shared" si="8"/>
        <v/>
      </c>
      <c r="D50" s="82" t="str">
        <f t="shared" si="9"/>
        <v/>
      </c>
      <c r="E50" s="188" t="str">
        <f>IF(ISERROR(SUM((B50/2),(C50/2),(D50/2))),IF(ISERROR(SUM((B50/2),(C50/2))),IF(ISERROR(SUM((B50/2),(D50/2))),IF(ISERROR(SUM((C50/2),(D50/2))),IF(ISERROR(B50/2),IF(ISERROR(C50/2),A50,C50),B50),SUM((C50*'Student List'!$D$34),(D50*'Student List'!$E$34))/'Student List'!$D$40),SUM((B50*'Student List'!$C$34),(D50*'Student List'!$E$34))/'Student List'!$E$40),SUM((B50*'Student List'!$C$34),(C50*'Student List'!$D$34))/'Student List'!$C$40),SUM((B50*'Student List'!$C$34),(C50*'Student List'!$D$34),(D50*'Student List'!$E$34))/'Student List'!$C$35)</f>
        <v/>
      </c>
      <c r="F50" s="84" t="str">
        <f t="shared" si="10"/>
        <v/>
      </c>
      <c r="G50" s="173" t="str">
        <f>IF(ISTEXT('Student List'!$C$27),('Student List'!$C$27),"")</f>
        <v/>
      </c>
      <c r="H50" s="85"/>
      <c r="I50" s="86"/>
      <c r="J50" s="87"/>
      <c r="K50" s="86"/>
      <c r="L50" s="88"/>
      <c r="M50" s="89"/>
      <c r="N50" s="86"/>
      <c r="O50" s="87"/>
      <c r="P50" s="86"/>
      <c r="Q50" s="88"/>
      <c r="R50" s="89"/>
      <c r="S50" s="86"/>
      <c r="T50" s="87"/>
      <c r="U50" s="86"/>
      <c r="V50" s="88"/>
      <c r="W50" s="89"/>
      <c r="X50" s="86"/>
      <c r="Y50" s="87"/>
      <c r="Z50" s="86"/>
      <c r="AA50" s="90"/>
      <c r="AB50" s="207"/>
      <c r="AC50" s="85"/>
      <c r="AD50" s="86"/>
      <c r="AE50" s="89"/>
      <c r="AF50" s="86"/>
      <c r="AG50" s="88"/>
      <c r="AH50" s="89"/>
      <c r="AI50" s="86"/>
      <c r="AJ50" s="87"/>
      <c r="AK50" s="86"/>
      <c r="AL50" s="88"/>
      <c r="AM50" s="89"/>
      <c r="AN50" s="86"/>
      <c r="AO50" s="87"/>
      <c r="AP50" s="86"/>
      <c r="AQ50" s="88"/>
      <c r="AR50" s="89"/>
      <c r="AS50" s="86"/>
      <c r="AT50" s="87"/>
      <c r="AU50" s="86"/>
      <c r="AV50" s="88"/>
      <c r="AW50" s="89"/>
      <c r="AX50" s="86"/>
      <c r="AY50" s="87"/>
      <c r="AZ50" s="86"/>
      <c r="BA50" s="88"/>
      <c r="BB50" s="89"/>
      <c r="BC50" s="86"/>
      <c r="BD50" s="86"/>
      <c r="BE50" s="86"/>
      <c r="BF50" s="89"/>
      <c r="BG50" s="91" t="str">
        <f t="shared" si="11"/>
        <v/>
      </c>
      <c r="BI50" s="95" t="str">
        <f t="shared" si="12"/>
        <v/>
      </c>
      <c r="BJ50" s="117"/>
      <c r="BK50" s="117"/>
      <c r="BL50" s="113"/>
      <c r="BM50" s="113"/>
      <c r="BN50" s="113"/>
      <c r="BO50" s="113"/>
      <c r="BP50" s="113"/>
      <c r="BQ50" s="113"/>
      <c r="BR50" s="113"/>
      <c r="BS50" s="114"/>
      <c r="BU50" s="171" t="str">
        <f t="shared" si="13"/>
        <v/>
      </c>
      <c r="BV50" s="161"/>
      <c r="BW50" s="162"/>
      <c r="BX50" s="250"/>
      <c r="BY50" s="256"/>
      <c r="BZ50" s="163"/>
      <c r="CA50" s="250"/>
      <c r="CB50" s="256"/>
      <c r="CC50" s="163"/>
      <c r="CD50" s="250"/>
      <c r="CE50" s="256"/>
      <c r="CF50" s="163"/>
      <c r="CG50" s="250"/>
      <c r="CH50" s="256"/>
      <c r="CI50" s="163"/>
      <c r="CJ50" s="250"/>
      <c r="CK50" s="256"/>
      <c r="CL50" s="163"/>
      <c r="CM50" s="250"/>
      <c r="CN50" s="256"/>
      <c r="CO50" s="163"/>
      <c r="CP50" s="250"/>
      <c r="CQ50" s="256"/>
      <c r="CR50" s="163"/>
      <c r="CS50" s="250"/>
      <c r="CT50" s="256"/>
      <c r="CU50" s="163"/>
      <c r="CV50" s="250"/>
      <c r="CW50" s="162"/>
      <c r="CX50" s="163"/>
      <c r="CY50" s="164"/>
    </row>
    <row r="51" spans="1:103" ht="13.5" customHeight="1">
      <c r="A51" s="83" t="str">
        <f t="shared" si="6"/>
        <v/>
      </c>
      <c r="B51" s="168" t="str">
        <f t="shared" si="7"/>
        <v/>
      </c>
      <c r="C51" s="151" t="str">
        <f t="shared" si="8"/>
        <v/>
      </c>
      <c r="D51" s="82" t="str">
        <f t="shared" si="9"/>
        <v/>
      </c>
      <c r="E51" s="188" t="str">
        <f>IF(ISERROR(SUM((B51/2),(C51/2),(D51/2))),IF(ISERROR(SUM((B51/2),(C51/2))),IF(ISERROR(SUM((B51/2),(D51/2))),IF(ISERROR(SUM((C51/2),(D51/2))),IF(ISERROR(B51/2),IF(ISERROR(C51/2),A51,C51),B51),SUM((C51*'Student List'!$D$34),(D51*'Student List'!$E$34))/'Student List'!$D$40),SUM((B51*'Student List'!$C$34),(D51*'Student List'!$E$34))/'Student List'!$E$40),SUM((B51*'Student List'!$C$34),(C51*'Student List'!$D$34))/'Student List'!$C$40),SUM((B51*'Student List'!$C$34),(C51*'Student List'!$D$34),(D51*'Student List'!$E$34))/'Student List'!$C$35)</f>
        <v/>
      </c>
      <c r="F51" s="84" t="str">
        <f t="shared" si="10"/>
        <v/>
      </c>
      <c r="G51" s="208" t="str">
        <f>IF(ISTEXT('Student List'!$C$28),('Student List'!$C$28),"")</f>
        <v/>
      </c>
      <c r="H51" s="209"/>
      <c r="I51" s="210"/>
      <c r="J51" s="211"/>
      <c r="K51" s="210"/>
      <c r="L51" s="212"/>
      <c r="M51" s="213"/>
      <c r="N51" s="210"/>
      <c r="O51" s="211"/>
      <c r="P51" s="210"/>
      <c r="Q51" s="212"/>
      <c r="R51" s="213"/>
      <c r="S51" s="210"/>
      <c r="T51" s="211"/>
      <c r="U51" s="210"/>
      <c r="V51" s="212"/>
      <c r="W51" s="213"/>
      <c r="X51" s="210"/>
      <c r="Y51" s="211"/>
      <c r="Z51" s="210"/>
      <c r="AA51" s="214"/>
      <c r="AB51" s="215"/>
      <c r="AC51" s="209"/>
      <c r="AD51" s="210"/>
      <c r="AE51" s="213"/>
      <c r="AF51" s="210"/>
      <c r="AG51" s="212"/>
      <c r="AH51" s="213"/>
      <c r="AI51" s="210"/>
      <c r="AJ51" s="211"/>
      <c r="AK51" s="210"/>
      <c r="AL51" s="212"/>
      <c r="AM51" s="213"/>
      <c r="AN51" s="210"/>
      <c r="AO51" s="211"/>
      <c r="AP51" s="210"/>
      <c r="AQ51" s="212"/>
      <c r="AR51" s="213"/>
      <c r="AS51" s="210"/>
      <c r="AT51" s="211"/>
      <c r="AU51" s="210"/>
      <c r="AV51" s="212"/>
      <c r="AW51" s="213"/>
      <c r="AX51" s="210"/>
      <c r="AY51" s="211"/>
      <c r="AZ51" s="210"/>
      <c r="BA51" s="212"/>
      <c r="BB51" s="213"/>
      <c r="BC51" s="210"/>
      <c r="BD51" s="210"/>
      <c r="BE51" s="210"/>
      <c r="BF51" s="213"/>
      <c r="BG51" s="216" t="str">
        <f t="shared" si="11"/>
        <v/>
      </c>
      <c r="BH51" s="217"/>
      <c r="BI51" s="218" t="str">
        <f t="shared" si="12"/>
        <v/>
      </c>
      <c r="BJ51" s="219"/>
      <c r="BK51" s="220"/>
      <c r="BL51" s="221"/>
      <c r="BM51" s="221"/>
      <c r="BN51" s="221"/>
      <c r="BO51" s="221"/>
      <c r="BP51" s="221"/>
      <c r="BQ51" s="221"/>
      <c r="BR51" s="221"/>
      <c r="BS51" s="222"/>
      <c r="BT51" s="217"/>
      <c r="BU51" s="223" t="str">
        <f t="shared" si="13"/>
        <v/>
      </c>
      <c r="BV51" s="224"/>
      <c r="BW51" s="225"/>
      <c r="BX51" s="249"/>
      <c r="BY51" s="255"/>
      <c r="BZ51" s="226"/>
      <c r="CA51" s="249"/>
      <c r="CB51" s="255"/>
      <c r="CC51" s="226"/>
      <c r="CD51" s="249"/>
      <c r="CE51" s="255"/>
      <c r="CF51" s="226"/>
      <c r="CG51" s="249"/>
      <c r="CH51" s="255"/>
      <c r="CI51" s="226"/>
      <c r="CJ51" s="249"/>
      <c r="CK51" s="255"/>
      <c r="CL51" s="226"/>
      <c r="CM51" s="249"/>
      <c r="CN51" s="255"/>
      <c r="CO51" s="226"/>
      <c r="CP51" s="249"/>
      <c r="CQ51" s="255"/>
      <c r="CR51" s="226"/>
      <c r="CS51" s="249"/>
      <c r="CT51" s="255"/>
      <c r="CU51" s="226"/>
      <c r="CV51" s="249"/>
      <c r="CW51" s="225"/>
      <c r="CX51" s="226"/>
      <c r="CY51" s="227"/>
    </row>
    <row r="52" spans="1:103" ht="13.5" customHeight="1">
      <c r="A52" s="83" t="str">
        <f t="shared" si="6"/>
        <v/>
      </c>
      <c r="B52" s="168" t="str">
        <f t="shared" si="7"/>
        <v/>
      </c>
      <c r="C52" s="151" t="str">
        <f t="shared" si="8"/>
        <v/>
      </c>
      <c r="D52" s="82" t="str">
        <f t="shared" si="9"/>
        <v/>
      </c>
      <c r="E52" s="188" t="str">
        <f>IF(ISERROR(SUM((B52/2),(C52/2),(D52/2))),IF(ISERROR(SUM((B52/2),(C52/2))),IF(ISERROR(SUM((B52/2),(D52/2))),IF(ISERROR(SUM((C52/2),(D52/2))),IF(ISERROR(B52/2),IF(ISERROR(C52/2),A52,C52),B52),SUM((C52*'Student List'!$D$34),(D52*'Student List'!$E$34))/'Student List'!$D$40),SUM((B52*'Student List'!$C$34),(D52*'Student List'!$E$34))/'Student List'!$E$40),SUM((B52*'Student List'!$C$34),(C52*'Student List'!$D$34))/'Student List'!$C$40),SUM((B52*'Student List'!$C$34),(C52*'Student List'!$D$34),(D52*'Student List'!$E$34))/'Student List'!$C$35)</f>
        <v/>
      </c>
      <c r="F52" s="84" t="str">
        <f t="shared" si="10"/>
        <v/>
      </c>
      <c r="G52" s="173" t="str">
        <f>IF(ISTEXT('Student List'!$C$29),('Student List'!$C$29),"")</f>
        <v/>
      </c>
      <c r="H52" s="85"/>
      <c r="I52" s="86"/>
      <c r="J52" s="87"/>
      <c r="K52" s="86"/>
      <c r="L52" s="88"/>
      <c r="M52" s="89"/>
      <c r="N52" s="86"/>
      <c r="O52" s="87"/>
      <c r="P52" s="86"/>
      <c r="Q52" s="88"/>
      <c r="R52" s="89"/>
      <c r="S52" s="86"/>
      <c r="T52" s="87"/>
      <c r="U52" s="86"/>
      <c r="V52" s="88"/>
      <c r="W52" s="89"/>
      <c r="X52" s="86"/>
      <c r="Y52" s="87"/>
      <c r="Z52" s="86"/>
      <c r="AA52" s="90"/>
      <c r="AB52" s="207"/>
      <c r="AC52" s="85"/>
      <c r="AD52" s="86"/>
      <c r="AE52" s="89"/>
      <c r="AF52" s="86"/>
      <c r="AG52" s="88"/>
      <c r="AH52" s="89"/>
      <c r="AI52" s="86"/>
      <c r="AJ52" s="87"/>
      <c r="AK52" s="86"/>
      <c r="AL52" s="88"/>
      <c r="AM52" s="89"/>
      <c r="AN52" s="86"/>
      <c r="AO52" s="87"/>
      <c r="AP52" s="86"/>
      <c r="AQ52" s="88"/>
      <c r="AR52" s="89"/>
      <c r="AS52" s="86"/>
      <c r="AT52" s="87"/>
      <c r="AU52" s="86"/>
      <c r="AV52" s="88"/>
      <c r="AW52" s="89"/>
      <c r="AX52" s="86"/>
      <c r="AY52" s="87"/>
      <c r="AZ52" s="86"/>
      <c r="BA52" s="88"/>
      <c r="BB52" s="89"/>
      <c r="BC52" s="86"/>
      <c r="BD52" s="86"/>
      <c r="BE52" s="86"/>
      <c r="BF52" s="89"/>
      <c r="BG52" s="91" t="str">
        <f t="shared" si="11"/>
        <v/>
      </c>
      <c r="BI52" s="96" t="str">
        <f t="shared" si="12"/>
        <v/>
      </c>
      <c r="BJ52" s="115"/>
      <c r="BK52" s="113"/>
      <c r="BL52" s="113"/>
      <c r="BM52" s="113"/>
      <c r="BN52" s="113"/>
      <c r="BO52" s="113"/>
      <c r="BP52" s="113"/>
      <c r="BQ52" s="113"/>
      <c r="BR52" s="113"/>
      <c r="BS52" s="116"/>
      <c r="BU52" s="171" t="str">
        <f t="shared" si="13"/>
        <v/>
      </c>
      <c r="BV52" s="165"/>
      <c r="BW52" s="163"/>
      <c r="BX52" s="250"/>
      <c r="BY52" s="256"/>
      <c r="BZ52" s="163"/>
      <c r="CA52" s="250"/>
      <c r="CB52" s="256"/>
      <c r="CC52" s="163"/>
      <c r="CD52" s="250"/>
      <c r="CE52" s="256"/>
      <c r="CF52" s="163"/>
      <c r="CG52" s="250"/>
      <c r="CH52" s="256"/>
      <c r="CI52" s="163"/>
      <c r="CJ52" s="250"/>
      <c r="CK52" s="256"/>
      <c r="CL52" s="163"/>
      <c r="CM52" s="250"/>
      <c r="CN52" s="256"/>
      <c r="CO52" s="163"/>
      <c r="CP52" s="250"/>
      <c r="CQ52" s="256"/>
      <c r="CR52" s="163"/>
      <c r="CS52" s="250"/>
      <c r="CT52" s="256"/>
      <c r="CU52" s="163"/>
      <c r="CV52" s="250"/>
      <c r="CW52" s="162"/>
      <c r="CX52" s="163"/>
      <c r="CY52" s="166"/>
    </row>
    <row r="53" spans="1:103" ht="13.5" customHeight="1" thickBot="1">
      <c r="A53" s="83" t="str">
        <f t="shared" si="6"/>
        <v/>
      </c>
      <c r="B53" s="169" t="str">
        <f t="shared" si="7"/>
        <v/>
      </c>
      <c r="C53" s="152" t="str">
        <f t="shared" si="8"/>
        <v/>
      </c>
      <c r="D53" s="97" t="str">
        <f t="shared" si="9"/>
        <v/>
      </c>
      <c r="E53" s="274" t="str">
        <f>IF(ISERROR(SUM((B53/2),(C53/2),(D53/2))),IF(ISERROR(SUM((B53/2),(C53/2))),IF(ISERROR(SUM((B53/2),(D53/2))),IF(ISERROR(SUM((C53/2),(D53/2))),IF(ISERROR(B53/2),IF(ISERROR(C53/2),A53,C53),B53),SUM((C53*'Student List'!$D$34),(D53*'Student List'!$E$34))/'Student List'!$D$40),SUM((B53*'Student List'!$C$34),(D53*'Student List'!$E$34))/'Student List'!$E$40),SUM((B53*'Student List'!$C$34),(C53*'Student List'!$D$34))/'Student List'!$C$40),SUM((B53*'Student List'!$C$34),(C53*'Student List'!$D$34),(D53*'Student List'!$E$34))/'Student List'!$C$35)</f>
        <v/>
      </c>
      <c r="F53" s="98" t="str">
        <f t="shared" si="10"/>
        <v/>
      </c>
      <c r="G53" s="229" t="str">
        <f>IF(ISTEXT('Student List'!$C$30),('Student List'!$C$30),"")</f>
        <v/>
      </c>
      <c r="H53" s="230"/>
      <c r="I53" s="231"/>
      <c r="J53" s="232"/>
      <c r="K53" s="231"/>
      <c r="L53" s="233"/>
      <c r="M53" s="234"/>
      <c r="N53" s="231"/>
      <c r="O53" s="232"/>
      <c r="P53" s="231"/>
      <c r="Q53" s="233"/>
      <c r="R53" s="234"/>
      <c r="S53" s="231"/>
      <c r="T53" s="232"/>
      <c r="U53" s="231"/>
      <c r="V53" s="233"/>
      <c r="W53" s="234"/>
      <c r="X53" s="231"/>
      <c r="Y53" s="232"/>
      <c r="Z53" s="231"/>
      <c r="AA53" s="235"/>
      <c r="AB53" s="215"/>
      <c r="AC53" s="230"/>
      <c r="AD53" s="231"/>
      <c r="AE53" s="234"/>
      <c r="AF53" s="231"/>
      <c r="AG53" s="233"/>
      <c r="AH53" s="234"/>
      <c r="AI53" s="231"/>
      <c r="AJ53" s="232"/>
      <c r="AK53" s="231"/>
      <c r="AL53" s="233"/>
      <c r="AM53" s="234"/>
      <c r="AN53" s="231"/>
      <c r="AO53" s="232"/>
      <c r="AP53" s="231"/>
      <c r="AQ53" s="233"/>
      <c r="AR53" s="234"/>
      <c r="AS53" s="231"/>
      <c r="AT53" s="232"/>
      <c r="AU53" s="231"/>
      <c r="AV53" s="233"/>
      <c r="AW53" s="234"/>
      <c r="AX53" s="231"/>
      <c r="AY53" s="232"/>
      <c r="AZ53" s="231"/>
      <c r="BA53" s="233"/>
      <c r="BB53" s="234"/>
      <c r="BC53" s="231"/>
      <c r="BD53" s="231"/>
      <c r="BE53" s="231"/>
      <c r="BF53" s="234"/>
      <c r="BG53" s="236" t="str">
        <f t="shared" si="11"/>
        <v/>
      </c>
      <c r="BH53" s="217"/>
      <c r="BI53" s="237" t="str">
        <f t="shared" si="12"/>
        <v/>
      </c>
      <c r="BJ53" s="238"/>
      <c r="BK53" s="239"/>
      <c r="BL53" s="240"/>
      <c r="BM53" s="240"/>
      <c r="BN53" s="240"/>
      <c r="BO53" s="240"/>
      <c r="BP53" s="240"/>
      <c r="BQ53" s="240"/>
      <c r="BR53" s="240"/>
      <c r="BS53" s="241"/>
      <c r="BT53" s="217"/>
      <c r="BU53" s="242" t="str">
        <f t="shared" si="13"/>
        <v/>
      </c>
      <c r="BV53" s="243"/>
      <c r="BW53" s="244"/>
      <c r="BX53" s="251"/>
      <c r="BY53" s="257"/>
      <c r="BZ53" s="245"/>
      <c r="CA53" s="251"/>
      <c r="CB53" s="257"/>
      <c r="CC53" s="245"/>
      <c r="CD53" s="251"/>
      <c r="CE53" s="257"/>
      <c r="CF53" s="245"/>
      <c r="CG53" s="251"/>
      <c r="CH53" s="257"/>
      <c r="CI53" s="245"/>
      <c r="CJ53" s="251"/>
      <c r="CK53" s="257"/>
      <c r="CL53" s="245"/>
      <c r="CM53" s="251"/>
      <c r="CN53" s="257"/>
      <c r="CO53" s="245"/>
      <c r="CP53" s="251"/>
      <c r="CQ53" s="257"/>
      <c r="CR53" s="245"/>
      <c r="CS53" s="251"/>
      <c r="CT53" s="257"/>
      <c r="CU53" s="245"/>
      <c r="CV53" s="251"/>
      <c r="CW53" s="244"/>
      <c r="CX53" s="245"/>
      <c r="CY53" s="246"/>
    </row>
    <row r="54" spans="1:103" ht="13.5" customHeight="1" thickBot="1">
      <c r="N54" s="51"/>
      <c r="O54" s="51"/>
      <c r="R54" s="51"/>
      <c r="S54" s="51"/>
      <c r="T54" s="51"/>
      <c r="W54" s="51"/>
      <c r="X54" s="51"/>
      <c r="Y54" s="51"/>
      <c r="AE54" s="51"/>
      <c r="AH54" s="51"/>
      <c r="AI54" s="51"/>
      <c r="AJ54" s="51"/>
      <c r="AM54" s="51"/>
      <c r="AN54" s="51"/>
      <c r="AO54" s="51"/>
      <c r="AR54" s="51"/>
      <c r="AS54" s="51"/>
      <c r="AT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</row>
    <row r="55" spans="1:103" ht="28.5" customHeight="1" thickTop="1" thickBot="1">
      <c r="B55" s="364" t="str">
        <f>IF(ISTEXT('Student List'!I10),'Student List'!I10,"")</f>
        <v>Language</v>
      </c>
      <c r="C55" s="365"/>
      <c r="D55" s="365"/>
      <c r="E55" s="366"/>
      <c r="F55" s="367" t="str">
        <f>$F$28</f>
        <v>School Name Here</v>
      </c>
      <c r="G55" s="368"/>
      <c r="H55" s="368"/>
      <c r="I55" s="368"/>
      <c r="J55" s="369"/>
      <c r="K55" s="17" t="s">
        <v>117</v>
      </c>
      <c r="L55" s="18"/>
      <c r="M55" s="19"/>
      <c r="N55" s="19"/>
      <c r="O55" s="19"/>
      <c r="P55" s="20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2"/>
      <c r="AC55" s="24" t="str">
        <f>B55</f>
        <v>Language</v>
      </c>
      <c r="AD55" s="25"/>
      <c r="AE55" s="25"/>
      <c r="AF55" s="26"/>
      <c r="AG55" s="25"/>
      <c r="AH55" s="27"/>
      <c r="AI55" s="27"/>
      <c r="AJ55" s="27"/>
      <c r="AK55" s="27"/>
      <c r="AL55" s="28"/>
      <c r="AM55" s="17" t="s">
        <v>117</v>
      </c>
      <c r="AN55" s="19"/>
      <c r="AO55" s="19"/>
      <c r="AP55" s="19"/>
      <c r="AQ55" s="19"/>
      <c r="AR55" s="20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9"/>
      <c r="BI55" s="30" t="str">
        <f>B55</f>
        <v>Language</v>
      </c>
      <c r="BJ55" s="31"/>
      <c r="BK55" s="32"/>
      <c r="BL55" s="33" t="s">
        <v>117</v>
      </c>
      <c r="BM55" s="34"/>
      <c r="BN55" s="34"/>
      <c r="BO55" s="34"/>
      <c r="BP55" s="34"/>
      <c r="BQ55" s="35"/>
      <c r="BR55" s="35"/>
      <c r="BS55" s="36"/>
      <c r="BU55" s="30" t="str">
        <f>B55</f>
        <v>Language</v>
      </c>
      <c r="BV55" s="31"/>
      <c r="BW55" s="32"/>
      <c r="BX55" s="33" t="s">
        <v>117</v>
      </c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5"/>
      <c r="CY55" s="36"/>
    </row>
    <row r="56" spans="1:103" ht="13.5" customHeight="1" thickTop="1" thickBot="1">
      <c r="B56" s="37"/>
      <c r="C56" s="37"/>
      <c r="D56" s="38"/>
      <c r="E56" s="38"/>
      <c r="F56" s="38"/>
      <c r="G56" s="38"/>
      <c r="H56" s="39" t="s">
        <v>7</v>
      </c>
      <c r="I56" s="40"/>
      <c r="J56" s="40"/>
      <c r="K56" s="40"/>
      <c r="L56" s="41"/>
      <c r="M56" s="40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3"/>
      <c r="AC56" s="39" t="s">
        <v>7</v>
      </c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4"/>
      <c r="BI56" s="45"/>
      <c r="BJ56" s="46" t="s">
        <v>8</v>
      </c>
      <c r="BK56" s="40"/>
      <c r="BL56" s="40"/>
      <c r="BM56" s="40"/>
      <c r="BN56" s="40"/>
      <c r="BO56" s="40"/>
      <c r="BP56" s="40"/>
      <c r="BQ56" s="40"/>
      <c r="BR56" s="40"/>
      <c r="BS56" s="47"/>
      <c r="BU56" s="45"/>
      <c r="BV56" s="155" t="s">
        <v>59</v>
      </c>
      <c r="BW56" s="156"/>
      <c r="BX56" s="156"/>
      <c r="BY56" s="156"/>
      <c r="BZ56" s="156"/>
      <c r="CA56" s="156"/>
      <c r="CB56" s="156"/>
      <c r="CC56" s="156"/>
      <c r="CD56" s="156"/>
      <c r="CE56" s="156"/>
      <c r="CF56" s="156"/>
      <c r="CG56" s="156"/>
      <c r="CH56" s="156"/>
      <c r="CI56" s="156"/>
      <c r="CJ56" s="156"/>
      <c r="CK56" s="156"/>
      <c r="CL56" s="156"/>
      <c r="CM56" s="156"/>
      <c r="CN56" s="156"/>
      <c r="CO56" s="156"/>
      <c r="CP56" s="156"/>
      <c r="CQ56" s="156"/>
      <c r="CR56" s="156"/>
      <c r="CS56" s="156"/>
      <c r="CT56" s="156"/>
      <c r="CU56" s="156"/>
      <c r="CV56" s="156"/>
      <c r="CW56" s="156"/>
      <c r="CX56" s="156"/>
      <c r="CY56" s="157"/>
    </row>
    <row r="57" spans="1:103" ht="13.5" customHeight="1">
      <c r="B57" s="153" t="s">
        <v>58</v>
      </c>
      <c r="C57" s="149" t="s">
        <v>9</v>
      </c>
      <c r="D57" s="48" t="s">
        <v>10</v>
      </c>
      <c r="E57" s="49" t="s">
        <v>60</v>
      </c>
      <c r="F57" s="50"/>
      <c r="G57" s="51"/>
      <c r="H57" s="362" t="s">
        <v>11</v>
      </c>
      <c r="I57" s="355"/>
      <c r="J57" s="355"/>
      <c r="K57" s="355"/>
      <c r="L57" s="360"/>
      <c r="M57" s="354" t="s">
        <v>12</v>
      </c>
      <c r="N57" s="355"/>
      <c r="O57" s="355"/>
      <c r="P57" s="355"/>
      <c r="Q57" s="360"/>
      <c r="R57" s="354" t="s">
        <v>13</v>
      </c>
      <c r="S57" s="355"/>
      <c r="T57" s="355"/>
      <c r="U57" s="355"/>
      <c r="V57" s="360"/>
      <c r="W57" s="354" t="s">
        <v>14</v>
      </c>
      <c r="X57" s="355"/>
      <c r="Y57" s="355"/>
      <c r="Z57" s="355"/>
      <c r="AA57" s="356"/>
      <c r="AC57" s="362" t="s">
        <v>15</v>
      </c>
      <c r="AD57" s="355"/>
      <c r="AE57" s="355"/>
      <c r="AF57" s="355"/>
      <c r="AG57" s="360"/>
      <c r="AH57" s="354" t="s">
        <v>16</v>
      </c>
      <c r="AI57" s="355"/>
      <c r="AJ57" s="355"/>
      <c r="AK57" s="355"/>
      <c r="AL57" s="360"/>
      <c r="AM57" s="354" t="s">
        <v>17</v>
      </c>
      <c r="AN57" s="355"/>
      <c r="AO57" s="355"/>
      <c r="AP57" s="355"/>
      <c r="AQ57" s="360"/>
      <c r="AR57" s="354" t="s">
        <v>18</v>
      </c>
      <c r="AS57" s="355"/>
      <c r="AT57" s="355"/>
      <c r="AU57" s="355"/>
      <c r="AV57" s="360"/>
      <c r="AW57" s="354" t="s">
        <v>19</v>
      </c>
      <c r="AX57" s="355"/>
      <c r="AY57" s="355"/>
      <c r="AZ57" s="355"/>
      <c r="BA57" s="356"/>
      <c r="BB57" s="354" t="s">
        <v>120</v>
      </c>
      <c r="BC57" s="355"/>
      <c r="BD57" s="355"/>
      <c r="BE57" s="355"/>
      <c r="BF57" s="356"/>
      <c r="BG57" s="52"/>
      <c r="BI57" s="53"/>
      <c r="BJ57" s="54"/>
      <c r="BK57" s="54"/>
      <c r="BL57" s="54"/>
      <c r="BM57" s="54"/>
      <c r="BN57" s="54"/>
      <c r="BO57" s="54"/>
      <c r="BP57" s="54"/>
      <c r="BQ57" s="54"/>
      <c r="BR57" s="54"/>
      <c r="BS57" s="55"/>
      <c r="BU57" s="53"/>
      <c r="BV57" s="344" t="s">
        <v>11</v>
      </c>
      <c r="BW57" s="345"/>
      <c r="BX57" s="346"/>
      <c r="BY57" s="344" t="s">
        <v>12</v>
      </c>
      <c r="BZ57" s="345"/>
      <c r="CA57" s="346"/>
      <c r="CB57" s="344" t="s">
        <v>13</v>
      </c>
      <c r="CC57" s="345"/>
      <c r="CD57" s="346"/>
      <c r="CE57" s="344" t="s">
        <v>14</v>
      </c>
      <c r="CF57" s="345"/>
      <c r="CG57" s="346"/>
      <c r="CH57" s="344" t="s">
        <v>15</v>
      </c>
      <c r="CI57" s="345"/>
      <c r="CJ57" s="346"/>
      <c r="CK57" s="344" t="s">
        <v>16</v>
      </c>
      <c r="CL57" s="345"/>
      <c r="CM57" s="346"/>
      <c r="CN57" s="344" t="s">
        <v>17</v>
      </c>
      <c r="CO57" s="345"/>
      <c r="CP57" s="346"/>
      <c r="CQ57" s="344" t="s">
        <v>18</v>
      </c>
      <c r="CR57" s="345"/>
      <c r="CS57" s="346"/>
      <c r="CT57" s="344" t="s">
        <v>19</v>
      </c>
      <c r="CU57" s="345"/>
      <c r="CV57" s="346"/>
      <c r="CW57" s="350" t="s">
        <v>120</v>
      </c>
      <c r="CX57" s="345"/>
      <c r="CY57" s="351"/>
    </row>
    <row r="58" spans="1:103" ht="13.5" customHeight="1" thickBot="1">
      <c r="B58" s="154" t="s">
        <v>24</v>
      </c>
      <c r="C58" s="283" t="s">
        <v>24</v>
      </c>
      <c r="D58" s="59" t="s">
        <v>24</v>
      </c>
      <c r="E58" s="60" t="s">
        <v>24</v>
      </c>
      <c r="F58" s="61" t="s">
        <v>25</v>
      </c>
      <c r="G58" s="62" t="s">
        <v>26</v>
      </c>
      <c r="H58" s="363"/>
      <c r="I58" s="358"/>
      <c r="J58" s="358"/>
      <c r="K58" s="358"/>
      <c r="L58" s="361"/>
      <c r="M58" s="357"/>
      <c r="N58" s="358"/>
      <c r="O58" s="358"/>
      <c r="P58" s="358"/>
      <c r="Q58" s="361"/>
      <c r="R58" s="357"/>
      <c r="S58" s="358"/>
      <c r="T58" s="358"/>
      <c r="U58" s="358"/>
      <c r="V58" s="361"/>
      <c r="W58" s="357"/>
      <c r="X58" s="358"/>
      <c r="Y58" s="358"/>
      <c r="Z58" s="358"/>
      <c r="AA58" s="359"/>
      <c r="AC58" s="363"/>
      <c r="AD58" s="358"/>
      <c r="AE58" s="358"/>
      <c r="AF58" s="358"/>
      <c r="AG58" s="361"/>
      <c r="AH58" s="357"/>
      <c r="AI58" s="358"/>
      <c r="AJ58" s="358"/>
      <c r="AK58" s="358"/>
      <c r="AL58" s="361"/>
      <c r="AM58" s="357"/>
      <c r="AN58" s="358"/>
      <c r="AO58" s="358"/>
      <c r="AP58" s="358"/>
      <c r="AQ58" s="361"/>
      <c r="AR58" s="357"/>
      <c r="AS58" s="358"/>
      <c r="AT58" s="358"/>
      <c r="AU58" s="358"/>
      <c r="AV58" s="361"/>
      <c r="AW58" s="357"/>
      <c r="AX58" s="358"/>
      <c r="AY58" s="358"/>
      <c r="AZ58" s="358"/>
      <c r="BA58" s="359"/>
      <c r="BB58" s="357"/>
      <c r="BC58" s="358"/>
      <c r="BD58" s="358"/>
      <c r="BE58" s="358"/>
      <c r="BF58" s="359"/>
      <c r="BG58" s="63" t="s">
        <v>26</v>
      </c>
      <c r="BI58" s="64" t="s">
        <v>26</v>
      </c>
      <c r="BJ58" s="65">
        <v>1</v>
      </c>
      <c r="BK58" s="66">
        <v>2</v>
      </c>
      <c r="BL58" s="65">
        <v>3</v>
      </c>
      <c r="BM58" s="66">
        <v>4</v>
      </c>
      <c r="BN58" s="65">
        <v>5</v>
      </c>
      <c r="BO58" s="66">
        <v>6</v>
      </c>
      <c r="BP58" s="65">
        <v>7</v>
      </c>
      <c r="BQ58" s="66">
        <v>8</v>
      </c>
      <c r="BR58" s="66">
        <v>9</v>
      </c>
      <c r="BS58" s="67">
        <v>10</v>
      </c>
      <c r="BU58" s="64" t="s">
        <v>26</v>
      </c>
      <c r="BV58" s="347"/>
      <c r="BW58" s="348"/>
      <c r="BX58" s="349"/>
      <c r="BY58" s="347"/>
      <c r="BZ58" s="348"/>
      <c r="CA58" s="349"/>
      <c r="CB58" s="347"/>
      <c r="CC58" s="348"/>
      <c r="CD58" s="349"/>
      <c r="CE58" s="347"/>
      <c r="CF58" s="348"/>
      <c r="CG58" s="349"/>
      <c r="CH58" s="347"/>
      <c r="CI58" s="348"/>
      <c r="CJ58" s="349"/>
      <c r="CK58" s="347"/>
      <c r="CL58" s="348"/>
      <c r="CM58" s="349"/>
      <c r="CN58" s="347"/>
      <c r="CO58" s="348"/>
      <c r="CP58" s="349"/>
      <c r="CQ58" s="347"/>
      <c r="CR58" s="348"/>
      <c r="CS58" s="349"/>
      <c r="CT58" s="347"/>
      <c r="CU58" s="348"/>
      <c r="CV58" s="349"/>
      <c r="CW58" s="352"/>
      <c r="CX58" s="348"/>
      <c r="CY58" s="353"/>
    </row>
    <row r="59" spans="1:103" ht="13.5" customHeight="1">
      <c r="A59" s="83" t="str">
        <f t="shared" ref="A59:A80" si="14">IF(ISERROR(D59/2),"",D59)</f>
        <v/>
      </c>
      <c r="B59" s="167" t="str">
        <f t="shared" ref="B59:B80" si="15">IF(SUM(BV59:CY59),AVERAGE(BV59:CY59),"")</f>
        <v/>
      </c>
      <c r="C59" s="150" t="str">
        <f t="shared" ref="C59:C80" si="16">IF(SUM(H59:BF59),AVERAGE(H59:BF59),"")</f>
        <v/>
      </c>
      <c r="D59" s="70" t="str">
        <f t="shared" ref="D59:D80" si="17">IF(SUM(BJ59:BS59),AVERAGE(BJ59:BS59),"")</f>
        <v/>
      </c>
      <c r="E59" s="187" t="str">
        <f>IF(ISERROR(SUM((B59/2),(C59/2),(D59/2))),IF(ISERROR(SUM((B59/2),(C59/2))),IF(ISERROR(SUM((B59/2),(D59/2))),IF(ISERROR(SUM((C59/2),(D59/2))),IF(ISERROR(B59/2),IF(ISERROR(C59/2),A59,C59),B59),SUM((C59*'Student List'!$D$34),(D59*'Student List'!$E$34))/'Student List'!$D$40),SUM((B59*'Student List'!$C$34),(D59*'Student List'!$E$34))/'Student List'!$E$40),SUM((B59*'Student List'!$C$34),(C59*'Student List'!$D$34))/'Student List'!$C$40),SUM((B59*'Student List'!$C$34),(C59*'Student List'!$D$34),(D59*'Student List'!$E$34))/'Student List'!$C$35)</f>
        <v/>
      </c>
      <c r="F59" s="84" t="str">
        <f t="shared" ref="F59:F80" si="18">IF(ISERROR(IF(E59,HLOOKUP(E59,$B$354:$N$355,2),"")),"",(IF(E59,HLOOKUP(E59,$B$354:$N$355,2),"")))</f>
        <v/>
      </c>
      <c r="G59" s="172" t="str">
        <f>IF(ISTEXT('Student List'!$C$9),('Student List'!$C$9),"")</f>
        <v/>
      </c>
      <c r="H59" s="71"/>
      <c r="I59" s="72"/>
      <c r="J59" s="73"/>
      <c r="K59" s="72"/>
      <c r="L59" s="74"/>
      <c r="M59" s="75"/>
      <c r="N59" s="72"/>
      <c r="O59" s="73"/>
      <c r="P59" s="72"/>
      <c r="Q59" s="74"/>
      <c r="R59" s="75"/>
      <c r="S59" s="72"/>
      <c r="T59" s="73"/>
      <c r="U59" s="72"/>
      <c r="V59" s="74"/>
      <c r="W59" s="75"/>
      <c r="X59" s="72"/>
      <c r="Y59" s="73"/>
      <c r="Z59" s="72"/>
      <c r="AA59" s="76"/>
      <c r="AB59" s="207"/>
      <c r="AC59" s="71"/>
      <c r="AD59" s="72"/>
      <c r="AE59" s="75"/>
      <c r="AF59" s="72"/>
      <c r="AG59" s="74"/>
      <c r="AH59" s="75"/>
      <c r="AI59" s="72"/>
      <c r="AJ59" s="73"/>
      <c r="AK59" s="72"/>
      <c r="AL59" s="74"/>
      <c r="AM59" s="75"/>
      <c r="AN59" s="72"/>
      <c r="AO59" s="73"/>
      <c r="AP59" s="72"/>
      <c r="AQ59" s="77"/>
      <c r="AR59" s="75"/>
      <c r="AS59" s="72"/>
      <c r="AT59" s="73"/>
      <c r="AU59" s="72"/>
      <c r="AV59" s="74"/>
      <c r="AW59" s="75"/>
      <c r="AX59" s="72"/>
      <c r="AY59" s="73"/>
      <c r="AZ59" s="72"/>
      <c r="BA59" s="74"/>
      <c r="BB59" s="75"/>
      <c r="BC59" s="72"/>
      <c r="BD59" s="72"/>
      <c r="BE59" s="72"/>
      <c r="BF59" s="75"/>
      <c r="BG59" s="78" t="str">
        <f t="shared" ref="BG59:BG80" si="19">G59</f>
        <v/>
      </c>
      <c r="BI59" s="79" t="str">
        <f t="shared" ref="BI59:BI80" si="20">G59</f>
        <v/>
      </c>
      <c r="BJ59" s="109"/>
      <c r="BK59" s="110"/>
      <c r="BL59" s="110"/>
      <c r="BM59" s="110"/>
      <c r="BN59" s="110"/>
      <c r="BO59" s="110"/>
      <c r="BP59" s="110"/>
      <c r="BQ59" s="110"/>
      <c r="BR59" s="110"/>
      <c r="BS59" s="111"/>
      <c r="BU59" s="170" t="str">
        <f t="shared" ref="BU59:BU80" si="21">G59</f>
        <v/>
      </c>
      <c r="BV59" s="158"/>
      <c r="BW59" s="159"/>
      <c r="BX59" s="248"/>
      <c r="BY59" s="252"/>
      <c r="BZ59" s="253"/>
      <c r="CA59" s="254"/>
      <c r="CB59" s="252"/>
      <c r="CC59" s="253"/>
      <c r="CD59" s="254"/>
      <c r="CE59" s="252"/>
      <c r="CF59" s="253"/>
      <c r="CG59" s="254"/>
      <c r="CH59" s="252"/>
      <c r="CI59" s="253"/>
      <c r="CJ59" s="254"/>
      <c r="CK59" s="252"/>
      <c r="CL59" s="253"/>
      <c r="CM59" s="254"/>
      <c r="CN59" s="252"/>
      <c r="CO59" s="253"/>
      <c r="CP59" s="254"/>
      <c r="CQ59" s="252"/>
      <c r="CR59" s="253"/>
      <c r="CS59" s="254"/>
      <c r="CT59" s="252"/>
      <c r="CU59" s="253"/>
      <c r="CV59" s="254"/>
      <c r="CW59" s="247"/>
      <c r="CX59" s="159"/>
      <c r="CY59" s="160"/>
    </row>
    <row r="60" spans="1:103" ht="13.5" customHeight="1">
      <c r="A60" s="83" t="str">
        <f t="shared" si="14"/>
        <v/>
      </c>
      <c r="B60" s="168" t="str">
        <f t="shared" si="15"/>
        <v/>
      </c>
      <c r="C60" s="151" t="str">
        <f t="shared" si="16"/>
        <v/>
      </c>
      <c r="D60" s="82" t="str">
        <f t="shared" si="17"/>
        <v/>
      </c>
      <c r="E60" s="188" t="str">
        <f>IF(ISERROR(SUM((B60/2),(C60/2),(D60/2))),IF(ISERROR(SUM((B60/2),(C60/2))),IF(ISERROR(SUM((B60/2),(D60/2))),IF(ISERROR(SUM((C60/2),(D60/2))),IF(ISERROR(B60/2),IF(ISERROR(C60/2),A60,C60),B60),SUM((C60*'Student List'!$D$34),(D60*'Student List'!$E$34))/'Student List'!$D$40),SUM((B60*'Student List'!$C$34),(D60*'Student List'!$E$34))/'Student List'!$E$40),SUM((B60*'Student List'!$C$34),(C60*'Student List'!$D$34))/'Student List'!$C$40),SUM((B60*'Student List'!$C$34),(C60*'Student List'!$D$34),(D60*'Student List'!$E$34))/'Student List'!$C$35)</f>
        <v/>
      </c>
      <c r="F60" s="84" t="str">
        <f t="shared" si="18"/>
        <v/>
      </c>
      <c r="G60" s="208" t="str">
        <f>IF(ISTEXT('Student List'!$C$10),('Student List'!$C$10),"")</f>
        <v/>
      </c>
      <c r="H60" s="209"/>
      <c r="I60" s="210"/>
      <c r="J60" s="211"/>
      <c r="K60" s="210"/>
      <c r="L60" s="212"/>
      <c r="M60" s="213"/>
      <c r="N60" s="210"/>
      <c r="O60" s="211"/>
      <c r="P60" s="210"/>
      <c r="Q60" s="212"/>
      <c r="R60" s="213"/>
      <c r="S60" s="210"/>
      <c r="T60" s="211"/>
      <c r="U60" s="210"/>
      <c r="V60" s="212"/>
      <c r="W60" s="213"/>
      <c r="X60" s="210"/>
      <c r="Y60" s="211"/>
      <c r="Z60" s="210"/>
      <c r="AA60" s="214"/>
      <c r="AB60" s="215"/>
      <c r="AC60" s="209"/>
      <c r="AD60" s="210"/>
      <c r="AE60" s="213"/>
      <c r="AF60" s="210"/>
      <c r="AG60" s="212"/>
      <c r="AH60" s="213"/>
      <c r="AI60" s="210"/>
      <c r="AJ60" s="211"/>
      <c r="AK60" s="210"/>
      <c r="AL60" s="212"/>
      <c r="AM60" s="213"/>
      <c r="AN60" s="210"/>
      <c r="AO60" s="211"/>
      <c r="AP60" s="210"/>
      <c r="AQ60" s="212"/>
      <c r="AR60" s="213"/>
      <c r="AS60" s="210"/>
      <c r="AT60" s="211"/>
      <c r="AU60" s="210"/>
      <c r="AV60" s="212"/>
      <c r="AW60" s="213"/>
      <c r="AX60" s="210"/>
      <c r="AY60" s="211"/>
      <c r="AZ60" s="210"/>
      <c r="BA60" s="212"/>
      <c r="BB60" s="213"/>
      <c r="BC60" s="210"/>
      <c r="BD60" s="210"/>
      <c r="BE60" s="210"/>
      <c r="BF60" s="213"/>
      <c r="BG60" s="216" t="str">
        <f t="shared" si="19"/>
        <v/>
      </c>
      <c r="BH60" s="217"/>
      <c r="BI60" s="218" t="str">
        <f t="shared" si="20"/>
        <v/>
      </c>
      <c r="BJ60" s="219"/>
      <c r="BK60" s="220"/>
      <c r="BL60" s="221"/>
      <c r="BM60" s="221"/>
      <c r="BN60" s="221"/>
      <c r="BO60" s="221"/>
      <c r="BP60" s="221"/>
      <c r="BQ60" s="221"/>
      <c r="BR60" s="221"/>
      <c r="BS60" s="222"/>
      <c r="BT60" s="217"/>
      <c r="BU60" s="223" t="str">
        <f t="shared" si="21"/>
        <v/>
      </c>
      <c r="BV60" s="224"/>
      <c r="BW60" s="225"/>
      <c r="BX60" s="249"/>
      <c r="BY60" s="255"/>
      <c r="BZ60" s="226"/>
      <c r="CA60" s="249"/>
      <c r="CB60" s="255"/>
      <c r="CC60" s="226"/>
      <c r="CD60" s="249"/>
      <c r="CE60" s="255"/>
      <c r="CF60" s="226"/>
      <c r="CG60" s="249"/>
      <c r="CH60" s="255"/>
      <c r="CI60" s="226"/>
      <c r="CJ60" s="249"/>
      <c r="CK60" s="255"/>
      <c r="CL60" s="226"/>
      <c r="CM60" s="249"/>
      <c r="CN60" s="255"/>
      <c r="CO60" s="226"/>
      <c r="CP60" s="249"/>
      <c r="CQ60" s="255"/>
      <c r="CR60" s="226"/>
      <c r="CS60" s="249"/>
      <c r="CT60" s="255"/>
      <c r="CU60" s="226"/>
      <c r="CV60" s="249"/>
      <c r="CW60" s="225"/>
      <c r="CX60" s="226"/>
      <c r="CY60" s="227"/>
    </row>
    <row r="61" spans="1:103" ht="13.5" customHeight="1">
      <c r="A61" s="83" t="str">
        <f t="shared" si="14"/>
        <v/>
      </c>
      <c r="B61" s="168" t="str">
        <f t="shared" si="15"/>
        <v/>
      </c>
      <c r="C61" s="151" t="str">
        <f t="shared" si="16"/>
        <v/>
      </c>
      <c r="D61" s="82" t="str">
        <f t="shared" si="17"/>
        <v/>
      </c>
      <c r="E61" s="188" t="str">
        <f>IF(ISERROR(SUM((B61/2),(C61/2),(D61/2))),IF(ISERROR(SUM((B61/2),(C61/2))),IF(ISERROR(SUM((B61/2),(D61/2))),IF(ISERROR(SUM((C61/2),(D61/2))),IF(ISERROR(B61/2),IF(ISERROR(C61/2),A61,C61),B61),SUM((C61*'Student List'!$D$34),(D61*'Student List'!$E$34))/'Student List'!$D$40),SUM((B61*'Student List'!$C$34),(D61*'Student List'!$E$34))/'Student List'!$E$40),SUM((B61*'Student List'!$C$34),(C61*'Student List'!$D$34))/'Student List'!$C$40),SUM((B61*'Student List'!$C$34),(C61*'Student List'!$D$34),(D61*'Student List'!$E$34))/'Student List'!$C$35)</f>
        <v/>
      </c>
      <c r="F61" s="84" t="str">
        <f t="shared" si="18"/>
        <v/>
      </c>
      <c r="G61" s="173" t="str">
        <f>IF(ISTEXT('Student List'!$C$11),('Student List'!$C$11),"")</f>
        <v/>
      </c>
      <c r="H61" s="85"/>
      <c r="I61" s="86"/>
      <c r="J61" s="87"/>
      <c r="K61" s="86"/>
      <c r="L61" s="88"/>
      <c r="M61" s="89"/>
      <c r="N61" s="86"/>
      <c r="O61" s="87"/>
      <c r="P61" s="86"/>
      <c r="Q61" s="88"/>
      <c r="R61" s="89"/>
      <c r="S61" s="86"/>
      <c r="T61" s="87"/>
      <c r="U61" s="86"/>
      <c r="V61" s="88"/>
      <c r="W61" s="89"/>
      <c r="X61" s="86"/>
      <c r="Y61" s="87"/>
      <c r="Z61" s="86"/>
      <c r="AA61" s="90"/>
      <c r="AB61" s="207"/>
      <c r="AC61" s="85"/>
      <c r="AD61" s="86"/>
      <c r="AE61" s="89"/>
      <c r="AF61" s="86"/>
      <c r="AG61" s="88"/>
      <c r="AH61" s="89"/>
      <c r="AI61" s="86"/>
      <c r="AJ61" s="87"/>
      <c r="AK61" s="86"/>
      <c r="AL61" s="88"/>
      <c r="AM61" s="89"/>
      <c r="AN61" s="86"/>
      <c r="AO61" s="87"/>
      <c r="AP61" s="86"/>
      <c r="AQ61" s="88"/>
      <c r="AR61" s="89"/>
      <c r="AS61" s="86"/>
      <c r="AT61" s="87"/>
      <c r="AU61" s="86"/>
      <c r="AV61" s="88"/>
      <c r="AW61" s="89"/>
      <c r="AX61" s="86"/>
      <c r="AY61" s="87"/>
      <c r="AZ61" s="86"/>
      <c r="BA61" s="88"/>
      <c r="BB61" s="89"/>
      <c r="BC61" s="86"/>
      <c r="BD61" s="86"/>
      <c r="BE61" s="86"/>
      <c r="BF61" s="89"/>
      <c r="BG61" s="91" t="str">
        <f t="shared" si="19"/>
        <v/>
      </c>
      <c r="BI61" s="92" t="str">
        <f t="shared" si="20"/>
        <v/>
      </c>
      <c r="BJ61" s="112"/>
      <c r="BK61" s="117"/>
      <c r="BL61" s="113"/>
      <c r="BM61" s="113"/>
      <c r="BN61" s="113"/>
      <c r="BO61" s="113"/>
      <c r="BP61" s="113"/>
      <c r="BQ61" s="113"/>
      <c r="BR61" s="113"/>
      <c r="BS61" s="114"/>
      <c r="BU61" s="171" t="str">
        <f t="shared" si="21"/>
        <v/>
      </c>
      <c r="BV61" s="161"/>
      <c r="BW61" s="162"/>
      <c r="BX61" s="250"/>
      <c r="BY61" s="256"/>
      <c r="BZ61" s="163"/>
      <c r="CA61" s="250"/>
      <c r="CB61" s="256"/>
      <c r="CC61" s="163"/>
      <c r="CD61" s="250"/>
      <c r="CE61" s="256"/>
      <c r="CF61" s="163"/>
      <c r="CG61" s="250"/>
      <c r="CH61" s="256"/>
      <c r="CI61" s="163"/>
      <c r="CJ61" s="250"/>
      <c r="CK61" s="256"/>
      <c r="CL61" s="163"/>
      <c r="CM61" s="250"/>
      <c r="CN61" s="256"/>
      <c r="CO61" s="163"/>
      <c r="CP61" s="250"/>
      <c r="CQ61" s="256"/>
      <c r="CR61" s="163"/>
      <c r="CS61" s="250"/>
      <c r="CT61" s="256"/>
      <c r="CU61" s="163"/>
      <c r="CV61" s="250"/>
      <c r="CW61" s="162"/>
      <c r="CX61" s="163"/>
      <c r="CY61" s="164"/>
    </row>
    <row r="62" spans="1:103" ht="13.5" customHeight="1">
      <c r="A62" s="83" t="str">
        <f t="shared" si="14"/>
        <v/>
      </c>
      <c r="B62" s="168" t="str">
        <f t="shared" si="15"/>
        <v/>
      </c>
      <c r="C62" s="151" t="str">
        <f t="shared" si="16"/>
        <v/>
      </c>
      <c r="D62" s="82" t="str">
        <f t="shared" si="17"/>
        <v/>
      </c>
      <c r="E62" s="188" t="str">
        <f>IF(ISERROR(SUM((B62/2),(C62/2),(D62/2))),IF(ISERROR(SUM((B62/2),(C62/2))),IF(ISERROR(SUM((B62/2),(D62/2))),IF(ISERROR(SUM((C62/2),(D62/2))),IF(ISERROR(B62/2),IF(ISERROR(C62/2),A62,C62),B62),SUM((C62*'Student List'!$D$34),(D62*'Student List'!$E$34))/'Student List'!$D$40),SUM((B62*'Student List'!$C$34),(D62*'Student List'!$E$34))/'Student List'!$E$40),SUM((B62*'Student List'!$C$34),(C62*'Student List'!$D$34))/'Student List'!$C$40),SUM((B62*'Student List'!$C$34),(C62*'Student List'!$D$34),(D62*'Student List'!$E$34))/'Student List'!$C$35)</f>
        <v/>
      </c>
      <c r="F62" s="84" t="str">
        <f t="shared" si="18"/>
        <v/>
      </c>
      <c r="G62" s="208" t="str">
        <f>IF(ISTEXT('Student List'!$C$12),('Student List'!$C$12),"")</f>
        <v/>
      </c>
      <c r="H62" s="209"/>
      <c r="I62" s="210"/>
      <c r="J62" s="211"/>
      <c r="K62" s="210"/>
      <c r="L62" s="212"/>
      <c r="M62" s="213"/>
      <c r="N62" s="210"/>
      <c r="O62" s="211"/>
      <c r="P62" s="210"/>
      <c r="Q62" s="212"/>
      <c r="R62" s="213"/>
      <c r="S62" s="210"/>
      <c r="T62" s="211"/>
      <c r="U62" s="210"/>
      <c r="V62" s="212"/>
      <c r="W62" s="213"/>
      <c r="X62" s="210"/>
      <c r="Y62" s="211"/>
      <c r="Z62" s="210"/>
      <c r="AA62" s="214"/>
      <c r="AB62" s="215"/>
      <c r="AC62" s="209"/>
      <c r="AD62" s="210"/>
      <c r="AE62" s="213"/>
      <c r="AF62" s="210"/>
      <c r="AG62" s="212"/>
      <c r="AH62" s="213"/>
      <c r="AI62" s="210"/>
      <c r="AJ62" s="211"/>
      <c r="AK62" s="210"/>
      <c r="AL62" s="212"/>
      <c r="AM62" s="213"/>
      <c r="AN62" s="210"/>
      <c r="AO62" s="211"/>
      <c r="AP62" s="210"/>
      <c r="AQ62" s="212"/>
      <c r="AR62" s="213"/>
      <c r="AS62" s="210"/>
      <c r="AT62" s="211"/>
      <c r="AU62" s="210"/>
      <c r="AV62" s="212"/>
      <c r="AW62" s="213"/>
      <c r="AX62" s="210"/>
      <c r="AY62" s="211"/>
      <c r="AZ62" s="210"/>
      <c r="BA62" s="212"/>
      <c r="BB62" s="213"/>
      <c r="BC62" s="210"/>
      <c r="BD62" s="210"/>
      <c r="BE62" s="210"/>
      <c r="BF62" s="213"/>
      <c r="BG62" s="216" t="str">
        <f t="shared" si="19"/>
        <v/>
      </c>
      <c r="BH62" s="217"/>
      <c r="BI62" s="218" t="str">
        <f t="shared" si="20"/>
        <v/>
      </c>
      <c r="BJ62" s="219"/>
      <c r="BK62" s="220"/>
      <c r="BL62" s="221"/>
      <c r="BM62" s="221"/>
      <c r="BN62" s="221"/>
      <c r="BO62" s="221"/>
      <c r="BP62" s="221"/>
      <c r="BQ62" s="221"/>
      <c r="BR62" s="221"/>
      <c r="BS62" s="222"/>
      <c r="BT62" s="217"/>
      <c r="BU62" s="223" t="str">
        <f t="shared" si="21"/>
        <v/>
      </c>
      <c r="BV62" s="224"/>
      <c r="BW62" s="225"/>
      <c r="BX62" s="249"/>
      <c r="BY62" s="255"/>
      <c r="BZ62" s="226"/>
      <c r="CA62" s="249"/>
      <c r="CB62" s="255"/>
      <c r="CC62" s="226"/>
      <c r="CD62" s="249"/>
      <c r="CE62" s="255"/>
      <c r="CF62" s="226"/>
      <c r="CG62" s="249"/>
      <c r="CH62" s="255"/>
      <c r="CI62" s="226"/>
      <c r="CJ62" s="249"/>
      <c r="CK62" s="255"/>
      <c r="CL62" s="226"/>
      <c r="CM62" s="249"/>
      <c r="CN62" s="255"/>
      <c r="CO62" s="226"/>
      <c r="CP62" s="249"/>
      <c r="CQ62" s="255"/>
      <c r="CR62" s="226"/>
      <c r="CS62" s="249"/>
      <c r="CT62" s="255"/>
      <c r="CU62" s="226"/>
      <c r="CV62" s="249"/>
      <c r="CW62" s="225"/>
      <c r="CX62" s="226"/>
      <c r="CY62" s="227"/>
    </row>
    <row r="63" spans="1:103" ht="13.5" customHeight="1">
      <c r="A63" s="83" t="str">
        <f t="shared" si="14"/>
        <v/>
      </c>
      <c r="B63" s="168" t="str">
        <f t="shared" si="15"/>
        <v/>
      </c>
      <c r="C63" s="151" t="str">
        <f t="shared" si="16"/>
        <v/>
      </c>
      <c r="D63" s="82" t="str">
        <f t="shared" si="17"/>
        <v/>
      </c>
      <c r="E63" s="188" t="str">
        <f>IF(ISERROR(SUM((B63/2),(C63/2),(D63/2))),IF(ISERROR(SUM((B63/2),(C63/2))),IF(ISERROR(SUM((B63/2),(D63/2))),IF(ISERROR(SUM((C63/2),(D63/2))),IF(ISERROR(B63/2),IF(ISERROR(C63/2),A63,C63),B63),SUM((C63*'Student List'!$D$34),(D63*'Student List'!$E$34))/'Student List'!$D$40),SUM((B63*'Student List'!$C$34),(D63*'Student List'!$E$34))/'Student List'!$E$40),SUM((B63*'Student List'!$C$34),(C63*'Student List'!$D$34))/'Student List'!$C$40),SUM((B63*'Student List'!$C$34),(C63*'Student List'!$D$34),(D63*'Student List'!$E$34))/'Student List'!$C$35)</f>
        <v/>
      </c>
      <c r="F63" s="84" t="str">
        <f t="shared" si="18"/>
        <v/>
      </c>
      <c r="G63" s="173" t="str">
        <f>IF(ISTEXT('Student List'!$C$13),('Student List'!$C$13),"")</f>
        <v/>
      </c>
      <c r="H63" s="85"/>
      <c r="I63" s="86"/>
      <c r="J63" s="87"/>
      <c r="K63" s="86"/>
      <c r="L63" s="88"/>
      <c r="M63" s="89"/>
      <c r="N63" s="86"/>
      <c r="O63" s="87"/>
      <c r="P63" s="86"/>
      <c r="Q63" s="88"/>
      <c r="R63" s="89"/>
      <c r="S63" s="86"/>
      <c r="T63" s="87"/>
      <c r="U63" s="86"/>
      <c r="V63" s="88"/>
      <c r="W63" s="89"/>
      <c r="X63" s="86"/>
      <c r="Y63" s="87"/>
      <c r="Z63" s="86"/>
      <c r="AA63" s="90"/>
      <c r="AB63" s="207"/>
      <c r="AC63" s="85"/>
      <c r="AD63" s="86"/>
      <c r="AE63" s="89"/>
      <c r="AF63" s="86"/>
      <c r="AG63" s="88"/>
      <c r="AH63" s="89"/>
      <c r="AI63" s="86"/>
      <c r="AJ63" s="87"/>
      <c r="AK63" s="86"/>
      <c r="AL63" s="88"/>
      <c r="AM63" s="89"/>
      <c r="AN63" s="86"/>
      <c r="AO63" s="87"/>
      <c r="AP63" s="86"/>
      <c r="AQ63" s="88"/>
      <c r="AR63" s="89"/>
      <c r="AS63" s="86"/>
      <c r="AT63" s="87"/>
      <c r="AU63" s="86"/>
      <c r="AV63" s="88"/>
      <c r="AW63" s="89"/>
      <c r="AX63" s="86"/>
      <c r="AY63" s="87"/>
      <c r="AZ63" s="86"/>
      <c r="BA63" s="88"/>
      <c r="BB63" s="89"/>
      <c r="BC63" s="86"/>
      <c r="BD63" s="86"/>
      <c r="BE63" s="86"/>
      <c r="BF63" s="89"/>
      <c r="BG63" s="91" t="str">
        <f t="shared" si="19"/>
        <v/>
      </c>
      <c r="BI63" s="92" t="str">
        <f t="shared" si="20"/>
        <v/>
      </c>
      <c r="BJ63" s="112"/>
      <c r="BK63" s="117"/>
      <c r="BL63" s="113"/>
      <c r="BM63" s="113"/>
      <c r="BN63" s="113"/>
      <c r="BO63" s="113"/>
      <c r="BP63" s="113"/>
      <c r="BQ63" s="113"/>
      <c r="BR63" s="113"/>
      <c r="BS63" s="114"/>
      <c r="BU63" s="171" t="str">
        <f t="shared" si="21"/>
        <v/>
      </c>
      <c r="BV63" s="161"/>
      <c r="BW63" s="162"/>
      <c r="BX63" s="250"/>
      <c r="BY63" s="256"/>
      <c r="BZ63" s="163"/>
      <c r="CA63" s="250"/>
      <c r="CB63" s="256"/>
      <c r="CC63" s="163"/>
      <c r="CD63" s="250"/>
      <c r="CE63" s="256"/>
      <c r="CF63" s="163"/>
      <c r="CG63" s="250"/>
      <c r="CH63" s="256"/>
      <c r="CI63" s="163"/>
      <c r="CJ63" s="250"/>
      <c r="CK63" s="256"/>
      <c r="CL63" s="163"/>
      <c r="CM63" s="250"/>
      <c r="CN63" s="256"/>
      <c r="CO63" s="163"/>
      <c r="CP63" s="250"/>
      <c r="CQ63" s="256"/>
      <c r="CR63" s="163"/>
      <c r="CS63" s="250"/>
      <c r="CT63" s="256"/>
      <c r="CU63" s="163"/>
      <c r="CV63" s="250"/>
      <c r="CW63" s="162"/>
      <c r="CX63" s="163"/>
      <c r="CY63" s="164"/>
    </row>
    <row r="64" spans="1:103" ht="13.5" customHeight="1">
      <c r="A64" s="83" t="str">
        <f t="shared" si="14"/>
        <v/>
      </c>
      <c r="B64" s="168" t="str">
        <f t="shared" si="15"/>
        <v/>
      </c>
      <c r="C64" s="151" t="str">
        <f t="shared" si="16"/>
        <v/>
      </c>
      <c r="D64" s="82" t="str">
        <f t="shared" si="17"/>
        <v/>
      </c>
      <c r="E64" s="188" t="str">
        <f>IF(ISERROR(SUM((B64/2),(C64/2),(D64/2))),IF(ISERROR(SUM((B64/2),(C64/2))),IF(ISERROR(SUM((B64/2),(D64/2))),IF(ISERROR(SUM((C64/2),(D64/2))),IF(ISERROR(B64/2),IF(ISERROR(C64/2),A64,C64),B64),SUM((C64*'Student List'!$D$34),(D64*'Student List'!$E$34))/'Student List'!$D$40),SUM((B64*'Student List'!$C$34),(D64*'Student List'!$E$34))/'Student List'!$E$40),SUM((B64*'Student List'!$C$34),(C64*'Student List'!$D$34))/'Student List'!$C$40),SUM((B64*'Student List'!$C$34),(C64*'Student List'!$D$34),(D64*'Student List'!$E$34))/'Student List'!$C$35)</f>
        <v/>
      </c>
      <c r="F64" s="84" t="str">
        <f t="shared" si="18"/>
        <v/>
      </c>
      <c r="G64" s="208" t="str">
        <f>IF(ISTEXT('Student List'!$C$14),('Student List'!$C$14),"")</f>
        <v/>
      </c>
      <c r="H64" s="209"/>
      <c r="I64" s="210"/>
      <c r="J64" s="211"/>
      <c r="K64" s="210"/>
      <c r="L64" s="212"/>
      <c r="M64" s="213"/>
      <c r="N64" s="210"/>
      <c r="O64" s="211"/>
      <c r="P64" s="210"/>
      <c r="Q64" s="212"/>
      <c r="R64" s="213"/>
      <c r="S64" s="210"/>
      <c r="T64" s="211"/>
      <c r="U64" s="210"/>
      <c r="V64" s="212"/>
      <c r="W64" s="213"/>
      <c r="X64" s="210"/>
      <c r="Y64" s="211"/>
      <c r="Z64" s="210"/>
      <c r="AA64" s="214"/>
      <c r="AB64" s="215"/>
      <c r="AC64" s="209"/>
      <c r="AD64" s="210"/>
      <c r="AE64" s="213"/>
      <c r="AF64" s="210"/>
      <c r="AG64" s="212"/>
      <c r="AH64" s="213"/>
      <c r="AI64" s="210"/>
      <c r="AJ64" s="211"/>
      <c r="AK64" s="210"/>
      <c r="AL64" s="212"/>
      <c r="AM64" s="213"/>
      <c r="AN64" s="210"/>
      <c r="AO64" s="211"/>
      <c r="AP64" s="210"/>
      <c r="AQ64" s="212"/>
      <c r="AR64" s="213"/>
      <c r="AS64" s="210"/>
      <c r="AT64" s="211"/>
      <c r="AU64" s="210"/>
      <c r="AV64" s="212"/>
      <c r="AW64" s="213"/>
      <c r="AX64" s="210"/>
      <c r="AY64" s="211"/>
      <c r="AZ64" s="210"/>
      <c r="BA64" s="212"/>
      <c r="BB64" s="213"/>
      <c r="BC64" s="210"/>
      <c r="BD64" s="210"/>
      <c r="BE64" s="210"/>
      <c r="BF64" s="213"/>
      <c r="BG64" s="216" t="str">
        <f t="shared" si="19"/>
        <v/>
      </c>
      <c r="BH64" s="217"/>
      <c r="BI64" s="218" t="str">
        <f t="shared" si="20"/>
        <v/>
      </c>
      <c r="BJ64" s="219"/>
      <c r="BK64" s="220"/>
      <c r="BL64" s="221"/>
      <c r="BM64" s="221"/>
      <c r="BN64" s="221"/>
      <c r="BO64" s="221"/>
      <c r="BP64" s="221"/>
      <c r="BQ64" s="221"/>
      <c r="BR64" s="221"/>
      <c r="BS64" s="222"/>
      <c r="BT64" s="217"/>
      <c r="BU64" s="223" t="str">
        <f t="shared" si="21"/>
        <v/>
      </c>
      <c r="BV64" s="224"/>
      <c r="BW64" s="225"/>
      <c r="BX64" s="249"/>
      <c r="BY64" s="255"/>
      <c r="BZ64" s="226"/>
      <c r="CA64" s="249"/>
      <c r="CB64" s="255"/>
      <c r="CC64" s="226"/>
      <c r="CD64" s="249"/>
      <c r="CE64" s="255"/>
      <c r="CF64" s="226"/>
      <c r="CG64" s="249"/>
      <c r="CH64" s="255"/>
      <c r="CI64" s="226"/>
      <c r="CJ64" s="249"/>
      <c r="CK64" s="255"/>
      <c r="CL64" s="226"/>
      <c r="CM64" s="249"/>
      <c r="CN64" s="255"/>
      <c r="CO64" s="226"/>
      <c r="CP64" s="249"/>
      <c r="CQ64" s="255"/>
      <c r="CR64" s="226"/>
      <c r="CS64" s="249"/>
      <c r="CT64" s="255"/>
      <c r="CU64" s="226"/>
      <c r="CV64" s="249"/>
      <c r="CW64" s="225"/>
      <c r="CX64" s="226"/>
      <c r="CY64" s="227"/>
    </row>
    <row r="65" spans="1:103" ht="13.5" customHeight="1">
      <c r="A65" s="83" t="str">
        <f t="shared" si="14"/>
        <v/>
      </c>
      <c r="B65" s="168" t="str">
        <f t="shared" si="15"/>
        <v/>
      </c>
      <c r="C65" s="151" t="str">
        <f t="shared" si="16"/>
        <v/>
      </c>
      <c r="D65" s="82" t="str">
        <f t="shared" si="17"/>
        <v/>
      </c>
      <c r="E65" s="188" t="str">
        <f>IF(ISERROR(SUM((B65/2),(C65/2),(D65/2))),IF(ISERROR(SUM((B65/2),(C65/2))),IF(ISERROR(SUM((B65/2),(D65/2))),IF(ISERROR(SUM((C65/2),(D65/2))),IF(ISERROR(B65/2),IF(ISERROR(C65/2),A65,C65),B65),SUM((C65*'Student List'!$D$34),(D65*'Student List'!$E$34))/'Student List'!$D$40),SUM((B65*'Student List'!$C$34),(D65*'Student List'!$E$34))/'Student List'!$E$40),SUM((B65*'Student List'!$C$34),(C65*'Student List'!$D$34))/'Student List'!$C$40),SUM((B65*'Student List'!$C$34),(C65*'Student List'!$D$34),(D65*'Student List'!$E$34))/'Student List'!$C$35)</f>
        <v/>
      </c>
      <c r="F65" s="84" t="str">
        <f t="shared" si="18"/>
        <v/>
      </c>
      <c r="G65" s="173" t="str">
        <f>IF(ISTEXT('Student List'!$C$15),('Student List'!$C$15),"")</f>
        <v/>
      </c>
      <c r="H65" s="85"/>
      <c r="I65" s="86"/>
      <c r="J65" s="87"/>
      <c r="K65" s="86"/>
      <c r="L65" s="88"/>
      <c r="M65" s="89"/>
      <c r="N65" s="86"/>
      <c r="O65" s="87"/>
      <c r="P65" s="86"/>
      <c r="Q65" s="88"/>
      <c r="R65" s="89"/>
      <c r="S65" s="86"/>
      <c r="T65" s="87"/>
      <c r="U65" s="86"/>
      <c r="V65" s="88"/>
      <c r="W65" s="89"/>
      <c r="X65" s="86"/>
      <c r="Y65" s="87"/>
      <c r="Z65" s="86"/>
      <c r="AA65" s="90"/>
      <c r="AB65" s="207"/>
      <c r="AC65" s="85"/>
      <c r="AD65" s="86"/>
      <c r="AE65" s="89"/>
      <c r="AF65" s="86"/>
      <c r="AG65" s="88"/>
      <c r="AH65" s="89"/>
      <c r="AI65" s="86"/>
      <c r="AJ65" s="87"/>
      <c r="AK65" s="86"/>
      <c r="AL65" s="88"/>
      <c r="AM65" s="89"/>
      <c r="AN65" s="86"/>
      <c r="AO65" s="87"/>
      <c r="AP65" s="86"/>
      <c r="AQ65" s="88"/>
      <c r="AR65" s="89"/>
      <c r="AS65" s="86"/>
      <c r="AT65" s="87"/>
      <c r="AU65" s="86"/>
      <c r="AV65" s="88"/>
      <c r="AW65" s="89"/>
      <c r="AX65" s="86"/>
      <c r="AY65" s="87"/>
      <c r="AZ65" s="86"/>
      <c r="BA65" s="88"/>
      <c r="BB65" s="89"/>
      <c r="BC65" s="86"/>
      <c r="BD65" s="86"/>
      <c r="BE65" s="86"/>
      <c r="BF65" s="89"/>
      <c r="BG65" s="91" t="str">
        <f t="shared" si="19"/>
        <v/>
      </c>
      <c r="BI65" s="92" t="str">
        <f t="shared" si="20"/>
        <v/>
      </c>
      <c r="BJ65" s="112"/>
      <c r="BK65" s="117"/>
      <c r="BL65" s="113"/>
      <c r="BM65" s="113"/>
      <c r="BN65" s="113"/>
      <c r="BO65" s="113"/>
      <c r="BP65" s="113"/>
      <c r="BQ65" s="113"/>
      <c r="BR65" s="113"/>
      <c r="BS65" s="114"/>
      <c r="BU65" s="171" t="str">
        <f t="shared" si="21"/>
        <v/>
      </c>
      <c r="BV65" s="161"/>
      <c r="BW65" s="162"/>
      <c r="BX65" s="250"/>
      <c r="BY65" s="256"/>
      <c r="BZ65" s="163"/>
      <c r="CA65" s="250"/>
      <c r="CB65" s="256"/>
      <c r="CC65" s="163"/>
      <c r="CD65" s="250"/>
      <c r="CE65" s="256"/>
      <c r="CF65" s="163"/>
      <c r="CG65" s="250"/>
      <c r="CH65" s="256"/>
      <c r="CI65" s="163"/>
      <c r="CJ65" s="250"/>
      <c r="CK65" s="256"/>
      <c r="CL65" s="163"/>
      <c r="CM65" s="250"/>
      <c r="CN65" s="256"/>
      <c r="CO65" s="163"/>
      <c r="CP65" s="250"/>
      <c r="CQ65" s="256"/>
      <c r="CR65" s="163"/>
      <c r="CS65" s="250"/>
      <c r="CT65" s="256"/>
      <c r="CU65" s="163"/>
      <c r="CV65" s="250"/>
      <c r="CW65" s="162"/>
      <c r="CX65" s="163"/>
      <c r="CY65" s="164"/>
    </row>
    <row r="66" spans="1:103" ht="13.5" customHeight="1">
      <c r="A66" s="83" t="str">
        <f t="shared" si="14"/>
        <v/>
      </c>
      <c r="B66" s="168" t="str">
        <f t="shared" si="15"/>
        <v/>
      </c>
      <c r="C66" s="151" t="str">
        <f t="shared" si="16"/>
        <v/>
      </c>
      <c r="D66" s="82" t="str">
        <f t="shared" si="17"/>
        <v/>
      </c>
      <c r="E66" s="188" t="str">
        <f>IF(ISERROR(SUM((B66/2),(C66/2),(D66/2))),IF(ISERROR(SUM((B66/2),(C66/2))),IF(ISERROR(SUM((B66/2),(D66/2))),IF(ISERROR(SUM((C66/2),(D66/2))),IF(ISERROR(B66/2),IF(ISERROR(C66/2),A66,C66),B66),SUM((C66*'Student List'!$D$34),(D66*'Student List'!$E$34))/'Student List'!$D$40),SUM((B66*'Student List'!$C$34),(D66*'Student List'!$E$34))/'Student List'!$E$40),SUM((B66*'Student List'!$C$34),(C66*'Student List'!$D$34))/'Student List'!$C$40),SUM((B66*'Student List'!$C$34),(C66*'Student List'!$D$34),(D66*'Student List'!$E$34))/'Student List'!$C$35)</f>
        <v/>
      </c>
      <c r="F66" s="84" t="str">
        <f t="shared" si="18"/>
        <v/>
      </c>
      <c r="G66" s="208" t="str">
        <f>IF(ISTEXT('Student List'!$C$16),('Student List'!$C$16),"")</f>
        <v/>
      </c>
      <c r="H66" s="209"/>
      <c r="I66" s="210"/>
      <c r="J66" s="211"/>
      <c r="K66" s="210"/>
      <c r="L66" s="212"/>
      <c r="M66" s="213"/>
      <c r="N66" s="210"/>
      <c r="O66" s="211"/>
      <c r="P66" s="210"/>
      <c r="Q66" s="212"/>
      <c r="R66" s="213"/>
      <c r="S66" s="210"/>
      <c r="T66" s="211"/>
      <c r="U66" s="210"/>
      <c r="V66" s="212"/>
      <c r="W66" s="213"/>
      <c r="X66" s="210"/>
      <c r="Y66" s="211"/>
      <c r="Z66" s="210"/>
      <c r="AA66" s="214"/>
      <c r="AB66" s="215"/>
      <c r="AC66" s="209"/>
      <c r="AD66" s="210"/>
      <c r="AE66" s="213"/>
      <c r="AF66" s="210"/>
      <c r="AG66" s="212"/>
      <c r="AH66" s="213"/>
      <c r="AI66" s="210"/>
      <c r="AJ66" s="211"/>
      <c r="AK66" s="210"/>
      <c r="AL66" s="212"/>
      <c r="AM66" s="213"/>
      <c r="AN66" s="210"/>
      <c r="AO66" s="211"/>
      <c r="AP66" s="210"/>
      <c r="AQ66" s="212"/>
      <c r="AR66" s="213"/>
      <c r="AS66" s="210"/>
      <c r="AT66" s="211"/>
      <c r="AU66" s="210"/>
      <c r="AV66" s="212"/>
      <c r="AW66" s="213"/>
      <c r="AX66" s="210"/>
      <c r="AY66" s="211"/>
      <c r="AZ66" s="210"/>
      <c r="BA66" s="212"/>
      <c r="BB66" s="213"/>
      <c r="BC66" s="210"/>
      <c r="BD66" s="210"/>
      <c r="BE66" s="210"/>
      <c r="BF66" s="213"/>
      <c r="BG66" s="216" t="str">
        <f t="shared" si="19"/>
        <v/>
      </c>
      <c r="BH66" s="217"/>
      <c r="BI66" s="218" t="str">
        <f t="shared" si="20"/>
        <v/>
      </c>
      <c r="BJ66" s="219"/>
      <c r="BK66" s="220"/>
      <c r="BL66" s="221"/>
      <c r="BM66" s="221"/>
      <c r="BN66" s="221"/>
      <c r="BO66" s="221"/>
      <c r="BP66" s="221"/>
      <c r="BQ66" s="221"/>
      <c r="BR66" s="221"/>
      <c r="BS66" s="222"/>
      <c r="BT66" s="217"/>
      <c r="BU66" s="223" t="str">
        <f t="shared" si="21"/>
        <v/>
      </c>
      <c r="BV66" s="224"/>
      <c r="BW66" s="225"/>
      <c r="BX66" s="249"/>
      <c r="BY66" s="255"/>
      <c r="BZ66" s="226"/>
      <c r="CA66" s="249"/>
      <c r="CB66" s="255"/>
      <c r="CC66" s="226"/>
      <c r="CD66" s="249"/>
      <c r="CE66" s="255"/>
      <c r="CF66" s="226"/>
      <c r="CG66" s="249"/>
      <c r="CH66" s="255"/>
      <c r="CI66" s="226"/>
      <c r="CJ66" s="249"/>
      <c r="CK66" s="255"/>
      <c r="CL66" s="226"/>
      <c r="CM66" s="249"/>
      <c r="CN66" s="255"/>
      <c r="CO66" s="226"/>
      <c r="CP66" s="249"/>
      <c r="CQ66" s="255"/>
      <c r="CR66" s="226"/>
      <c r="CS66" s="249"/>
      <c r="CT66" s="255"/>
      <c r="CU66" s="226"/>
      <c r="CV66" s="249"/>
      <c r="CW66" s="225"/>
      <c r="CX66" s="226"/>
      <c r="CY66" s="227"/>
    </row>
    <row r="67" spans="1:103" ht="13.5" customHeight="1">
      <c r="A67" s="83" t="str">
        <f t="shared" si="14"/>
        <v/>
      </c>
      <c r="B67" s="168" t="str">
        <f t="shared" si="15"/>
        <v/>
      </c>
      <c r="C67" s="151" t="str">
        <f t="shared" si="16"/>
        <v/>
      </c>
      <c r="D67" s="82" t="str">
        <f t="shared" si="17"/>
        <v/>
      </c>
      <c r="E67" s="188" t="str">
        <f>IF(ISERROR(SUM((B67/2),(C67/2),(D67/2))),IF(ISERROR(SUM((B67/2),(C67/2))),IF(ISERROR(SUM((B67/2),(D67/2))),IF(ISERROR(SUM((C67/2),(D67/2))),IF(ISERROR(B67/2),IF(ISERROR(C67/2),A67,C67),B67),SUM((C67*'Student List'!$D$34),(D67*'Student List'!$E$34))/'Student List'!$D$40),SUM((B67*'Student List'!$C$34),(D67*'Student List'!$E$34))/'Student List'!$E$40),SUM((B67*'Student List'!$C$34),(C67*'Student List'!$D$34))/'Student List'!$C$40),SUM((B67*'Student List'!$C$34),(C67*'Student List'!$D$34),(D67*'Student List'!$E$34))/'Student List'!$C$35)</f>
        <v/>
      </c>
      <c r="F67" s="84" t="str">
        <f t="shared" si="18"/>
        <v/>
      </c>
      <c r="G67" s="173" t="str">
        <f>IF(ISTEXT('Student List'!$C$17),('Student List'!$C$17),"")</f>
        <v/>
      </c>
      <c r="H67" s="85"/>
      <c r="I67" s="86"/>
      <c r="J67" s="87"/>
      <c r="K67" s="86"/>
      <c r="L67" s="88"/>
      <c r="M67" s="89"/>
      <c r="N67" s="86"/>
      <c r="O67" s="87"/>
      <c r="P67" s="86"/>
      <c r="Q67" s="88"/>
      <c r="R67" s="89"/>
      <c r="S67" s="86"/>
      <c r="T67" s="87"/>
      <c r="U67" s="86"/>
      <c r="V67" s="88"/>
      <c r="W67" s="89"/>
      <c r="X67" s="86"/>
      <c r="Y67" s="87"/>
      <c r="Z67" s="86"/>
      <c r="AA67" s="90"/>
      <c r="AB67" s="207"/>
      <c r="AC67" s="85"/>
      <c r="AD67" s="86"/>
      <c r="AE67" s="89"/>
      <c r="AF67" s="86"/>
      <c r="AG67" s="88"/>
      <c r="AH67" s="89"/>
      <c r="AI67" s="86"/>
      <c r="AJ67" s="87"/>
      <c r="AK67" s="86"/>
      <c r="AL67" s="88"/>
      <c r="AM67" s="89"/>
      <c r="AN67" s="86"/>
      <c r="AO67" s="87"/>
      <c r="AP67" s="86"/>
      <c r="AQ67" s="88"/>
      <c r="AR67" s="89"/>
      <c r="AS67" s="86"/>
      <c r="AT67" s="87"/>
      <c r="AU67" s="86"/>
      <c r="AV67" s="88"/>
      <c r="AW67" s="89"/>
      <c r="AX67" s="86"/>
      <c r="AY67" s="87"/>
      <c r="AZ67" s="86"/>
      <c r="BA67" s="88"/>
      <c r="BB67" s="89"/>
      <c r="BC67" s="86"/>
      <c r="BD67" s="86"/>
      <c r="BE67" s="86"/>
      <c r="BF67" s="89"/>
      <c r="BG67" s="91" t="str">
        <f t="shared" si="19"/>
        <v/>
      </c>
      <c r="BI67" s="92" t="str">
        <f t="shared" si="20"/>
        <v/>
      </c>
      <c r="BJ67" s="112"/>
      <c r="BK67" s="117"/>
      <c r="BL67" s="113"/>
      <c r="BM67" s="113"/>
      <c r="BN67" s="113"/>
      <c r="BO67" s="113"/>
      <c r="BP67" s="113"/>
      <c r="BQ67" s="113"/>
      <c r="BR67" s="113"/>
      <c r="BS67" s="114"/>
      <c r="BU67" s="171" t="str">
        <f t="shared" si="21"/>
        <v/>
      </c>
      <c r="BV67" s="161"/>
      <c r="BW67" s="162"/>
      <c r="BX67" s="250"/>
      <c r="BY67" s="256"/>
      <c r="BZ67" s="163"/>
      <c r="CA67" s="250"/>
      <c r="CB67" s="256"/>
      <c r="CC67" s="163"/>
      <c r="CD67" s="250"/>
      <c r="CE67" s="256"/>
      <c r="CF67" s="163"/>
      <c r="CG67" s="250"/>
      <c r="CH67" s="256"/>
      <c r="CI67" s="163"/>
      <c r="CJ67" s="250"/>
      <c r="CK67" s="256"/>
      <c r="CL67" s="163"/>
      <c r="CM67" s="250"/>
      <c r="CN67" s="256"/>
      <c r="CO67" s="163"/>
      <c r="CP67" s="250"/>
      <c r="CQ67" s="256"/>
      <c r="CR67" s="163"/>
      <c r="CS67" s="250"/>
      <c r="CT67" s="256"/>
      <c r="CU67" s="163"/>
      <c r="CV67" s="250"/>
      <c r="CW67" s="162"/>
      <c r="CX67" s="163"/>
      <c r="CY67" s="164"/>
    </row>
    <row r="68" spans="1:103" ht="13.5" customHeight="1">
      <c r="A68" s="83" t="str">
        <f t="shared" si="14"/>
        <v/>
      </c>
      <c r="B68" s="168" t="str">
        <f t="shared" si="15"/>
        <v/>
      </c>
      <c r="C68" s="151" t="str">
        <f t="shared" si="16"/>
        <v/>
      </c>
      <c r="D68" s="82" t="str">
        <f t="shared" si="17"/>
        <v/>
      </c>
      <c r="E68" s="188" t="str">
        <f>IF(ISERROR(SUM((B68/2),(C68/2),(D68/2))),IF(ISERROR(SUM((B68/2),(C68/2))),IF(ISERROR(SUM((B68/2),(D68/2))),IF(ISERROR(SUM((C68/2),(D68/2))),IF(ISERROR(B68/2),IF(ISERROR(C68/2),A68,C68),B68),SUM((C68*'Student List'!$D$34),(D68*'Student List'!$E$34))/'Student List'!$D$40),SUM((B68*'Student List'!$C$34),(D68*'Student List'!$E$34))/'Student List'!$E$40),SUM((B68*'Student List'!$C$34),(C68*'Student List'!$D$34))/'Student List'!$C$40),SUM((B68*'Student List'!$C$34),(C68*'Student List'!$D$34),(D68*'Student List'!$E$34))/'Student List'!$C$35)</f>
        <v/>
      </c>
      <c r="F68" s="84" t="str">
        <f t="shared" si="18"/>
        <v/>
      </c>
      <c r="G68" s="208" t="str">
        <f>IF(ISTEXT('Student List'!$C$18),('Student List'!$C$18),"")</f>
        <v/>
      </c>
      <c r="H68" s="209"/>
      <c r="I68" s="210"/>
      <c r="J68" s="211"/>
      <c r="K68" s="210"/>
      <c r="L68" s="212"/>
      <c r="M68" s="213"/>
      <c r="N68" s="210"/>
      <c r="O68" s="211"/>
      <c r="P68" s="210"/>
      <c r="Q68" s="212"/>
      <c r="R68" s="213"/>
      <c r="S68" s="210"/>
      <c r="T68" s="211"/>
      <c r="U68" s="210"/>
      <c r="V68" s="212"/>
      <c r="W68" s="213"/>
      <c r="X68" s="210"/>
      <c r="Y68" s="211"/>
      <c r="Z68" s="210"/>
      <c r="AA68" s="214"/>
      <c r="AB68" s="215"/>
      <c r="AC68" s="209"/>
      <c r="AD68" s="210"/>
      <c r="AE68" s="213"/>
      <c r="AF68" s="210"/>
      <c r="AG68" s="212"/>
      <c r="AH68" s="213"/>
      <c r="AI68" s="210"/>
      <c r="AJ68" s="211"/>
      <c r="AK68" s="210"/>
      <c r="AL68" s="212"/>
      <c r="AM68" s="213"/>
      <c r="AN68" s="210"/>
      <c r="AO68" s="211"/>
      <c r="AP68" s="210"/>
      <c r="AQ68" s="212"/>
      <c r="AR68" s="213"/>
      <c r="AS68" s="210"/>
      <c r="AT68" s="211"/>
      <c r="AU68" s="210"/>
      <c r="AV68" s="212"/>
      <c r="AW68" s="213"/>
      <c r="AX68" s="210"/>
      <c r="AY68" s="211"/>
      <c r="AZ68" s="210"/>
      <c r="BA68" s="212"/>
      <c r="BB68" s="213"/>
      <c r="BC68" s="210"/>
      <c r="BD68" s="210"/>
      <c r="BE68" s="210"/>
      <c r="BF68" s="213"/>
      <c r="BG68" s="216" t="str">
        <f t="shared" si="19"/>
        <v/>
      </c>
      <c r="BH68" s="217"/>
      <c r="BI68" s="218" t="str">
        <f t="shared" si="20"/>
        <v/>
      </c>
      <c r="BJ68" s="219"/>
      <c r="BK68" s="220"/>
      <c r="BL68" s="221"/>
      <c r="BM68" s="221"/>
      <c r="BN68" s="221"/>
      <c r="BO68" s="221"/>
      <c r="BP68" s="221"/>
      <c r="BQ68" s="221"/>
      <c r="BR68" s="221"/>
      <c r="BS68" s="222"/>
      <c r="BT68" s="217"/>
      <c r="BU68" s="223" t="str">
        <f t="shared" si="21"/>
        <v/>
      </c>
      <c r="BV68" s="224"/>
      <c r="BW68" s="225"/>
      <c r="BX68" s="249"/>
      <c r="BY68" s="255"/>
      <c r="BZ68" s="226"/>
      <c r="CA68" s="249"/>
      <c r="CB68" s="255"/>
      <c r="CC68" s="226"/>
      <c r="CD68" s="249"/>
      <c r="CE68" s="255"/>
      <c r="CF68" s="226"/>
      <c r="CG68" s="249"/>
      <c r="CH68" s="255"/>
      <c r="CI68" s="226"/>
      <c r="CJ68" s="249"/>
      <c r="CK68" s="255"/>
      <c r="CL68" s="226"/>
      <c r="CM68" s="249"/>
      <c r="CN68" s="255"/>
      <c r="CO68" s="226"/>
      <c r="CP68" s="249"/>
      <c r="CQ68" s="255"/>
      <c r="CR68" s="226"/>
      <c r="CS68" s="249"/>
      <c r="CT68" s="255"/>
      <c r="CU68" s="226"/>
      <c r="CV68" s="249"/>
      <c r="CW68" s="225"/>
      <c r="CX68" s="226"/>
      <c r="CY68" s="227"/>
    </row>
    <row r="69" spans="1:103" ht="13.5" customHeight="1">
      <c r="A69" s="83" t="str">
        <f t="shared" si="14"/>
        <v/>
      </c>
      <c r="B69" s="168" t="str">
        <f t="shared" si="15"/>
        <v/>
      </c>
      <c r="C69" s="151" t="str">
        <f t="shared" si="16"/>
        <v/>
      </c>
      <c r="D69" s="82" t="str">
        <f t="shared" si="17"/>
        <v/>
      </c>
      <c r="E69" s="188" t="str">
        <f>IF(ISERROR(SUM((B69/2),(C69/2),(D69/2))),IF(ISERROR(SUM((B69/2),(C69/2))),IF(ISERROR(SUM((B69/2),(D69/2))),IF(ISERROR(SUM((C69/2),(D69/2))),IF(ISERROR(B69/2),IF(ISERROR(C69/2),A69,C69),B69),SUM((C69*'Student List'!$D$34),(D69*'Student List'!$E$34))/'Student List'!$D$40),SUM((B69*'Student List'!$C$34),(D69*'Student List'!$E$34))/'Student List'!$E$40),SUM((B69*'Student List'!$C$34),(C69*'Student List'!$D$34))/'Student List'!$C$40),SUM((B69*'Student List'!$C$34),(C69*'Student List'!$D$34),(D69*'Student List'!$E$34))/'Student List'!$C$35)</f>
        <v/>
      </c>
      <c r="F69" s="84" t="str">
        <f t="shared" si="18"/>
        <v/>
      </c>
      <c r="G69" s="173" t="str">
        <f>IF(ISTEXT('Student List'!$C$19),('Student List'!$C$19),"")</f>
        <v/>
      </c>
      <c r="H69" s="85"/>
      <c r="I69" s="86"/>
      <c r="J69" s="87"/>
      <c r="K69" s="86"/>
      <c r="L69" s="88"/>
      <c r="M69" s="89"/>
      <c r="N69" s="86"/>
      <c r="O69" s="87"/>
      <c r="P69" s="86"/>
      <c r="Q69" s="88"/>
      <c r="R69" s="89"/>
      <c r="S69" s="86"/>
      <c r="T69" s="87"/>
      <c r="U69" s="86"/>
      <c r="V69" s="88"/>
      <c r="W69" s="89"/>
      <c r="X69" s="86"/>
      <c r="Y69" s="87"/>
      <c r="Z69" s="86"/>
      <c r="AA69" s="90"/>
      <c r="AB69" s="207"/>
      <c r="AC69" s="85"/>
      <c r="AD69" s="86"/>
      <c r="AE69" s="89"/>
      <c r="AF69" s="86"/>
      <c r="AG69" s="88"/>
      <c r="AH69" s="89"/>
      <c r="AI69" s="86"/>
      <c r="AJ69" s="87"/>
      <c r="AK69" s="86"/>
      <c r="AL69" s="88"/>
      <c r="AM69" s="89"/>
      <c r="AN69" s="86"/>
      <c r="AO69" s="87"/>
      <c r="AP69" s="86"/>
      <c r="AQ69" s="88"/>
      <c r="AR69" s="89"/>
      <c r="AS69" s="86"/>
      <c r="AT69" s="87"/>
      <c r="AU69" s="86"/>
      <c r="AV69" s="88"/>
      <c r="AW69" s="89"/>
      <c r="AX69" s="86"/>
      <c r="AY69" s="87"/>
      <c r="AZ69" s="86"/>
      <c r="BA69" s="88"/>
      <c r="BB69" s="89"/>
      <c r="BC69" s="86"/>
      <c r="BD69" s="86"/>
      <c r="BE69" s="86"/>
      <c r="BF69" s="89"/>
      <c r="BG69" s="91" t="str">
        <f t="shared" si="19"/>
        <v/>
      </c>
      <c r="BI69" s="92" t="str">
        <f t="shared" si="20"/>
        <v/>
      </c>
      <c r="BJ69" s="112"/>
      <c r="BK69" s="117"/>
      <c r="BL69" s="113"/>
      <c r="BM69" s="113"/>
      <c r="BN69" s="113"/>
      <c r="BO69" s="113"/>
      <c r="BP69" s="113"/>
      <c r="BQ69" s="113"/>
      <c r="BR69" s="113"/>
      <c r="BS69" s="114"/>
      <c r="BU69" s="171" t="str">
        <f t="shared" si="21"/>
        <v/>
      </c>
      <c r="BV69" s="161"/>
      <c r="BW69" s="162"/>
      <c r="BX69" s="250"/>
      <c r="BY69" s="256"/>
      <c r="BZ69" s="163"/>
      <c r="CA69" s="250"/>
      <c r="CB69" s="256"/>
      <c r="CC69" s="163"/>
      <c r="CD69" s="250"/>
      <c r="CE69" s="256"/>
      <c r="CF69" s="163"/>
      <c r="CG69" s="250"/>
      <c r="CH69" s="256"/>
      <c r="CI69" s="163"/>
      <c r="CJ69" s="250"/>
      <c r="CK69" s="256"/>
      <c r="CL69" s="163"/>
      <c r="CM69" s="250"/>
      <c r="CN69" s="256"/>
      <c r="CO69" s="163"/>
      <c r="CP69" s="250"/>
      <c r="CQ69" s="256"/>
      <c r="CR69" s="163"/>
      <c r="CS69" s="250"/>
      <c r="CT69" s="256"/>
      <c r="CU69" s="163"/>
      <c r="CV69" s="250"/>
      <c r="CW69" s="162"/>
      <c r="CX69" s="163"/>
      <c r="CY69" s="164"/>
    </row>
    <row r="70" spans="1:103" ht="13.5" customHeight="1">
      <c r="A70" s="83" t="str">
        <f t="shared" si="14"/>
        <v/>
      </c>
      <c r="B70" s="168" t="str">
        <f t="shared" si="15"/>
        <v/>
      </c>
      <c r="C70" s="151" t="str">
        <f t="shared" si="16"/>
        <v/>
      </c>
      <c r="D70" s="82" t="str">
        <f t="shared" si="17"/>
        <v/>
      </c>
      <c r="E70" s="188" t="str">
        <f>IF(ISERROR(SUM((B70/2),(C70/2),(D70/2))),IF(ISERROR(SUM((B70/2),(C70/2))),IF(ISERROR(SUM((B70/2),(D70/2))),IF(ISERROR(SUM((C70/2),(D70/2))),IF(ISERROR(B70/2),IF(ISERROR(C70/2),A70,C70),B70),SUM((C70*'Student List'!$D$34),(D70*'Student List'!$E$34))/'Student List'!$D$40),SUM((B70*'Student List'!$C$34),(D70*'Student List'!$E$34))/'Student List'!$E$40),SUM((B70*'Student List'!$C$34),(C70*'Student List'!$D$34))/'Student List'!$C$40),SUM((B70*'Student List'!$C$34),(C70*'Student List'!$D$34),(D70*'Student List'!$E$34))/'Student List'!$C$35)</f>
        <v/>
      </c>
      <c r="F70" s="84" t="str">
        <f t="shared" si="18"/>
        <v/>
      </c>
      <c r="G70" s="208" t="str">
        <f>IF(ISTEXT('Student List'!$C$20),('Student List'!$C$20),"")</f>
        <v/>
      </c>
      <c r="H70" s="209"/>
      <c r="I70" s="210"/>
      <c r="J70" s="211"/>
      <c r="K70" s="210"/>
      <c r="L70" s="212"/>
      <c r="M70" s="213"/>
      <c r="N70" s="210"/>
      <c r="O70" s="211"/>
      <c r="P70" s="210"/>
      <c r="Q70" s="212"/>
      <c r="R70" s="213"/>
      <c r="S70" s="210"/>
      <c r="T70" s="211"/>
      <c r="U70" s="210"/>
      <c r="V70" s="212"/>
      <c r="W70" s="213"/>
      <c r="X70" s="210"/>
      <c r="Y70" s="211"/>
      <c r="Z70" s="210"/>
      <c r="AA70" s="214"/>
      <c r="AB70" s="215"/>
      <c r="AC70" s="209"/>
      <c r="AD70" s="210"/>
      <c r="AE70" s="213"/>
      <c r="AF70" s="210"/>
      <c r="AG70" s="212"/>
      <c r="AH70" s="213"/>
      <c r="AI70" s="210"/>
      <c r="AJ70" s="211"/>
      <c r="AK70" s="210"/>
      <c r="AL70" s="212"/>
      <c r="AM70" s="213"/>
      <c r="AN70" s="210"/>
      <c r="AO70" s="211"/>
      <c r="AP70" s="210"/>
      <c r="AQ70" s="212"/>
      <c r="AR70" s="213"/>
      <c r="AS70" s="210"/>
      <c r="AT70" s="211"/>
      <c r="AU70" s="210"/>
      <c r="AV70" s="212"/>
      <c r="AW70" s="213"/>
      <c r="AX70" s="210"/>
      <c r="AY70" s="211"/>
      <c r="AZ70" s="210"/>
      <c r="BA70" s="212"/>
      <c r="BB70" s="213"/>
      <c r="BC70" s="210"/>
      <c r="BD70" s="210"/>
      <c r="BE70" s="210"/>
      <c r="BF70" s="213"/>
      <c r="BG70" s="216" t="str">
        <f t="shared" si="19"/>
        <v/>
      </c>
      <c r="BH70" s="217"/>
      <c r="BI70" s="218" t="str">
        <f t="shared" si="20"/>
        <v/>
      </c>
      <c r="BJ70" s="219"/>
      <c r="BK70" s="220"/>
      <c r="BL70" s="221"/>
      <c r="BM70" s="221"/>
      <c r="BN70" s="221"/>
      <c r="BO70" s="221"/>
      <c r="BP70" s="221"/>
      <c r="BQ70" s="221"/>
      <c r="BR70" s="221"/>
      <c r="BS70" s="222"/>
      <c r="BT70" s="217"/>
      <c r="BU70" s="223" t="str">
        <f t="shared" si="21"/>
        <v/>
      </c>
      <c r="BV70" s="224"/>
      <c r="BW70" s="225"/>
      <c r="BX70" s="249"/>
      <c r="BY70" s="255"/>
      <c r="BZ70" s="226"/>
      <c r="CA70" s="249"/>
      <c r="CB70" s="255"/>
      <c r="CC70" s="226"/>
      <c r="CD70" s="249"/>
      <c r="CE70" s="255"/>
      <c r="CF70" s="226"/>
      <c r="CG70" s="249"/>
      <c r="CH70" s="255"/>
      <c r="CI70" s="226"/>
      <c r="CJ70" s="249"/>
      <c r="CK70" s="255"/>
      <c r="CL70" s="226"/>
      <c r="CM70" s="249"/>
      <c r="CN70" s="255"/>
      <c r="CO70" s="226"/>
      <c r="CP70" s="249"/>
      <c r="CQ70" s="255"/>
      <c r="CR70" s="226"/>
      <c r="CS70" s="249"/>
      <c r="CT70" s="255"/>
      <c r="CU70" s="226"/>
      <c r="CV70" s="249"/>
      <c r="CW70" s="225"/>
      <c r="CX70" s="226"/>
      <c r="CY70" s="227"/>
    </row>
    <row r="71" spans="1:103" ht="13.5" customHeight="1">
      <c r="A71" s="83" t="str">
        <f t="shared" si="14"/>
        <v/>
      </c>
      <c r="B71" s="168" t="str">
        <f t="shared" si="15"/>
        <v/>
      </c>
      <c r="C71" s="151" t="str">
        <f t="shared" si="16"/>
        <v/>
      </c>
      <c r="D71" s="82" t="str">
        <f t="shared" si="17"/>
        <v/>
      </c>
      <c r="E71" s="188" t="str">
        <f>IF(ISERROR(SUM((B71/2),(C71/2),(D71/2))),IF(ISERROR(SUM((B71/2),(C71/2))),IF(ISERROR(SUM((B71/2),(D71/2))),IF(ISERROR(SUM((C71/2),(D71/2))),IF(ISERROR(B71/2),IF(ISERROR(C71/2),A71,C71),B71),SUM((C71*'Student List'!$D$34),(D71*'Student List'!$E$34))/'Student List'!$D$40),SUM((B71*'Student List'!$C$34),(D71*'Student List'!$E$34))/'Student List'!$E$40),SUM((B71*'Student List'!$C$34),(C71*'Student List'!$D$34))/'Student List'!$C$40),SUM((B71*'Student List'!$C$34),(C71*'Student List'!$D$34),(D71*'Student List'!$E$34))/'Student List'!$C$35)</f>
        <v/>
      </c>
      <c r="F71" s="84" t="str">
        <f t="shared" si="18"/>
        <v/>
      </c>
      <c r="G71" s="173" t="str">
        <f>IF(ISTEXT('Student List'!$C$21),('Student List'!$C$21),"")</f>
        <v/>
      </c>
      <c r="H71" s="85"/>
      <c r="I71" s="86"/>
      <c r="J71" s="87"/>
      <c r="K71" s="86"/>
      <c r="L71" s="88"/>
      <c r="M71" s="89"/>
      <c r="N71" s="86"/>
      <c r="O71" s="86"/>
      <c r="P71" s="228"/>
      <c r="Q71" s="148"/>
      <c r="R71" s="89"/>
      <c r="S71" s="86"/>
      <c r="T71" s="87"/>
      <c r="U71" s="86"/>
      <c r="V71" s="88"/>
      <c r="W71" s="89"/>
      <c r="X71" s="86"/>
      <c r="Y71" s="87"/>
      <c r="Z71" s="86"/>
      <c r="AA71" s="90"/>
      <c r="AB71" s="207"/>
      <c r="AC71" s="85"/>
      <c r="AD71" s="86"/>
      <c r="AE71" s="89"/>
      <c r="AF71" s="86"/>
      <c r="AG71" s="88"/>
      <c r="AH71" s="89"/>
      <c r="AI71" s="86"/>
      <c r="AJ71" s="87"/>
      <c r="AK71" s="86"/>
      <c r="AL71" s="88"/>
      <c r="AM71" s="89"/>
      <c r="AN71" s="86"/>
      <c r="AO71" s="87"/>
      <c r="AP71" s="86"/>
      <c r="AQ71" s="88"/>
      <c r="AR71" s="89"/>
      <c r="AS71" s="86"/>
      <c r="AT71" s="87"/>
      <c r="AU71" s="86"/>
      <c r="AV71" s="88"/>
      <c r="AW71" s="89"/>
      <c r="AX71" s="86"/>
      <c r="AY71" s="87"/>
      <c r="AZ71" s="86"/>
      <c r="BA71" s="88"/>
      <c r="BB71" s="89"/>
      <c r="BC71" s="86"/>
      <c r="BD71" s="86"/>
      <c r="BE71" s="86"/>
      <c r="BF71" s="89"/>
      <c r="BG71" s="91" t="str">
        <f t="shared" si="19"/>
        <v/>
      </c>
      <c r="BI71" s="92" t="str">
        <f t="shared" si="20"/>
        <v/>
      </c>
      <c r="BJ71" s="112"/>
      <c r="BK71" s="117"/>
      <c r="BL71" s="113"/>
      <c r="BM71" s="113"/>
      <c r="BN71" s="113"/>
      <c r="BO71" s="113"/>
      <c r="BP71" s="113"/>
      <c r="BQ71" s="113"/>
      <c r="BR71" s="113"/>
      <c r="BS71" s="114"/>
      <c r="BU71" s="171" t="str">
        <f t="shared" si="21"/>
        <v/>
      </c>
      <c r="BV71" s="161"/>
      <c r="BW71" s="162"/>
      <c r="BX71" s="250"/>
      <c r="BY71" s="256"/>
      <c r="BZ71" s="163"/>
      <c r="CA71" s="250"/>
      <c r="CB71" s="256"/>
      <c r="CC71" s="163"/>
      <c r="CD71" s="250"/>
      <c r="CE71" s="256"/>
      <c r="CF71" s="163"/>
      <c r="CG71" s="250"/>
      <c r="CH71" s="256"/>
      <c r="CI71" s="163"/>
      <c r="CJ71" s="250"/>
      <c r="CK71" s="256"/>
      <c r="CL71" s="163"/>
      <c r="CM71" s="250"/>
      <c r="CN71" s="256"/>
      <c r="CO71" s="163"/>
      <c r="CP71" s="250"/>
      <c r="CQ71" s="256"/>
      <c r="CR71" s="163"/>
      <c r="CS71" s="250"/>
      <c r="CT71" s="256"/>
      <c r="CU71" s="163"/>
      <c r="CV71" s="250"/>
      <c r="CW71" s="162"/>
      <c r="CX71" s="163"/>
      <c r="CY71" s="164"/>
    </row>
    <row r="72" spans="1:103" ht="13.5" customHeight="1">
      <c r="A72" s="83" t="str">
        <f t="shared" si="14"/>
        <v/>
      </c>
      <c r="B72" s="168" t="str">
        <f t="shared" si="15"/>
        <v/>
      </c>
      <c r="C72" s="151" t="str">
        <f t="shared" si="16"/>
        <v/>
      </c>
      <c r="D72" s="82" t="str">
        <f t="shared" si="17"/>
        <v/>
      </c>
      <c r="E72" s="188" t="str">
        <f>IF(ISERROR(SUM((B72/2),(C72/2),(D72/2))),IF(ISERROR(SUM((B72/2),(C72/2))),IF(ISERROR(SUM((B72/2),(D72/2))),IF(ISERROR(SUM((C72/2),(D72/2))),IF(ISERROR(B72/2),IF(ISERROR(C72/2),A72,C72),B72),SUM((C72*'Student List'!$D$34),(D72*'Student List'!$E$34))/'Student List'!$D$40),SUM((B72*'Student List'!$C$34),(D72*'Student List'!$E$34))/'Student List'!$E$40),SUM((B72*'Student List'!$C$34),(C72*'Student List'!$D$34))/'Student List'!$C$40),SUM((B72*'Student List'!$C$34),(C72*'Student List'!$D$34),(D72*'Student List'!$E$34))/'Student List'!$C$35)</f>
        <v/>
      </c>
      <c r="F72" s="84" t="str">
        <f t="shared" si="18"/>
        <v/>
      </c>
      <c r="G72" s="208" t="str">
        <f>IF(ISTEXT('Student List'!$C$22),('Student List'!$C$22),"")</f>
        <v/>
      </c>
      <c r="H72" s="209"/>
      <c r="I72" s="210"/>
      <c r="J72" s="211"/>
      <c r="K72" s="210"/>
      <c r="L72" s="212"/>
      <c r="M72" s="213"/>
      <c r="N72" s="210"/>
      <c r="O72" s="211"/>
      <c r="P72" s="210"/>
      <c r="Q72" s="212"/>
      <c r="R72" s="213"/>
      <c r="S72" s="210"/>
      <c r="T72" s="211"/>
      <c r="U72" s="210"/>
      <c r="V72" s="212"/>
      <c r="W72" s="213"/>
      <c r="X72" s="210"/>
      <c r="Y72" s="211"/>
      <c r="Z72" s="210"/>
      <c r="AA72" s="214"/>
      <c r="AB72" s="215"/>
      <c r="AC72" s="209"/>
      <c r="AD72" s="210"/>
      <c r="AE72" s="213"/>
      <c r="AF72" s="210"/>
      <c r="AG72" s="212"/>
      <c r="AH72" s="213"/>
      <c r="AI72" s="210"/>
      <c r="AJ72" s="211"/>
      <c r="AK72" s="210"/>
      <c r="AL72" s="212"/>
      <c r="AM72" s="213"/>
      <c r="AN72" s="210"/>
      <c r="AO72" s="211"/>
      <c r="AP72" s="210"/>
      <c r="AQ72" s="212"/>
      <c r="AR72" s="213"/>
      <c r="AS72" s="210"/>
      <c r="AT72" s="211"/>
      <c r="AU72" s="210"/>
      <c r="AV72" s="212"/>
      <c r="AW72" s="213"/>
      <c r="AX72" s="210"/>
      <c r="AY72" s="211"/>
      <c r="AZ72" s="210"/>
      <c r="BA72" s="212"/>
      <c r="BB72" s="213"/>
      <c r="BC72" s="210"/>
      <c r="BD72" s="210"/>
      <c r="BE72" s="210"/>
      <c r="BF72" s="213"/>
      <c r="BG72" s="216" t="str">
        <f t="shared" si="19"/>
        <v/>
      </c>
      <c r="BH72" s="217"/>
      <c r="BI72" s="218" t="str">
        <f t="shared" si="20"/>
        <v/>
      </c>
      <c r="BJ72" s="219"/>
      <c r="BK72" s="220"/>
      <c r="BL72" s="221"/>
      <c r="BM72" s="221"/>
      <c r="BN72" s="221"/>
      <c r="BO72" s="221"/>
      <c r="BP72" s="221"/>
      <c r="BQ72" s="221"/>
      <c r="BR72" s="221"/>
      <c r="BS72" s="222"/>
      <c r="BT72" s="217"/>
      <c r="BU72" s="223" t="str">
        <f t="shared" si="21"/>
        <v/>
      </c>
      <c r="BV72" s="224"/>
      <c r="BW72" s="225"/>
      <c r="BX72" s="249"/>
      <c r="BY72" s="255"/>
      <c r="BZ72" s="226"/>
      <c r="CA72" s="249"/>
      <c r="CB72" s="255"/>
      <c r="CC72" s="226"/>
      <c r="CD72" s="249"/>
      <c r="CE72" s="255"/>
      <c r="CF72" s="226"/>
      <c r="CG72" s="249"/>
      <c r="CH72" s="255"/>
      <c r="CI72" s="226"/>
      <c r="CJ72" s="249"/>
      <c r="CK72" s="255"/>
      <c r="CL72" s="226"/>
      <c r="CM72" s="249"/>
      <c r="CN72" s="255"/>
      <c r="CO72" s="226"/>
      <c r="CP72" s="249"/>
      <c r="CQ72" s="255"/>
      <c r="CR72" s="226"/>
      <c r="CS72" s="249"/>
      <c r="CT72" s="255"/>
      <c r="CU72" s="226"/>
      <c r="CV72" s="249"/>
      <c r="CW72" s="225"/>
      <c r="CX72" s="226"/>
      <c r="CY72" s="227"/>
    </row>
    <row r="73" spans="1:103" ht="13.5" customHeight="1">
      <c r="A73" s="83" t="str">
        <f t="shared" si="14"/>
        <v/>
      </c>
      <c r="B73" s="168" t="str">
        <f t="shared" si="15"/>
        <v/>
      </c>
      <c r="C73" s="151" t="str">
        <f t="shared" si="16"/>
        <v/>
      </c>
      <c r="D73" s="82" t="str">
        <f t="shared" si="17"/>
        <v/>
      </c>
      <c r="E73" s="188" t="str">
        <f>IF(ISERROR(SUM((B73/2),(C73/2),(D73/2))),IF(ISERROR(SUM((B73/2),(C73/2))),IF(ISERROR(SUM((B73/2),(D73/2))),IF(ISERROR(SUM((C73/2),(D73/2))),IF(ISERROR(B73/2),IF(ISERROR(C73/2),A73,C73),B73),SUM((C73*'Student List'!$D$34),(D73*'Student List'!$E$34))/'Student List'!$D$40),SUM((B73*'Student List'!$C$34),(D73*'Student List'!$E$34))/'Student List'!$E$40),SUM((B73*'Student List'!$C$34),(C73*'Student List'!$D$34))/'Student List'!$C$40),SUM((B73*'Student List'!$C$34),(C73*'Student List'!$D$34),(D73*'Student List'!$E$34))/'Student List'!$C$35)</f>
        <v/>
      </c>
      <c r="F73" s="84" t="str">
        <f t="shared" si="18"/>
        <v/>
      </c>
      <c r="G73" s="173" t="str">
        <f>IF(ISTEXT('Student List'!$C$23),('Student List'!$C$23),"")</f>
        <v/>
      </c>
      <c r="H73" s="85"/>
      <c r="I73" s="86"/>
      <c r="J73" s="87"/>
      <c r="K73" s="86"/>
      <c r="L73" s="88"/>
      <c r="M73" s="89"/>
      <c r="N73" s="86"/>
      <c r="O73" s="87"/>
      <c r="P73" s="86"/>
      <c r="Q73" s="88"/>
      <c r="R73" s="89"/>
      <c r="S73" s="86"/>
      <c r="T73" s="87"/>
      <c r="U73" s="86"/>
      <c r="V73" s="88"/>
      <c r="W73" s="89"/>
      <c r="X73" s="86"/>
      <c r="Y73" s="87"/>
      <c r="Z73" s="86"/>
      <c r="AA73" s="90"/>
      <c r="AB73" s="207"/>
      <c r="AC73" s="85"/>
      <c r="AD73" s="86"/>
      <c r="AE73" s="89"/>
      <c r="AF73" s="86"/>
      <c r="AG73" s="88"/>
      <c r="AH73" s="89"/>
      <c r="AI73" s="86"/>
      <c r="AJ73" s="87"/>
      <c r="AK73" s="86"/>
      <c r="AL73" s="88"/>
      <c r="AM73" s="89"/>
      <c r="AN73" s="86"/>
      <c r="AO73" s="87"/>
      <c r="AP73" s="86"/>
      <c r="AQ73" s="88"/>
      <c r="AR73" s="89"/>
      <c r="AS73" s="86"/>
      <c r="AT73" s="87"/>
      <c r="AU73" s="86"/>
      <c r="AV73" s="88"/>
      <c r="AW73" s="89"/>
      <c r="AX73" s="86"/>
      <c r="AY73" s="87"/>
      <c r="AZ73" s="86"/>
      <c r="BA73" s="88"/>
      <c r="BB73" s="89"/>
      <c r="BC73" s="86"/>
      <c r="BD73" s="86"/>
      <c r="BE73" s="86"/>
      <c r="BF73" s="89"/>
      <c r="BG73" s="91" t="str">
        <f t="shared" si="19"/>
        <v/>
      </c>
      <c r="BI73" s="92" t="str">
        <f t="shared" si="20"/>
        <v/>
      </c>
      <c r="BJ73" s="112"/>
      <c r="BK73" s="117"/>
      <c r="BL73" s="113"/>
      <c r="BM73" s="113"/>
      <c r="BN73" s="113"/>
      <c r="BO73" s="113"/>
      <c r="BP73" s="113"/>
      <c r="BQ73" s="113"/>
      <c r="BR73" s="113"/>
      <c r="BS73" s="114"/>
      <c r="BU73" s="171" t="str">
        <f t="shared" si="21"/>
        <v/>
      </c>
      <c r="BV73" s="161"/>
      <c r="BW73" s="162"/>
      <c r="BX73" s="250"/>
      <c r="BY73" s="256"/>
      <c r="BZ73" s="163"/>
      <c r="CA73" s="250"/>
      <c r="CB73" s="256"/>
      <c r="CC73" s="163"/>
      <c r="CD73" s="250"/>
      <c r="CE73" s="256"/>
      <c r="CF73" s="163"/>
      <c r="CG73" s="250"/>
      <c r="CH73" s="256"/>
      <c r="CI73" s="163"/>
      <c r="CJ73" s="250"/>
      <c r="CK73" s="256"/>
      <c r="CL73" s="163"/>
      <c r="CM73" s="250"/>
      <c r="CN73" s="256"/>
      <c r="CO73" s="163"/>
      <c r="CP73" s="250"/>
      <c r="CQ73" s="256"/>
      <c r="CR73" s="163"/>
      <c r="CS73" s="250"/>
      <c r="CT73" s="256"/>
      <c r="CU73" s="163"/>
      <c r="CV73" s="250"/>
      <c r="CW73" s="162"/>
      <c r="CX73" s="163"/>
      <c r="CY73" s="164"/>
    </row>
    <row r="74" spans="1:103" ht="13.5" customHeight="1">
      <c r="A74" s="83" t="str">
        <f t="shared" si="14"/>
        <v/>
      </c>
      <c r="B74" s="168" t="str">
        <f t="shared" si="15"/>
        <v/>
      </c>
      <c r="C74" s="151" t="str">
        <f t="shared" si="16"/>
        <v/>
      </c>
      <c r="D74" s="82" t="str">
        <f t="shared" si="17"/>
        <v/>
      </c>
      <c r="E74" s="188" t="str">
        <f>IF(ISERROR(SUM((B74/2),(C74/2),(D74/2))),IF(ISERROR(SUM((B74/2),(C74/2))),IF(ISERROR(SUM((B74/2),(D74/2))),IF(ISERROR(SUM((C74/2),(D74/2))),IF(ISERROR(B74/2),IF(ISERROR(C74/2),A74,C74),B74),SUM((C74*'Student List'!$D$34),(D74*'Student List'!$E$34))/'Student List'!$D$40),SUM((B74*'Student List'!$C$34),(D74*'Student List'!$E$34))/'Student List'!$E$40),SUM((B74*'Student List'!$C$34),(C74*'Student List'!$D$34))/'Student List'!$C$40),SUM((B74*'Student List'!$C$34),(C74*'Student List'!$D$34),(D74*'Student List'!$E$34))/'Student List'!$C$35)</f>
        <v/>
      </c>
      <c r="F74" s="84" t="str">
        <f t="shared" si="18"/>
        <v/>
      </c>
      <c r="G74" s="208" t="str">
        <f>IF(ISTEXT('Student List'!$C$24),('Student List'!$C$24),"")</f>
        <v/>
      </c>
      <c r="H74" s="209"/>
      <c r="I74" s="210"/>
      <c r="J74" s="211"/>
      <c r="K74" s="210"/>
      <c r="L74" s="212"/>
      <c r="M74" s="213"/>
      <c r="N74" s="210"/>
      <c r="O74" s="211"/>
      <c r="P74" s="210"/>
      <c r="Q74" s="212"/>
      <c r="R74" s="213"/>
      <c r="S74" s="210"/>
      <c r="T74" s="211"/>
      <c r="U74" s="210"/>
      <c r="V74" s="212"/>
      <c r="W74" s="213"/>
      <c r="X74" s="210"/>
      <c r="Y74" s="211"/>
      <c r="Z74" s="210"/>
      <c r="AA74" s="214"/>
      <c r="AB74" s="215"/>
      <c r="AC74" s="209"/>
      <c r="AD74" s="210"/>
      <c r="AE74" s="213"/>
      <c r="AF74" s="210"/>
      <c r="AG74" s="212"/>
      <c r="AH74" s="213"/>
      <c r="AI74" s="210"/>
      <c r="AJ74" s="211"/>
      <c r="AK74" s="210"/>
      <c r="AL74" s="212"/>
      <c r="AM74" s="213"/>
      <c r="AN74" s="210"/>
      <c r="AO74" s="211"/>
      <c r="AP74" s="210"/>
      <c r="AQ74" s="212"/>
      <c r="AR74" s="213"/>
      <c r="AS74" s="210"/>
      <c r="AT74" s="211"/>
      <c r="AU74" s="210"/>
      <c r="AV74" s="212"/>
      <c r="AW74" s="213"/>
      <c r="AX74" s="210"/>
      <c r="AY74" s="211"/>
      <c r="AZ74" s="210"/>
      <c r="BA74" s="212"/>
      <c r="BB74" s="213"/>
      <c r="BC74" s="210"/>
      <c r="BD74" s="210"/>
      <c r="BE74" s="210"/>
      <c r="BF74" s="213"/>
      <c r="BG74" s="216" t="str">
        <f t="shared" si="19"/>
        <v/>
      </c>
      <c r="BH74" s="217"/>
      <c r="BI74" s="218" t="str">
        <f t="shared" si="20"/>
        <v/>
      </c>
      <c r="BJ74" s="219"/>
      <c r="BK74" s="220"/>
      <c r="BL74" s="221"/>
      <c r="BM74" s="221"/>
      <c r="BN74" s="221"/>
      <c r="BO74" s="221"/>
      <c r="BP74" s="221"/>
      <c r="BQ74" s="221"/>
      <c r="BR74" s="221"/>
      <c r="BS74" s="222"/>
      <c r="BT74" s="217"/>
      <c r="BU74" s="223" t="str">
        <f t="shared" si="21"/>
        <v/>
      </c>
      <c r="BV74" s="224"/>
      <c r="BW74" s="225"/>
      <c r="BX74" s="249"/>
      <c r="BY74" s="255"/>
      <c r="BZ74" s="226"/>
      <c r="CA74" s="249"/>
      <c r="CB74" s="255"/>
      <c r="CC74" s="226"/>
      <c r="CD74" s="249"/>
      <c r="CE74" s="255"/>
      <c r="CF74" s="226"/>
      <c r="CG74" s="249"/>
      <c r="CH74" s="255"/>
      <c r="CI74" s="226"/>
      <c r="CJ74" s="249"/>
      <c r="CK74" s="255"/>
      <c r="CL74" s="226"/>
      <c r="CM74" s="249"/>
      <c r="CN74" s="255"/>
      <c r="CO74" s="226"/>
      <c r="CP74" s="249"/>
      <c r="CQ74" s="255"/>
      <c r="CR74" s="226"/>
      <c r="CS74" s="249"/>
      <c r="CT74" s="255"/>
      <c r="CU74" s="226"/>
      <c r="CV74" s="249"/>
      <c r="CW74" s="225"/>
      <c r="CX74" s="226"/>
      <c r="CY74" s="227"/>
    </row>
    <row r="75" spans="1:103" ht="13.5" customHeight="1">
      <c r="A75" s="83" t="str">
        <f t="shared" si="14"/>
        <v/>
      </c>
      <c r="B75" s="168" t="str">
        <f t="shared" si="15"/>
        <v/>
      </c>
      <c r="C75" s="151" t="str">
        <f t="shared" si="16"/>
        <v/>
      </c>
      <c r="D75" s="82" t="str">
        <f t="shared" si="17"/>
        <v/>
      </c>
      <c r="E75" s="188" t="str">
        <f>IF(ISERROR(SUM((B75/2),(C75/2),(D75/2))),IF(ISERROR(SUM((B75/2),(C75/2))),IF(ISERROR(SUM((B75/2),(D75/2))),IF(ISERROR(SUM((C75/2),(D75/2))),IF(ISERROR(B75/2),IF(ISERROR(C75/2),A75,C75),B75),SUM((C75*'Student List'!$D$34),(D75*'Student List'!$E$34))/'Student List'!$D$40),SUM((B75*'Student List'!$C$34),(D75*'Student List'!$E$34))/'Student List'!$E$40),SUM((B75*'Student List'!$C$34),(C75*'Student List'!$D$34))/'Student List'!$C$40),SUM((B75*'Student List'!$C$34),(C75*'Student List'!$D$34),(D75*'Student List'!$E$34))/'Student List'!$C$35)</f>
        <v/>
      </c>
      <c r="F75" s="84" t="str">
        <f t="shared" si="18"/>
        <v/>
      </c>
      <c r="G75" s="173" t="str">
        <f>IF(ISTEXT('Student List'!$C$25),('Student List'!$C$25),"")</f>
        <v/>
      </c>
      <c r="H75" s="85"/>
      <c r="I75" s="86"/>
      <c r="J75" s="87"/>
      <c r="K75" s="86"/>
      <c r="L75" s="88"/>
      <c r="M75" s="89"/>
      <c r="N75" s="86"/>
      <c r="O75" s="87"/>
      <c r="P75" s="86"/>
      <c r="Q75" s="88"/>
      <c r="R75" s="89"/>
      <c r="S75" s="86"/>
      <c r="T75" s="87"/>
      <c r="U75" s="86"/>
      <c r="V75" s="88"/>
      <c r="W75" s="89"/>
      <c r="X75" s="86"/>
      <c r="Y75" s="87"/>
      <c r="Z75" s="86"/>
      <c r="AA75" s="90"/>
      <c r="AB75" s="207"/>
      <c r="AC75" s="85"/>
      <c r="AD75" s="86"/>
      <c r="AE75" s="89"/>
      <c r="AF75" s="86"/>
      <c r="AG75" s="88"/>
      <c r="AH75" s="89"/>
      <c r="AI75" s="86"/>
      <c r="AJ75" s="87"/>
      <c r="AK75" s="86"/>
      <c r="AL75" s="88"/>
      <c r="AM75" s="89"/>
      <c r="AN75" s="86"/>
      <c r="AO75" s="87"/>
      <c r="AP75" s="86"/>
      <c r="AQ75" s="88"/>
      <c r="AR75" s="89"/>
      <c r="AS75" s="86"/>
      <c r="AT75" s="87"/>
      <c r="AU75" s="86"/>
      <c r="AV75" s="88"/>
      <c r="AW75" s="89"/>
      <c r="AX75" s="86"/>
      <c r="AY75" s="87"/>
      <c r="AZ75" s="86"/>
      <c r="BA75" s="88"/>
      <c r="BB75" s="89"/>
      <c r="BC75" s="86"/>
      <c r="BD75" s="86"/>
      <c r="BE75" s="86"/>
      <c r="BF75" s="89"/>
      <c r="BG75" s="91" t="str">
        <f t="shared" si="19"/>
        <v/>
      </c>
      <c r="BI75" s="92" t="str">
        <f t="shared" si="20"/>
        <v/>
      </c>
      <c r="BJ75" s="112"/>
      <c r="BK75" s="117"/>
      <c r="BL75" s="113"/>
      <c r="BM75" s="113"/>
      <c r="BN75" s="113"/>
      <c r="BO75" s="113"/>
      <c r="BP75" s="113"/>
      <c r="BQ75" s="113"/>
      <c r="BR75" s="113"/>
      <c r="BS75" s="114"/>
      <c r="BU75" s="171" t="str">
        <f t="shared" si="21"/>
        <v/>
      </c>
      <c r="BV75" s="161"/>
      <c r="BW75" s="162"/>
      <c r="BX75" s="250"/>
      <c r="BY75" s="256"/>
      <c r="BZ75" s="163"/>
      <c r="CA75" s="250"/>
      <c r="CB75" s="256"/>
      <c r="CC75" s="163"/>
      <c r="CD75" s="250"/>
      <c r="CE75" s="256"/>
      <c r="CF75" s="163"/>
      <c r="CG75" s="250"/>
      <c r="CH75" s="256"/>
      <c r="CI75" s="163"/>
      <c r="CJ75" s="250"/>
      <c r="CK75" s="256"/>
      <c r="CL75" s="163"/>
      <c r="CM75" s="250"/>
      <c r="CN75" s="256"/>
      <c r="CO75" s="163"/>
      <c r="CP75" s="250"/>
      <c r="CQ75" s="256"/>
      <c r="CR75" s="163"/>
      <c r="CS75" s="250"/>
      <c r="CT75" s="256"/>
      <c r="CU75" s="163"/>
      <c r="CV75" s="250"/>
      <c r="CW75" s="162"/>
      <c r="CX75" s="163"/>
      <c r="CY75" s="164"/>
    </row>
    <row r="76" spans="1:103" ht="13.5" customHeight="1">
      <c r="A76" s="83" t="str">
        <f t="shared" si="14"/>
        <v/>
      </c>
      <c r="B76" s="168" t="str">
        <f t="shared" si="15"/>
        <v/>
      </c>
      <c r="C76" s="151" t="str">
        <f t="shared" si="16"/>
        <v/>
      </c>
      <c r="D76" s="82" t="str">
        <f t="shared" si="17"/>
        <v/>
      </c>
      <c r="E76" s="188" t="str">
        <f>IF(ISERROR(SUM((B76/2),(C76/2),(D76/2))),IF(ISERROR(SUM((B76/2),(C76/2))),IF(ISERROR(SUM((B76/2),(D76/2))),IF(ISERROR(SUM((C76/2),(D76/2))),IF(ISERROR(B76/2),IF(ISERROR(C76/2),A76,C76),B76),SUM((C76*'Student List'!$D$34),(D76*'Student List'!$E$34))/'Student List'!$D$40),SUM((B76*'Student List'!$C$34),(D76*'Student List'!$E$34))/'Student List'!$E$40),SUM((B76*'Student List'!$C$34),(C76*'Student List'!$D$34))/'Student List'!$C$40),SUM((B76*'Student List'!$C$34),(C76*'Student List'!$D$34),(D76*'Student List'!$E$34))/'Student List'!$C$35)</f>
        <v/>
      </c>
      <c r="F76" s="84" t="str">
        <f t="shared" si="18"/>
        <v/>
      </c>
      <c r="G76" s="208" t="str">
        <f>IF(ISTEXT('Student List'!$C$26),('Student List'!$C$26),"")</f>
        <v/>
      </c>
      <c r="H76" s="209"/>
      <c r="I76" s="210"/>
      <c r="J76" s="211"/>
      <c r="K76" s="210"/>
      <c r="L76" s="212"/>
      <c r="M76" s="213"/>
      <c r="N76" s="210"/>
      <c r="O76" s="211"/>
      <c r="P76" s="210"/>
      <c r="Q76" s="212"/>
      <c r="R76" s="213"/>
      <c r="S76" s="210"/>
      <c r="T76" s="211"/>
      <c r="U76" s="210"/>
      <c r="V76" s="212"/>
      <c r="W76" s="213"/>
      <c r="X76" s="210"/>
      <c r="Y76" s="211"/>
      <c r="Z76" s="210"/>
      <c r="AA76" s="214"/>
      <c r="AB76" s="215"/>
      <c r="AC76" s="209"/>
      <c r="AD76" s="210"/>
      <c r="AE76" s="213"/>
      <c r="AF76" s="210"/>
      <c r="AG76" s="212"/>
      <c r="AH76" s="213"/>
      <c r="AI76" s="210"/>
      <c r="AJ76" s="211"/>
      <c r="AK76" s="210"/>
      <c r="AL76" s="212"/>
      <c r="AM76" s="213"/>
      <c r="AN76" s="210"/>
      <c r="AO76" s="211"/>
      <c r="AP76" s="210"/>
      <c r="AQ76" s="212"/>
      <c r="AR76" s="213"/>
      <c r="AS76" s="210"/>
      <c r="AT76" s="211"/>
      <c r="AU76" s="210"/>
      <c r="AV76" s="212"/>
      <c r="AW76" s="213"/>
      <c r="AX76" s="210"/>
      <c r="AY76" s="211"/>
      <c r="AZ76" s="210"/>
      <c r="BA76" s="212"/>
      <c r="BB76" s="213"/>
      <c r="BC76" s="210"/>
      <c r="BD76" s="210"/>
      <c r="BE76" s="210"/>
      <c r="BF76" s="213"/>
      <c r="BG76" s="216" t="str">
        <f t="shared" si="19"/>
        <v/>
      </c>
      <c r="BH76" s="217"/>
      <c r="BI76" s="218" t="str">
        <f t="shared" si="20"/>
        <v/>
      </c>
      <c r="BJ76" s="219"/>
      <c r="BK76" s="220"/>
      <c r="BL76" s="221"/>
      <c r="BM76" s="221"/>
      <c r="BN76" s="221"/>
      <c r="BO76" s="221"/>
      <c r="BP76" s="221"/>
      <c r="BQ76" s="221"/>
      <c r="BR76" s="221"/>
      <c r="BS76" s="222"/>
      <c r="BT76" s="217"/>
      <c r="BU76" s="223" t="str">
        <f t="shared" si="21"/>
        <v/>
      </c>
      <c r="BV76" s="224"/>
      <c r="BW76" s="225"/>
      <c r="BX76" s="249"/>
      <c r="BY76" s="255"/>
      <c r="BZ76" s="226"/>
      <c r="CA76" s="249"/>
      <c r="CB76" s="255"/>
      <c r="CC76" s="226"/>
      <c r="CD76" s="249"/>
      <c r="CE76" s="255"/>
      <c r="CF76" s="226"/>
      <c r="CG76" s="249"/>
      <c r="CH76" s="255"/>
      <c r="CI76" s="226"/>
      <c r="CJ76" s="249"/>
      <c r="CK76" s="255"/>
      <c r="CL76" s="226"/>
      <c r="CM76" s="249"/>
      <c r="CN76" s="255"/>
      <c r="CO76" s="226"/>
      <c r="CP76" s="249"/>
      <c r="CQ76" s="255"/>
      <c r="CR76" s="226"/>
      <c r="CS76" s="249"/>
      <c r="CT76" s="255"/>
      <c r="CU76" s="226"/>
      <c r="CV76" s="249"/>
      <c r="CW76" s="225"/>
      <c r="CX76" s="226"/>
      <c r="CY76" s="227"/>
    </row>
    <row r="77" spans="1:103" ht="13.5" customHeight="1">
      <c r="A77" s="83" t="str">
        <f t="shared" si="14"/>
        <v/>
      </c>
      <c r="B77" s="168" t="str">
        <f t="shared" si="15"/>
        <v/>
      </c>
      <c r="C77" s="151" t="str">
        <f t="shared" si="16"/>
        <v/>
      </c>
      <c r="D77" s="82" t="str">
        <f t="shared" si="17"/>
        <v/>
      </c>
      <c r="E77" s="188" t="str">
        <f>IF(ISERROR(SUM((B77/2),(C77/2),(D77/2))),IF(ISERROR(SUM((B77/2),(C77/2))),IF(ISERROR(SUM((B77/2),(D77/2))),IF(ISERROR(SUM((C77/2),(D77/2))),IF(ISERROR(B77/2),IF(ISERROR(C77/2),A77,C77),B77),SUM((C77*'Student List'!$D$34),(D77*'Student List'!$E$34))/'Student List'!$D$40),SUM((B77*'Student List'!$C$34),(D77*'Student List'!$E$34))/'Student List'!$E$40),SUM((B77*'Student List'!$C$34),(C77*'Student List'!$D$34))/'Student List'!$C$40),SUM((B77*'Student List'!$C$34),(C77*'Student List'!$D$34),(D77*'Student List'!$E$34))/'Student List'!$C$35)</f>
        <v/>
      </c>
      <c r="F77" s="84" t="str">
        <f t="shared" si="18"/>
        <v/>
      </c>
      <c r="G77" s="173" t="str">
        <f>IF(ISTEXT('Student List'!$C$27),('Student List'!$C$27),"")</f>
        <v/>
      </c>
      <c r="H77" s="85"/>
      <c r="I77" s="86"/>
      <c r="J77" s="87"/>
      <c r="K77" s="86"/>
      <c r="L77" s="88"/>
      <c r="M77" s="89"/>
      <c r="N77" s="86"/>
      <c r="O77" s="87"/>
      <c r="P77" s="86"/>
      <c r="Q77" s="88"/>
      <c r="R77" s="89"/>
      <c r="S77" s="86"/>
      <c r="T77" s="87"/>
      <c r="U77" s="86"/>
      <c r="V77" s="88"/>
      <c r="W77" s="89"/>
      <c r="X77" s="86"/>
      <c r="Y77" s="87"/>
      <c r="Z77" s="86"/>
      <c r="AA77" s="90"/>
      <c r="AB77" s="207"/>
      <c r="AC77" s="85"/>
      <c r="AD77" s="86"/>
      <c r="AE77" s="89"/>
      <c r="AF77" s="86"/>
      <c r="AG77" s="88"/>
      <c r="AH77" s="89"/>
      <c r="AI77" s="86"/>
      <c r="AJ77" s="87"/>
      <c r="AK77" s="86"/>
      <c r="AL77" s="88"/>
      <c r="AM77" s="89"/>
      <c r="AN77" s="86"/>
      <c r="AO77" s="87"/>
      <c r="AP77" s="86"/>
      <c r="AQ77" s="88"/>
      <c r="AR77" s="89"/>
      <c r="AS77" s="86"/>
      <c r="AT77" s="87"/>
      <c r="AU77" s="86"/>
      <c r="AV77" s="88"/>
      <c r="AW77" s="89"/>
      <c r="AX77" s="86"/>
      <c r="AY77" s="87"/>
      <c r="AZ77" s="86"/>
      <c r="BA77" s="88"/>
      <c r="BB77" s="89"/>
      <c r="BC77" s="86"/>
      <c r="BD77" s="86"/>
      <c r="BE77" s="86"/>
      <c r="BF77" s="89"/>
      <c r="BG77" s="91" t="str">
        <f t="shared" si="19"/>
        <v/>
      </c>
      <c r="BI77" s="95" t="str">
        <f t="shared" si="20"/>
        <v/>
      </c>
      <c r="BJ77" s="117"/>
      <c r="BK77" s="117"/>
      <c r="BL77" s="113"/>
      <c r="BM77" s="113"/>
      <c r="BN77" s="113"/>
      <c r="BO77" s="113"/>
      <c r="BP77" s="113"/>
      <c r="BQ77" s="113"/>
      <c r="BR77" s="113"/>
      <c r="BS77" s="114"/>
      <c r="BU77" s="171" t="str">
        <f t="shared" si="21"/>
        <v/>
      </c>
      <c r="BV77" s="161"/>
      <c r="BW77" s="162"/>
      <c r="BX77" s="250"/>
      <c r="BY77" s="256"/>
      <c r="BZ77" s="163"/>
      <c r="CA77" s="250"/>
      <c r="CB77" s="256"/>
      <c r="CC77" s="163"/>
      <c r="CD77" s="250"/>
      <c r="CE77" s="256"/>
      <c r="CF77" s="163"/>
      <c r="CG77" s="250"/>
      <c r="CH77" s="256"/>
      <c r="CI77" s="163"/>
      <c r="CJ77" s="250"/>
      <c r="CK77" s="256"/>
      <c r="CL77" s="163"/>
      <c r="CM77" s="250"/>
      <c r="CN77" s="256"/>
      <c r="CO77" s="163"/>
      <c r="CP77" s="250"/>
      <c r="CQ77" s="256"/>
      <c r="CR77" s="163"/>
      <c r="CS77" s="250"/>
      <c r="CT77" s="256"/>
      <c r="CU77" s="163"/>
      <c r="CV77" s="250"/>
      <c r="CW77" s="162"/>
      <c r="CX77" s="163"/>
      <c r="CY77" s="164"/>
    </row>
    <row r="78" spans="1:103" ht="13.5" customHeight="1">
      <c r="A78" s="83" t="str">
        <f t="shared" si="14"/>
        <v/>
      </c>
      <c r="B78" s="168" t="str">
        <f t="shared" si="15"/>
        <v/>
      </c>
      <c r="C78" s="151" t="str">
        <f t="shared" si="16"/>
        <v/>
      </c>
      <c r="D78" s="82" t="str">
        <f t="shared" si="17"/>
        <v/>
      </c>
      <c r="E78" s="188" t="str">
        <f>IF(ISERROR(SUM((B78/2),(C78/2),(D78/2))),IF(ISERROR(SUM((B78/2),(C78/2))),IF(ISERROR(SUM((B78/2),(D78/2))),IF(ISERROR(SUM((C78/2),(D78/2))),IF(ISERROR(B78/2),IF(ISERROR(C78/2),A78,C78),B78),SUM((C78*'Student List'!$D$34),(D78*'Student List'!$E$34))/'Student List'!$D$40),SUM((B78*'Student List'!$C$34),(D78*'Student List'!$E$34))/'Student List'!$E$40),SUM((B78*'Student List'!$C$34),(C78*'Student List'!$D$34))/'Student List'!$C$40),SUM((B78*'Student List'!$C$34),(C78*'Student List'!$D$34),(D78*'Student List'!$E$34))/'Student List'!$C$35)</f>
        <v/>
      </c>
      <c r="F78" s="84" t="str">
        <f t="shared" si="18"/>
        <v/>
      </c>
      <c r="G78" s="208" t="str">
        <f>IF(ISTEXT('Student List'!$C$28),('Student List'!$C$28),"")</f>
        <v/>
      </c>
      <c r="H78" s="209"/>
      <c r="I78" s="210"/>
      <c r="J78" s="211"/>
      <c r="K78" s="210"/>
      <c r="L78" s="212"/>
      <c r="M78" s="213"/>
      <c r="N78" s="210"/>
      <c r="O78" s="211"/>
      <c r="P78" s="210"/>
      <c r="Q78" s="212"/>
      <c r="R78" s="213"/>
      <c r="S78" s="210"/>
      <c r="T78" s="211"/>
      <c r="U78" s="210"/>
      <c r="V78" s="212"/>
      <c r="W78" s="213"/>
      <c r="X78" s="210"/>
      <c r="Y78" s="211"/>
      <c r="Z78" s="210"/>
      <c r="AA78" s="214"/>
      <c r="AB78" s="215"/>
      <c r="AC78" s="209"/>
      <c r="AD78" s="210"/>
      <c r="AE78" s="213"/>
      <c r="AF78" s="210"/>
      <c r="AG78" s="212"/>
      <c r="AH78" s="213"/>
      <c r="AI78" s="210"/>
      <c r="AJ78" s="211"/>
      <c r="AK78" s="210"/>
      <c r="AL78" s="212"/>
      <c r="AM78" s="213"/>
      <c r="AN78" s="210"/>
      <c r="AO78" s="211"/>
      <c r="AP78" s="210"/>
      <c r="AQ78" s="212"/>
      <c r="AR78" s="213"/>
      <c r="AS78" s="210"/>
      <c r="AT78" s="211"/>
      <c r="AU78" s="210"/>
      <c r="AV78" s="212"/>
      <c r="AW78" s="213"/>
      <c r="AX78" s="210"/>
      <c r="AY78" s="211"/>
      <c r="AZ78" s="210"/>
      <c r="BA78" s="212"/>
      <c r="BB78" s="213"/>
      <c r="BC78" s="210"/>
      <c r="BD78" s="210"/>
      <c r="BE78" s="210"/>
      <c r="BF78" s="213"/>
      <c r="BG78" s="216" t="str">
        <f t="shared" si="19"/>
        <v/>
      </c>
      <c r="BH78" s="217"/>
      <c r="BI78" s="218" t="str">
        <f t="shared" si="20"/>
        <v/>
      </c>
      <c r="BJ78" s="219"/>
      <c r="BK78" s="220"/>
      <c r="BL78" s="221"/>
      <c r="BM78" s="221"/>
      <c r="BN78" s="221"/>
      <c r="BO78" s="221"/>
      <c r="BP78" s="221"/>
      <c r="BQ78" s="221"/>
      <c r="BR78" s="221"/>
      <c r="BS78" s="222"/>
      <c r="BT78" s="217"/>
      <c r="BU78" s="223" t="str">
        <f t="shared" si="21"/>
        <v/>
      </c>
      <c r="BV78" s="224"/>
      <c r="BW78" s="225"/>
      <c r="BX78" s="249"/>
      <c r="BY78" s="255"/>
      <c r="BZ78" s="226"/>
      <c r="CA78" s="249"/>
      <c r="CB78" s="255"/>
      <c r="CC78" s="226"/>
      <c r="CD78" s="249"/>
      <c r="CE78" s="255"/>
      <c r="CF78" s="226"/>
      <c r="CG78" s="249"/>
      <c r="CH78" s="255"/>
      <c r="CI78" s="226"/>
      <c r="CJ78" s="249"/>
      <c r="CK78" s="255"/>
      <c r="CL78" s="226"/>
      <c r="CM78" s="249"/>
      <c r="CN78" s="255"/>
      <c r="CO78" s="226"/>
      <c r="CP78" s="249"/>
      <c r="CQ78" s="255"/>
      <c r="CR78" s="226"/>
      <c r="CS78" s="249"/>
      <c r="CT78" s="255"/>
      <c r="CU78" s="226"/>
      <c r="CV78" s="249"/>
      <c r="CW78" s="225"/>
      <c r="CX78" s="226"/>
      <c r="CY78" s="227"/>
    </row>
    <row r="79" spans="1:103" ht="13.5" customHeight="1">
      <c r="A79" s="83" t="str">
        <f t="shared" si="14"/>
        <v/>
      </c>
      <c r="B79" s="168" t="str">
        <f t="shared" si="15"/>
        <v/>
      </c>
      <c r="C79" s="151" t="str">
        <f t="shared" si="16"/>
        <v/>
      </c>
      <c r="D79" s="82" t="str">
        <f t="shared" si="17"/>
        <v/>
      </c>
      <c r="E79" s="188" t="str">
        <f>IF(ISERROR(SUM((B79/2),(C79/2),(D79/2))),IF(ISERROR(SUM((B79/2),(C79/2))),IF(ISERROR(SUM((B79/2),(D79/2))),IF(ISERROR(SUM((C79/2),(D79/2))),IF(ISERROR(B79/2),IF(ISERROR(C79/2),A79,C79),B79),SUM((C79*'Student List'!$D$34),(D79*'Student List'!$E$34))/'Student List'!$D$40),SUM((B79*'Student List'!$C$34),(D79*'Student List'!$E$34))/'Student List'!$E$40),SUM((B79*'Student List'!$C$34),(C79*'Student List'!$D$34))/'Student List'!$C$40),SUM((B79*'Student List'!$C$34),(C79*'Student List'!$D$34),(D79*'Student List'!$E$34))/'Student List'!$C$35)</f>
        <v/>
      </c>
      <c r="F79" s="84" t="str">
        <f t="shared" si="18"/>
        <v/>
      </c>
      <c r="G79" s="173" t="str">
        <f>IF(ISTEXT('Student List'!$C$29),('Student List'!$C$29),"")</f>
        <v/>
      </c>
      <c r="H79" s="85"/>
      <c r="I79" s="86"/>
      <c r="J79" s="87"/>
      <c r="K79" s="86"/>
      <c r="L79" s="88"/>
      <c r="M79" s="89"/>
      <c r="N79" s="86"/>
      <c r="O79" s="87"/>
      <c r="P79" s="86"/>
      <c r="Q79" s="88"/>
      <c r="R79" s="89"/>
      <c r="S79" s="86"/>
      <c r="T79" s="87"/>
      <c r="U79" s="86"/>
      <c r="V79" s="88"/>
      <c r="W79" s="89"/>
      <c r="X79" s="86"/>
      <c r="Y79" s="87"/>
      <c r="Z79" s="86"/>
      <c r="AA79" s="90"/>
      <c r="AB79" s="207"/>
      <c r="AC79" s="85"/>
      <c r="AD79" s="86"/>
      <c r="AE79" s="89"/>
      <c r="AF79" s="86"/>
      <c r="AG79" s="88"/>
      <c r="AH79" s="89"/>
      <c r="AI79" s="86"/>
      <c r="AJ79" s="87"/>
      <c r="AK79" s="86"/>
      <c r="AL79" s="88"/>
      <c r="AM79" s="89"/>
      <c r="AN79" s="86"/>
      <c r="AO79" s="87"/>
      <c r="AP79" s="86"/>
      <c r="AQ79" s="88"/>
      <c r="AR79" s="89"/>
      <c r="AS79" s="86"/>
      <c r="AT79" s="87"/>
      <c r="AU79" s="86"/>
      <c r="AV79" s="88"/>
      <c r="AW79" s="89"/>
      <c r="AX79" s="86"/>
      <c r="AY79" s="87"/>
      <c r="AZ79" s="86"/>
      <c r="BA79" s="88"/>
      <c r="BB79" s="89"/>
      <c r="BC79" s="86"/>
      <c r="BD79" s="86"/>
      <c r="BE79" s="86"/>
      <c r="BF79" s="89"/>
      <c r="BG79" s="91" t="str">
        <f t="shared" si="19"/>
        <v/>
      </c>
      <c r="BI79" s="96" t="str">
        <f t="shared" si="20"/>
        <v/>
      </c>
      <c r="BJ79" s="115"/>
      <c r="BK79" s="113"/>
      <c r="BL79" s="113"/>
      <c r="BM79" s="113"/>
      <c r="BN79" s="113"/>
      <c r="BO79" s="113"/>
      <c r="BP79" s="113"/>
      <c r="BQ79" s="113"/>
      <c r="BR79" s="113"/>
      <c r="BS79" s="116"/>
      <c r="BU79" s="171" t="str">
        <f t="shared" si="21"/>
        <v/>
      </c>
      <c r="BV79" s="165"/>
      <c r="BW79" s="163"/>
      <c r="BX79" s="250"/>
      <c r="BY79" s="256"/>
      <c r="BZ79" s="163"/>
      <c r="CA79" s="250"/>
      <c r="CB79" s="256"/>
      <c r="CC79" s="163"/>
      <c r="CD79" s="250"/>
      <c r="CE79" s="256"/>
      <c r="CF79" s="163"/>
      <c r="CG79" s="250"/>
      <c r="CH79" s="256"/>
      <c r="CI79" s="163"/>
      <c r="CJ79" s="250"/>
      <c r="CK79" s="256"/>
      <c r="CL79" s="163"/>
      <c r="CM79" s="250"/>
      <c r="CN79" s="256"/>
      <c r="CO79" s="163"/>
      <c r="CP79" s="250"/>
      <c r="CQ79" s="256"/>
      <c r="CR79" s="163"/>
      <c r="CS79" s="250"/>
      <c r="CT79" s="256"/>
      <c r="CU79" s="163"/>
      <c r="CV79" s="250"/>
      <c r="CW79" s="162"/>
      <c r="CX79" s="163"/>
      <c r="CY79" s="166"/>
    </row>
    <row r="80" spans="1:103" ht="13.5" customHeight="1" thickBot="1">
      <c r="A80" s="83" t="str">
        <f t="shared" si="14"/>
        <v/>
      </c>
      <c r="B80" s="169" t="str">
        <f t="shared" si="15"/>
        <v/>
      </c>
      <c r="C80" s="152" t="str">
        <f t="shared" si="16"/>
        <v/>
      </c>
      <c r="D80" s="97" t="str">
        <f t="shared" si="17"/>
        <v/>
      </c>
      <c r="E80" s="274" t="str">
        <f>IF(ISERROR(SUM((B80/2),(C80/2),(D80/2))),IF(ISERROR(SUM((B80/2),(C80/2))),IF(ISERROR(SUM((B80/2),(D80/2))),IF(ISERROR(SUM((C80/2),(D80/2))),IF(ISERROR(B80/2),IF(ISERROR(C80/2),A80,C80),B80),SUM((C80*'Student List'!$D$34),(D80*'Student List'!$E$34))/'Student List'!$D$40),SUM((B80*'Student List'!$C$34),(D80*'Student List'!$E$34))/'Student List'!$E$40),SUM((B80*'Student List'!$C$34),(C80*'Student List'!$D$34))/'Student List'!$C$40),SUM((B80*'Student List'!$C$34),(C80*'Student List'!$D$34),(D80*'Student List'!$E$34))/'Student List'!$C$35)</f>
        <v/>
      </c>
      <c r="F80" s="98" t="str">
        <f t="shared" si="18"/>
        <v/>
      </c>
      <c r="G80" s="229" t="str">
        <f>IF(ISTEXT('Student List'!$C$30),('Student List'!$C$30),"")</f>
        <v/>
      </c>
      <c r="H80" s="230"/>
      <c r="I80" s="231"/>
      <c r="J80" s="232"/>
      <c r="K80" s="231"/>
      <c r="L80" s="233"/>
      <c r="M80" s="234"/>
      <c r="N80" s="231"/>
      <c r="O80" s="232"/>
      <c r="P80" s="231"/>
      <c r="Q80" s="233"/>
      <c r="R80" s="234"/>
      <c r="S80" s="231"/>
      <c r="T80" s="232"/>
      <c r="U80" s="231"/>
      <c r="V80" s="233"/>
      <c r="W80" s="234"/>
      <c r="X80" s="231"/>
      <c r="Y80" s="232"/>
      <c r="Z80" s="231"/>
      <c r="AA80" s="235"/>
      <c r="AB80" s="215"/>
      <c r="AC80" s="230"/>
      <c r="AD80" s="231"/>
      <c r="AE80" s="234"/>
      <c r="AF80" s="231"/>
      <c r="AG80" s="233"/>
      <c r="AH80" s="234"/>
      <c r="AI80" s="231"/>
      <c r="AJ80" s="232"/>
      <c r="AK80" s="231"/>
      <c r="AL80" s="233"/>
      <c r="AM80" s="234"/>
      <c r="AN80" s="231"/>
      <c r="AO80" s="232"/>
      <c r="AP80" s="231"/>
      <c r="AQ80" s="233"/>
      <c r="AR80" s="234"/>
      <c r="AS80" s="231"/>
      <c r="AT80" s="232"/>
      <c r="AU80" s="231"/>
      <c r="AV80" s="233"/>
      <c r="AW80" s="234"/>
      <c r="AX80" s="231"/>
      <c r="AY80" s="232"/>
      <c r="AZ80" s="231"/>
      <c r="BA80" s="233"/>
      <c r="BB80" s="234"/>
      <c r="BC80" s="231"/>
      <c r="BD80" s="231"/>
      <c r="BE80" s="231"/>
      <c r="BF80" s="234"/>
      <c r="BG80" s="236" t="str">
        <f t="shared" si="19"/>
        <v/>
      </c>
      <c r="BH80" s="217"/>
      <c r="BI80" s="237" t="str">
        <f t="shared" si="20"/>
        <v/>
      </c>
      <c r="BJ80" s="238"/>
      <c r="BK80" s="239"/>
      <c r="BL80" s="240"/>
      <c r="BM80" s="240"/>
      <c r="BN80" s="240"/>
      <c r="BO80" s="240"/>
      <c r="BP80" s="240"/>
      <c r="BQ80" s="240"/>
      <c r="BR80" s="240"/>
      <c r="BS80" s="241"/>
      <c r="BT80" s="217"/>
      <c r="BU80" s="242" t="str">
        <f t="shared" si="21"/>
        <v/>
      </c>
      <c r="BV80" s="243"/>
      <c r="BW80" s="244"/>
      <c r="BX80" s="251"/>
      <c r="BY80" s="257"/>
      <c r="BZ80" s="245"/>
      <c r="CA80" s="251"/>
      <c r="CB80" s="257"/>
      <c r="CC80" s="245"/>
      <c r="CD80" s="251"/>
      <c r="CE80" s="257"/>
      <c r="CF80" s="245"/>
      <c r="CG80" s="251"/>
      <c r="CH80" s="257"/>
      <c r="CI80" s="245"/>
      <c r="CJ80" s="251"/>
      <c r="CK80" s="257"/>
      <c r="CL80" s="245"/>
      <c r="CM80" s="251"/>
      <c r="CN80" s="257"/>
      <c r="CO80" s="245"/>
      <c r="CP80" s="251"/>
      <c r="CQ80" s="257"/>
      <c r="CR80" s="245"/>
      <c r="CS80" s="251"/>
      <c r="CT80" s="257"/>
      <c r="CU80" s="245"/>
      <c r="CV80" s="251"/>
      <c r="CW80" s="244"/>
      <c r="CX80" s="245"/>
      <c r="CY80" s="246"/>
    </row>
    <row r="81" spans="1:103" ht="13.5" customHeight="1" thickTop="1" thickBot="1">
      <c r="BS81" s="100"/>
      <c r="CY81" s="275"/>
    </row>
    <row r="82" spans="1:103" ht="29.25" customHeight="1" thickTop="1" thickBot="1">
      <c r="B82" s="364" t="str">
        <f>IF(ISTEXT('Student List'!I11),'Student List'!I11,"")</f>
        <v>Spelling</v>
      </c>
      <c r="C82" s="365"/>
      <c r="D82" s="365"/>
      <c r="E82" s="366"/>
      <c r="F82" s="367" t="str">
        <f>$F$28</f>
        <v>School Name Here</v>
      </c>
      <c r="G82" s="368"/>
      <c r="H82" s="368"/>
      <c r="I82" s="368"/>
      <c r="J82" s="369"/>
      <c r="K82" s="17" t="s">
        <v>117</v>
      </c>
      <c r="L82" s="18"/>
      <c r="M82" s="19"/>
      <c r="N82" s="19"/>
      <c r="O82" s="19"/>
      <c r="P82" s="20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2"/>
      <c r="AC82" s="24" t="str">
        <f>B82</f>
        <v>Spelling</v>
      </c>
      <c r="AD82" s="25"/>
      <c r="AE82" s="25"/>
      <c r="AF82" s="26"/>
      <c r="AG82" s="25"/>
      <c r="AH82" s="27"/>
      <c r="AI82" s="27"/>
      <c r="AJ82" s="27"/>
      <c r="AK82" s="27"/>
      <c r="AL82" s="28"/>
      <c r="AM82" s="17" t="s">
        <v>117</v>
      </c>
      <c r="AN82" s="19"/>
      <c r="AO82" s="19"/>
      <c r="AP82" s="19"/>
      <c r="AQ82" s="19"/>
      <c r="AR82" s="20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9"/>
      <c r="BI82" s="30" t="str">
        <f>B82</f>
        <v>Spelling</v>
      </c>
      <c r="BJ82" s="31"/>
      <c r="BK82" s="32"/>
      <c r="BL82" s="33" t="s">
        <v>117</v>
      </c>
      <c r="BM82" s="34"/>
      <c r="BN82" s="34"/>
      <c r="BO82" s="34"/>
      <c r="BP82" s="34"/>
      <c r="BQ82" s="35"/>
      <c r="BR82" s="35"/>
      <c r="BS82" s="36"/>
      <c r="BU82" s="30" t="str">
        <f>B82</f>
        <v>Spelling</v>
      </c>
      <c r="BV82" s="31"/>
      <c r="BW82" s="32"/>
      <c r="BX82" s="33" t="s">
        <v>117</v>
      </c>
      <c r="BY82" s="34"/>
      <c r="BZ82" s="34"/>
      <c r="CA82" s="34"/>
      <c r="CB82" s="34"/>
      <c r="CC82" s="34"/>
      <c r="CD82" s="34"/>
      <c r="CE82" s="34"/>
      <c r="CF82" s="34"/>
      <c r="CG82" s="34"/>
      <c r="CH82" s="34"/>
      <c r="CI82" s="34"/>
      <c r="CJ82" s="34"/>
      <c r="CK82" s="34"/>
      <c r="CL82" s="34"/>
      <c r="CM82" s="34"/>
      <c r="CN82" s="34"/>
      <c r="CO82" s="34"/>
      <c r="CP82" s="34"/>
      <c r="CQ82" s="34"/>
      <c r="CR82" s="34"/>
      <c r="CS82" s="34"/>
      <c r="CT82" s="34"/>
      <c r="CU82" s="34"/>
      <c r="CV82" s="34"/>
      <c r="CW82" s="34"/>
      <c r="CX82" s="35"/>
      <c r="CY82" s="36"/>
    </row>
    <row r="83" spans="1:103" ht="13.5" customHeight="1" thickTop="1" thickBot="1">
      <c r="B83" s="37"/>
      <c r="C83" s="37"/>
      <c r="D83" s="38"/>
      <c r="E83" s="38"/>
      <c r="F83" s="38"/>
      <c r="G83" s="38"/>
      <c r="H83" s="39" t="s">
        <v>7</v>
      </c>
      <c r="I83" s="40"/>
      <c r="J83" s="40"/>
      <c r="K83" s="40"/>
      <c r="L83" s="41"/>
      <c r="M83" s="40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3"/>
      <c r="AC83" s="39" t="s">
        <v>7</v>
      </c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4"/>
      <c r="BI83" s="45"/>
      <c r="BJ83" s="46" t="s">
        <v>8</v>
      </c>
      <c r="BK83" s="40"/>
      <c r="BL83" s="40"/>
      <c r="BM83" s="40"/>
      <c r="BN83" s="40"/>
      <c r="BO83" s="40"/>
      <c r="BP83" s="40"/>
      <c r="BQ83" s="40"/>
      <c r="BR83" s="40"/>
      <c r="BS83" s="47"/>
      <c r="BU83" s="45"/>
      <c r="BV83" s="155" t="s">
        <v>59</v>
      </c>
      <c r="BW83" s="156"/>
      <c r="BX83" s="156"/>
      <c r="BY83" s="156"/>
      <c r="BZ83" s="156"/>
      <c r="CA83" s="156"/>
      <c r="CB83" s="156"/>
      <c r="CC83" s="156"/>
      <c r="CD83" s="156"/>
      <c r="CE83" s="156"/>
      <c r="CF83" s="156"/>
      <c r="CG83" s="156"/>
      <c r="CH83" s="156"/>
      <c r="CI83" s="156"/>
      <c r="CJ83" s="156"/>
      <c r="CK83" s="156"/>
      <c r="CL83" s="156"/>
      <c r="CM83" s="156"/>
      <c r="CN83" s="156"/>
      <c r="CO83" s="156"/>
      <c r="CP83" s="156"/>
      <c r="CQ83" s="156"/>
      <c r="CR83" s="156"/>
      <c r="CS83" s="156"/>
      <c r="CT83" s="156"/>
      <c r="CU83" s="156"/>
      <c r="CV83" s="156"/>
      <c r="CW83" s="156"/>
      <c r="CX83" s="156"/>
      <c r="CY83" s="157"/>
    </row>
    <row r="84" spans="1:103" ht="13.5" customHeight="1">
      <c r="B84" s="153" t="s">
        <v>58</v>
      </c>
      <c r="C84" s="149" t="s">
        <v>9</v>
      </c>
      <c r="D84" s="48" t="s">
        <v>10</v>
      </c>
      <c r="E84" s="49" t="s">
        <v>60</v>
      </c>
      <c r="F84" s="50"/>
      <c r="G84" s="51"/>
      <c r="H84" s="362" t="s">
        <v>11</v>
      </c>
      <c r="I84" s="355"/>
      <c r="J84" s="355"/>
      <c r="K84" s="355"/>
      <c r="L84" s="360"/>
      <c r="M84" s="354" t="s">
        <v>12</v>
      </c>
      <c r="N84" s="355"/>
      <c r="O84" s="355"/>
      <c r="P84" s="355"/>
      <c r="Q84" s="360"/>
      <c r="R84" s="354" t="s">
        <v>13</v>
      </c>
      <c r="S84" s="355"/>
      <c r="T84" s="355"/>
      <c r="U84" s="355"/>
      <c r="V84" s="360"/>
      <c r="W84" s="354" t="s">
        <v>14</v>
      </c>
      <c r="X84" s="355"/>
      <c r="Y84" s="355"/>
      <c r="Z84" s="355"/>
      <c r="AA84" s="356"/>
      <c r="AC84" s="362" t="s">
        <v>15</v>
      </c>
      <c r="AD84" s="355"/>
      <c r="AE84" s="355"/>
      <c r="AF84" s="355"/>
      <c r="AG84" s="360"/>
      <c r="AH84" s="354" t="s">
        <v>16</v>
      </c>
      <c r="AI84" s="355"/>
      <c r="AJ84" s="355"/>
      <c r="AK84" s="355"/>
      <c r="AL84" s="360"/>
      <c r="AM84" s="354" t="s">
        <v>17</v>
      </c>
      <c r="AN84" s="355"/>
      <c r="AO84" s="355"/>
      <c r="AP84" s="355"/>
      <c r="AQ84" s="360"/>
      <c r="AR84" s="354" t="s">
        <v>18</v>
      </c>
      <c r="AS84" s="355"/>
      <c r="AT84" s="355"/>
      <c r="AU84" s="355"/>
      <c r="AV84" s="360"/>
      <c r="AW84" s="354" t="s">
        <v>19</v>
      </c>
      <c r="AX84" s="355"/>
      <c r="AY84" s="355"/>
      <c r="AZ84" s="355"/>
      <c r="BA84" s="356"/>
      <c r="BB84" s="354" t="s">
        <v>120</v>
      </c>
      <c r="BC84" s="355"/>
      <c r="BD84" s="355"/>
      <c r="BE84" s="355"/>
      <c r="BF84" s="356"/>
      <c r="BG84" s="52"/>
      <c r="BI84" s="53"/>
      <c r="BJ84" s="54"/>
      <c r="BK84" s="54"/>
      <c r="BL84" s="54"/>
      <c r="BM84" s="54"/>
      <c r="BN84" s="54"/>
      <c r="BO84" s="54"/>
      <c r="BP84" s="54"/>
      <c r="BQ84" s="54"/>
      <c r="BR84" s="54"/>
      <c r="BS84" s="55"/>
      <c r="BU84" s="53"/>
      <c r="BV84" s="344" t="s">
        <v>11</v>
      </c>
      <c r="BW84" s="345"/>
      <c r="BX84" s="346"/>
      <c r="BY84" s="344" t="s">
        <v>12</v>
      </c>
      <c r="BZ84" s="345"/>
      <c r="CA84" s="346"/>
      <c r="CB84" s="344" t="s">
        <v>13</v>
      </c>
      <c r="CC84" s="345"/>
      <c r="CD84" s="346"/>
      <c r="CE84" s="344" t="s">
        <v>14</v>
      </c>
      <c r="CF84" s="345"/>
      <c r="CG84" s="346"/>
      <c r="CH84" s="344" t="s">
        <v>15</v>
      </c>
      <c r="CI84" s="345"/>
      <c r="CJ84" s="346"/>
      <c r="CK84" s="344" t="s">
        <v>16</v>
      </c>
      <c r="CL84" s="345"/>
      <c r="CM84" s="346"/>
      <c r="CN84" s="344" t="s">
        <v>17</v>
      </c>
      <c r="CO84" s="345"/>
      <c r="CP84" s="346"/>
      <c r="CQ84" s="344" t="s">
        <v>18</v>
      </c>
      <c r="CR84" s="345"/>
      <c r="CS84" s="346"/>
      <c r="CT84" s="344" t="s">
        <v>19</v>
      </c>
      <c r="CU84" s="345"/>
      <c r="CV84" s="346"/>
      <c r="CW84" s="350" t="s">
        <v>120</v>
      </c>
      <c r="CX84" s="345"/>
      <c r="CY84" s="351"/>
    </row>
    <row r="85" spans="1:103" ht="13.5" customHeight="1" thickBot="1">
      <c r="A85" s="83" t="str">
        <f t="shared" ref="A85:A106" si="22">IF(ISERROR(D86/2),"",D86)</f>
        <v/>
      </c>
      <c r="B85" s="154" t="s">
        <v>24</v>
      </c>
      <c r="C85" s="283" t="s">
        <v>24</v>
      </c>
      <c r="D85" s="59" t="s">
        <v>24</v>
      </c>
      <c r="E85" s="60" t="s">
        <v>24</v>
      </c>
      <c r="F85" s="61" t="s">
        <v>25</v>
      </c>
      <c r="G85" s="62" t="s">
        <v>26</v>
      </c>
      <c r="H85" s="363"/>
      <c r="I85" s="358"/>
      <c r="J85" s="358"/>
      <c r="K85" s="358"/>
      <c r="L85" s="361"/>
      <c r="M85" s="357"/>
      <c r="N85" s="358"/>
      <c r="O85" s="358"/>
      <c r="P85" s="358"/>
      <c r="Q85" s="361"/>
      <c r="R85" s="357"/>
      <c r="S85" s="358"/>
      <c r="T85" s="358"/>
      <c r="U85" s="358"/>
      <c r="V85" s="361"/>
      <c r="W85" s="357"/>
      <c r="X85" s="358"/>
      <c r="Y85" s="358"/>
      <c r="Z85" s="358"/>
      <c r="AA85" s="359"/>
      <c r="AC85" s="363"/>
      <c r="AD85" s="358"/>
      <c r="AE85" s="358"/>
      <c r="AF85" s="358"/>
      <c r="AG85" s="361"/>
      <c r="AH85" s="357"/>
      <c r="AI85" s="358"/>
      <c r="AJ85" s="358"/>
      <c r="AK85" s="358"/>
      <c r="AL85" s="361"/>
      <c r="AM85" s="357"/>
      <c r="AN85" s="358"/>
      <c r="AO85" s="358"/>
      <c r="AP85" s="358"/>
      <c r="AQ85" s="361"/>
      <c r="AR85" s="357"/>
      <c r="AS85" s="358"/>
      <c r="AT85" s="358"/>
      <c r="AU85" s="358"/>
      <c r="AV85" s="361"/>
      <c r="AW85" s="357"/>
      <c r="AX85" s="358"/>
      <c r="AY85" s="358"/>
      <c r="AZ85" s="358"/>
      <c r="BA85" s="359"/>
      <c r="BB85" s="357"/>
      <c r="BC85" s="358"/>
      <c r="BD85" s="358"/>
      <c r="BE85" s="358"/>
      <c r="BF85" s="359"/>
      <c r="BG85" s="63" t="s">
        <v>26</v>
      </c>
      <c r="BI85" s="64" t="s">
        <v>26</v>
      </c>
      <c r="BJ85" s="65">
        <v>1</v>
      </c>
      <c r="BK85" s="66">
        <v>2</v>
      </c>
      <c r="BL85" s="65">
        <v>3</v>
      </c>
      <c r="BM85" s="66">
        <v>4</v>
      </c>
      <c r="BN85" s="65">
        <v>5</v>
      </c>
      <c r="BO85" s="66">
        <v>6</v>
      </c>
      <c r="BP85" s="65">
        <v>7</v>
      </c>
      <c r="BQ85" s="66">
        <v>8</v>
      </c>
      <c r="BR85" s="66">
        <v>9</v>
      </c>
      <c r="BS85" s="67">
        <v>10</v>
      </c>
      <c r="BU85" s="64" t="s">
        <v>26</v>
      </c>
      <c r="BV85" s="347"/>
      <c r="BW85" s="348"/>
      <c r="BX85" s="349"/>
      <c r="BY85" s="347"/>
      <c r="BZ85" s="348"/>
      <c r="CA85" s="349"/>
      <c r="CB85" s="347"/>
      <c r="CC85" s="348"/>
      <c r="CD85" s="349"/>
      <c r="CE85" s="347"/>
      <c r="CF85" s="348"/>
      <c r="CG85" s="349"/>
      <c r="CH85" s="347"/>
      <c r="CI85" s="348"/>
      <c r="CJ85" s="349"/>
      <c r="CK85" s="347"/>
      <c r="CL85" s="348"/>
      <c r="CM85" s="349"/>
      <c r="CN85" s="347"/>
      <c r="CO85" s="348"/>
      <c r="CP85" s="349"/>
      <c r="CQ85" s="347"/>
      <c r="CR85" s="348"/>
      <c r="CS85" s="349"/>
      <c r="CT85" s="347"/>
      <c r="CU85" s="348"/>
      <c r="CV85" s="349"/>
      <c r="CW85" s="352"/>
      <c r="CX85" s="348"/>
      <c r="CY85" s="353"/>
    </row>
    <row r="86" spans="1:103" ht="13.5" customHeight="1">
      <c r="A86" s="83" t="str">
        <f t="shared" si="22"/>
        <v/>
      </c>
      <c r="B86" s="167" t="str">
        <f t="shared" ref="B86:B107" si="23">IF(SUM(BV86:CY86),AVERAGE(BV86:CY86),"")</f>
        <v/>
      </c>
      <c r="C86" s="150" t="str">
        <f t="shared" ref="C86:C107" si="24">IF(SUM(H86:BF86),AVERAGE(H86:BF86),"")</f>
        <v/>
      </c>
      <c r="D86" s="70" t="str">
        <f t="shared" ref="D86:D107" si="25">IF(SUM(BJ86:BS86),AVERAGE(BJ86:BS86),"")</f>
        <v/>
      </c>
      <c r="E86" s="187" t="str">
        <f>IF(ISERROR(SUM((B86/2),(C86/2),(D86/2))),IF(ISERROR(SUM((B86/2),(C86/2))),IF(ISERROR(SUM((B86/2),(D86/2))),IF(ISERROR(SUM((C86/2),(D86/2))),IF(ISERROR(B86/2),IF(ISERROR(C86/2),A85,C86),B86),SUM((C86*'Student List'!$D$34),(D86*'Student List'!$E$34))/'Student List'!$D$40),SUM((B86*'Student List'!$C$34),(D86*'Student List'!$E$34))/'Student List'!$E$40),SUM((B86*'Student List'!$C$34),(C86*'Student List'!$D$34))/'Student List'!$C$40),SUM((B86*'Student List'!$C$34),(C86*'Student List'!$D$34),(D86*'Student List'!$E$34))/'Student List'!$C$35)</f>
        <v/>
      </c>
      <c r="F86" s="84" t="str">
        <f t="shared" ref="F86:F107" si="26">IF(ISERROR(IF(E86,HLOOKUP(E86,$B$354:$N$355,2),"")),"",(IF(E86,HLOOKUP(E86,$B$354:$N$355,2),"")))</f>
        <v/>
      </c>
      <c r="G86" s="172" t="str">
        <f>IF(ISTEXT('Student List'!$C$9),('Student List'!$C$9),"")</f>
        <v/>
      </c>
      <c r="H86" s="71"/>
      <c r="I86" s="72"/>
      <c r="J86" s="73"/>
      <c r="K86" s="72"/>
      <c r="L86" s="74"/>
      <c r="M86" s="75"/>
      <c r="N86" s="72"/>
      <c r="O86" s="73"/>
      <c r="P86" s="72"/>
      <c r="Q86" s="74"/>
      <c r="R86" s="75"/>
      <c r="S86" s="72"/>
      <c r="T86" s="73"/>
      <c r="U86" s="72"/>
      <c r="V86" s="74"/>
      <c r="W86" s="75"/>
      <c r="X86" s="72"/>
      <c r="Y86" s="73"/>
      <c r="Z86" s="72"/>
      <c r="AA86" s="76"/>
      <c r="AB86" s="207"/>
      <c r="AC86" s="71"/>
      <c r="AD86" s="72"/>
      <c r="AE86" s="75"/>
      <c r="AF86" s="72"/>
      <c r="AG86" s="74"/>
      <c r="AH86" s="75"/>
      <c r="AI86" s="72"/>
      <c r="AJ86" s="73"/>
      <c r="AK86" s="72"/>
      <c r="AL86" s="74"/>
      <c r="AM86" s="75"/>
      <c r="AN86" s="72"/>
      <c r="AO86" s="73"/>
      <c r="AP86" s="72"/>
      <c r="AQ86" s="77"/>
      <c r="AR86" s="75"/>
      <c r="AS86" s="72"/>
      <c r="AT86" s="73"/>
      <c r="AU86" s="72"/>
      <c r="AV86" s="74"/>
      <c r="AW86" s="75"/>
      <c r="AX86" s="72"/>
      <c r="AY86" s="73"/>
      <c r="AZ86" s="72"/>
      <c r="BA86" s="74"/>
      <c r="BB86" s="75"/>
      <c r="BC86" s="72"/>
      <c r="BD86" s="72"/>
      <c r="BE86" s="72"/>
      <c r="BF86" s="75"/>
      <c r="BG86" s="78" t="str">
        <f t="shared" ref="BG86:BG107" si="27">G86</f>
        <v/>
      </c>
      <c r="BI86" s="79" t="str">
        <f t="shared" ref="BI86:BI107" si="28">G86</f>
        <v/>
      </c>
      <c r="BJ86" s="109"/>
      <c r="BK86" s="110"/>
      <c r="BL86" s="110"/>
      <c r="BM86" s="110"/>
      <c r="BN86" s="110"/>
      <c r="BO86" s="110"/>
      <c r="BP86" s="110"/>
      <c r="BQ86" s="110"/>
      <c r="BR86" s="110"/>
      <c r="BS86" s="111"/>
      <c r="BU86" s="170" t="str">
        <f t="shared" ref="BU86:BU107" si="29">G86</f>
        <v/>
      </c>
      <c r="BV86" s="158"/>
      <c r="BW86" s="159"/>
      <c r="BX86" s="248"/>
      <c r="BY86" s="252"/>
      <c r="BZ86" s="253"/>
      <c r="CA86" s="254"/>
      <c r="CB86" s="252"/>
      <c r="CC86" s="253"/>
      <c r="CD86" s="254"/>
      <c r="CE86" s="252"/>
      <c r="CF86" s="253"/>
      <c r="CG86" s="254"/>
      <c r="CH86" s="252"/>
      <c r="CI86" s="253"/>
      <c r="CJ86" s="254"/>
      <c r="CK86" s="252"/>
      <c r="CL86" s="253"/>
      <c r="CM86" s="254"/>
      <c r="CN86" s="252"/>
      <c r="CO86" s="253"/>
      <c r="CP86" s="254"/>
      <c r="CQ86" s="252"/>
      <c r="CR86" s="253"/>
      <c r="CS86" s="254"/>
      <c r="CT86" s="252"/>
      <c r="CU86" s="253"/>
      <c r="CV86" s="254"/>
      <c r="CW86" s="247"/>
      <c r="CX86" s="159"/>
      <c r="CY86" s="160"/>
    </row>
    <row r="87" spans="1:103" ht="13.5" customHeight="1">
      <c r="A87" s="83" t="str">
        <f t="shared" si="22"/>
        <v/>
      </c>
      <c r="B87" s="168" t="str">
        <f t="shared" si="23"/>
        <v/>
      </c>
      <c r="C87" s="151" t="str">
        <f t="shared" si="24"/>
        <v/>
      </c>
      <c r="D87" s="82" t="str">
        <f t="shared" si="25"/>
        <v/>
      </c>
      <c r="E87" s="188" t="str">
        <f>IF(ISERROR(SUM((B87/2),(C87/2),(D87/2))),IF(ISERROR(SUM((B87/2),(C87/2))),IF(ISERROR(SUM((B87/2),(D87/2))),IF(ISERROR(SUM((C87/2),(D87/2))),IF(ISERROR(B87/2),IF(ISERROR(C87/2),A86,C87),B87),SUM((C87*'Student List'!$D$34),(D87*'Student List'!$E$34))/'Student List'!$D$40),SUM((B87*'Student List'!$C$34),(D87*'Student List'!$E$34))/'Student List'!$E$40),SUM((B87*'Student List'!$C$34),(C87*'Student List'!$D$34))/'Student List'!$C$40),SUM((B87*'Student List'!$C$34),(C87*'Student List'!$D$34),(D87*'Student List'!$E$34))/'Student List'!$C$35)</f>
        <v/>
      </c>
      <c r="F87" s="84" t="str">
        <f t="shared" si="26"/>
        <v/>
      </c>
      <c r="G87" s="208" t="str">
        <f>IF(ISTEXT('Student List'!$C$10),('Student List'!$C$10),"")</f>
        <v/>
      </c>
      <c r="H87" s="209"/>
      <c r="I87" s="210"/>
      <c r="J87" s="211"/>
      <c r="K87" s="210"/>
      <c r="L87" s="212"/>
      <c r="M87" s="213"/>
      <c r="N87" s="210"/>
      <c r="O87" s="211"/>
      <c r="P87" s="210"/>
      <c r="Q87" s="212"/>
      <c r="R87" s="213"/>
      <c r="S87" s="210"/>
      <c r="T87" s="211"/>
      <c r="U87" s="210"/>
      <c r="V87" s="212"/>
      <c r="W87" s="213"/>
      <c r="X87" s="210"/>
      <c r="Y87" s="211"/>
      <c r="Z87" s="210"/>
      <c r="AA87" s="214"/>
      <c r="AB87" s="215"/>
      <c r="AC87" s="209"/>
      <c r="AD87" s="210"/>
      <c r="AE87" s="213"/>
      <c r="AF87" s="210"/>
      <c r="AG87" s="212"/>
      <c r="AH87" s="213"/>
      <c r="AI87" s="210"/>
      <c r="AJ87" s="211"/>
      <c r="AK87" s="210"/>
      <c r="AL87" s="212"/>
      <c r="AM87" s="213"/>
      <c r="AN87" s="210"/>
      <c r="AO87" s="211"/>
      <c r="AP87" s="210"/>
      <c r="AQ87" s="212"/>
      <c r="AR87" s="213"/>
      <c r="AS87" s="210"/>
      <c r="AT87" s="211"/>
      <c r="AU87" s="210"/>
      <c r="AV87" s="212"/>
      <c r="AW87" s="213"/>
      <c r="AX87" s="210"/>
      <c r="AY87" s="211"/>
      <c r="AZ87" s="210"/>
      <c r="BA87" s="212"/>
      <c r="BB87" s="213"/>
      <c r="BC87" s="210"/>
      <c r="BD87" s="210"/>
      <c r="BE87" s="210"/>
      <c r="BF87" s="213"/>
      <c r="BG87" s="216" t="str">
        <f t="shared" si="27"/>
        <v/>
      </c>
      <c r="BH87" s="217"/>
      <c r="BI87" s="218" t="str">
        <f t="shared" si="28"/>
        <v/>
      </c>
      <c r="BJ87" s="219"/>
      <c r="BK87" s="220"/>
      <c r="BL87" s="221"/>
      <c r="BM87" s="221"/>
      <c r="BN87" s="221"/>
      <c r="BO87" s="221"/>
      <c r="BP87" s="221"/>
      <c r="BQ87" s="221"/>
      <c r="BR87" s="221"/>
      <c r="BS87" s="222"/>
      <c r="BT87" s="217"/>
      <c r="BU87" s="223" t="str">
        <f t="shared" si="29"/>
        <v/>
      </c>
      <c r="BV87" s="224"/>
      <c r="BW87" s="225"/>
      <c r="BX87" s="249"/>
      <c r="BY87" s="255"/>
      <c r="BZ87" s="226"/>
      <c r="CA87" s="249"/>
      <c r="CB87" s="255"/>
      <c r="CC87" s="226"/>
      <c r="CD87" s="249"/>
      <c r="CE87" s="255"/>
      <c r="CF87" s="226"/>
      <c r="CG87" s="249"/>
      <c r="CH87" s="255"/>
      <c r="CI87" s="226"/>
      <c r="CJ87" s="249"/>
      <c r="CK87" s="255"/>
      <c r="CL87" s="226"/>
      <c r="CM87" s="249"/>
      <c r="CN87" s="255"/>
      <c r="CO87" s="226"/>
      <c r="CP87" s="249"/>
      <c r="CQ87" s="255"/>
      <c r="CR87" s="226"/>
      <c r="CS87" s="249"/>
      <c r="CT87" s="255"/>
      <c r="CU87" s="226"/>
      <c r="CV87" s="249"/>
      <c r="CW87" s="225"/>
      <c r="CX87" s="226"/>
      <c r="CY87" s="227"/>
    </row>
    <row r="88" spans="1:103" ht="13.5" customHeight="1">
      <c r="A88" s="83" t="str">
        <f t="shared" si="22"/>
        <v/>
      </c>
      <c r="B88" s="168" t="str">
        <f t="shared" si="23"/>
        <v/>
      </c>
      <c r="C88" s="151" t="str">
        <f t="shared" si="24"/>
        <v/>
      </c>
      <c r="D88" s="82" t="str">
        <f t="shared" si="25"/>
        <v/>
      </c>
      <c r="E88" s="188" t="str">
        <f>IF(ISERROR(SUM((B88/2),(C88/2),(D88/2))),IF(ISERROR(SUM((B88/2),(C88/2))),IF(ISERROR(SUM((B88/2),(D88/2))),IF(ISERROR(SUM((C88/2),(D88/2))),IF(ISERROR(B88/2),IF(ISERROR(C88/2),A87,C88),B88),SUM((C88*'Student List'!$D$34),(D88*'Student List'!$E$34))/'Student List'!$D$40),SUM((B88*'Student List'!$C$34),(D88*'Student List'!$E$34))/'Student List'!$E$40),SUM((B88*'Student List'!$C$34),(C88*'Student List'!$D$34))/'Student List'!$C$40),SUM((B88*'Student List'!$C$34),(C88*'Student List'!$D$34),(D88*'Student List'!$E$34))/'Student List'!$C$35)</f>
        <v/>
      </c>
      <c r="F88" s="84" t="str">
        <f t="shared" si="26"/>
        <v/>
      </c>
      <c r="G88" s="173" t="str">
        <f>IF(ISTEXT('Student List'!$C$11),('Student List'!$C$11),"")</f>
        <v/>
      </c>
      <c r="H88" s="85"/>
      <c r="I88" s="86"/>
      <c r="J88" s="87"/>
      <c r="K88" s="86"/>
      <c r="L88" s="88"/>
      <c r="M88" s="89"/>
      <c r="N88" s="86"/>
      <c r="O88" s="87"/>
      <c r="P88" s="86"/>
      <c r="Q88" s="88"/>
      <c r="R88" s="89"/>
      <c r="S88" s="86"/>
      <c r="T88" s="87"/>
      <c r="U88" s="86"/>
      <c r="V88" s="88"/>
      <c r="W88" s="89"/>
      <c r="X88" s="86"/>
      <c r="Y88" s="87"/>
      <c r="Z88" s="86"/>
      <c r="AA88" s="90"/>
      <c r="AB88" s="207"/>
      <c r="AC88" s="85"/>
      <c r="AD88" s="86"/>
      <c r="AE88" s="89"/>
      <c r="AF88" s="86"/>
      <c r="AG88" s="88"/>
      <c r="AH88" s="89"/>
      <c r="AI88" s="86"/>
      <c r="AJ88" s="87"/>
      <c r="AK88" s="86"/>
      <c r="AL88" s="88"/>
      <c r="AM88" s="89"/>
      <c r="AN88" s="86"/>
      <c r="AO88" s="87"/>
      <c r="AP88" s="86"/>
      <c r="AQ88" s="88"/>
      <c r="AR88" s="89"/>
      <c r="AS88" s="86"/>
      <c r="AT88" s="87"/>
      <c r="AU88" s="86"/>
      <c r="AV88" s="88"/>
      <c r="AW88" s="89"/>
      <c r="AX88" s="86"/>
      <c r="AY88" s="87"/>
      <c r="AZ88" s="86"/>
      <c r="BA88" s="88"/>
      <c r="BB88" s="89"/>
      <c r="BC88" s="86"/>
      <c r="BD88" s="86"/>
      <c r="BE88" s="86"/>
      <c r="BF88" s="89"/>
      <c r="BG88" s="91" t="str">
        <f t="shared" si="27"/>
        <v/>
      </c>
      <c r="BI88" s="92" t="str">
        <f t="shared" si="28"/>
        <v/>
      </c>
      <c r="BJ88" s="112"/>
      <c r="BK88" s="117"/>
      <c r="BL88" s="113"/>
      <c r="BM88" s="113"/>
      <c r="BN88" s="113"/>
      <c r="BO88" s="113"/>
      <c r="BP88" s="113"/>
      <c r="BQ88" s="113"/>
      <c r="BR88" s="113"/>
      <c r="BS88" s="114"/>
      <c r="BU88" s="171" t="str">
        <f t="shared" si="29"/>
        <v/>
      </c>
      <c r="BV88" s="161"/>
      <c r="BW88" s="162"/>
      <c r="BX88" s="250"/>
      <c r="BY88" s="256"/>
      <c r="BZ88" s="163"/>
      <c r="CA88" s="250"/>
      <c r="CB88" s="256"/>
      <c r="CC88" s="163"/>
      <c r="CD88" s="250"/>
      <c r="CE88" s="256"/>
      <c r="CF88" s="163"/>
      <c r="CG88" s="250"/>
      <c r="CH88" s="256"/>
      <c r="CI88" s="163"/>
      <c r="CJ88" s="250"/>
      <c r="CK88" s="256"/>
      <c r="CL88" s="163"/>
      <c r="CM88" s="250"/>
      <c r="CN88" s="256"/>
      <c r="CO88" s="163"/>
      <c r="CP88" s="250"/>
      <c r="CQ88" s="256"/>
      <c r="CR88" s="163"/>
      <c r="CS88" s="250"/>
      <c r="CT88" s="256"/>
      <c r="CU88" s="163"/>
      <c r="CV88" s="250"/>
      <c r="CW88" s="162"/>
      <c r="CX88" s="163"/>
      <c r="CY88" s="164"/>
    </row>
    <row r="89" spans="1:103" ht="13.5" customHeight="1">
      <c r="A89" s="83" t="str">
        <f t="shared" si="22"/>
        <v/>
      </c>
      <c r="B89" s="168" t="str">
        <f t="shared" si="23"/>
        <v/>
      </c>
      <c r="C89" s="151" t="str">
        <f t="shared" si="24"/>
        <v/>
      </c>
      <c r="D89" s="82" t="str">
        <f t="shared" si="25"/>
        <v/>
      </c>
      <c r="E89" s="188" t="str">
        <f>IF(ISERROR(SUM((B89/2),(C89/2),(D89/2))),IF(ISERROR(SUM((B89/2),(C89/2))),IF(ISERROR(SUM((B89/2),(D89/2))),IF(ISERROR(SUM((C89/2),(D89/2))),IF(ISERROR(B89/2),IF(ISERROR(C89/2),A88,C89),B89),SUM((C89*'Student List'!$D$34),(D89*'Student List'!$E$34))/'Student List'!$D$40),SUM((B89*'Student List'!$C$34),(D89*'Student List'!$E$34))/'Student List'!$E$40),SUM((B89*'Student List'!$C$34),(C89*'Student List'!$D$34))/'Student List'!$C$40),SUM((B89*'Student List'!$C$34),(C89*'Student List'!$D$34),(D89*'Student List'!$E$34))/'Student List'!$C$35)</f>
        <v/>
      </c>
      <c r="F89" s="84" t="str">
        <f t="shared" si="26"/>
        <v/>
      </c>
      <c r="G89" s="208" t="str">
        <f>IF(ISTEXT('Student List'!$C$12),('Student List'!$C$12),"")</f>
        <v/>
      </c>
      <c r="H89" s="209"/>
      <c r="I89" s="210"/>
      <c r="J89" s="211"/>
      <c r="K89" s="210"/>
      <c r="L89" s="212"/>
      <c r="M89" s="213"/>
      <c r="N89" s="210"/>
      <c r="O89" s="211"/>
      <c r="P89" s="210"/>
      <c r="Q89" s="212"/>
      <c r="R89" s="213"/>
      <c r="S89" s="210"/>
      <c r="T89" s="211"/>
      <c r="U89" s="210"/>
      <c r="V89" s="212"/>
      <c r="W89" s="213"/>
      <c r="X89" s="210"/>
      <c r="Y89" s="211"/>
      <c r="Z89" s="210"/>
      <c r="AA89" s="214"/>
      <c r="AB89" s="215"/>
      <c r="AC89" s="209"/>
      <c r="AD89" s="210"/>
      <c r="AE89" s="213"/>
      <c r="AF89" s="210"/>
      <c r="AG89" s="212"/>
      <c r="AH89" s="213"/>
      <c r="AI89" s="210"/>
      <c r="AJ89" s="211"/>
      <c r="AK89" s="210"/>
      <c r="AL89" s="212"/>
      <c r="AM89" s="213"/>
      <c r="AN89" s="210"/>
      <c r="AO89" s="211"/>
      <c r="AP89" s="210"/>
      <c r="AQ89" s="212"/>
      <c r="AR89" s="213"/>
      <c r="AS89" s="210"/>
      <c r="AT89" s="211"/>
      <c r="AU89" s="210"/>
      <c r="AV89" s="212"/>
      <c r="AW89" s="213"/>
      <c r="AX89" s="210"/>
      <c r="AY89" s="211"/>
      <c r="AZ89" s="210"/>
      <c r="BA89" s="212"/>
      <c r="BB89" s="213"/>
      <c r="BC89" s="210"/>
      <c r="BD89" s="210"/>
      <c r="BE89" s="210"/>
      <c r="BF89" s="213"/>
      <c r="BG89" s="216" t="str">
        <f t="shared" si="27"/>
        <v/>
      </c>
      <c r="BH89" s="217"/>
      <c r="BI89" s="218" t="str">
        <f t="shared" si="28"/>
        <v/>
      </c>
      <c r="BJ89" s="219"/>
      <c r="BK89" s="220"/>
      <c r="BL89" s="221"/>
      <c r="BM89" s="221"/>
      <c r="BN89" s="221"/>
      <c r="BO89" s="221"/>
      <c r="BP89" s="221"/>
      <c r="BQ89" s="221"/>
      <c r="BR89" s="221"/>
      <c r="BS89" s="222"/>
      <c r="BT89" s="217"/>
      <c r="BU89" s="223" t="str">
        <f t="shared" si="29"/>
        <v/>
      </c>
      <c r="BV89" s="224"/>
      <c r="BW89" s="225"/>
      <c r="BX89" s="249"/>
      <c r="BY89" s="255"/>
      <c r="BZ89" s="226"/>
      <c r="CA89" s="249"/>
      <c r="CB89" s="255"/>
      <c r="CC89" s="226"/>
      <c r="CD89" s="249"/>
      <c r="CE89" s="255"/>
      <c r="CF89" s="226"/>
      <c r="CG89" s="249"/>
      <c r="CH89" s="255"/>
      <c r="CI89" s="226"/>
      <c r="CJ89" s="249"/>
      <c r="CK89" s="255"/>
      <c r="CL89" s="226"/>
      <c r="CM89" s="249"/>
      <c r="CN89" s="255"/>
      <c r="CO89" s="226"/>
      <c r="CP89" s="249"/>
      <c r="CQ89" s="255"/>
      <c r="CR89" s="226"/>
      <c r="CS89" s="249"/>
      <c r="CT89" s="255"/>
      <c r="CU89" s="226"/>
      <c r="CV89" s="249"/>
      <c r="CW89" s="225"/>
      <c r="CX89" s="226"/>
      <c r="CY89" s="227"/>
    </row>
    <row r="90" spans="1:103" ht="13.5" customHeight="1">
      <c r="A90" s="83" t="str">
        <f t="shared" si="22"/>
        <v/>
      </c>
      <c r="B90" s="168" t="str">
        <f t="shared" si="23"/>
        <v/>
      </c>
      <c r="C90" s="151" t="str">
        <f t="shared" si="24"/>
        <v/>
      </c>
      <c r="D90" s="82" t="str">
        <f t="shared" si="25"/>
        <v/>
      </c>
      <c r="E90" s="188" t="str">
        <f>IF(ISERROR(SUM((B90/2),(C90/2),(D90/2))),IF(ISERROR(SUM((B90/2),(C90/2))),IF(ISERROR(SUM((B90/2),(D90/2))),IF(ISERROR(SUM((C90/2),(D90/2))),IF(ISERROR(B90/2),IF(ISERROR(C90/2),A89,C90),B90),SUM((C90*'Student List'!$D$34),(D90*'Student List'!$E$34))/'Student List'!$D$40),SUM((B90*'Student List'!$C$34),(D90*'Student List'!$E$34))/'Student List'!$E$40),SUM((B90*'Student List'!$C$34),(C90*'Student List'!$D$34))/'Student List'!$C$40),SUM((B90*'Student List'!$C$34),(C90*'Student List'!$D$34),(D90*'Student List'!$E$34))/'Student List'!$C$35)</f>
        <v/>
      </c>
      <c r="F90" s="84" t="str">
        <f t="shared" si="26"/>
        <v/>
      </c>
      <c r="G90" s="173" t="str">
        <f>IF(ISTEXT('Student List'!$C$13),('Student List'!$C$13),"")</f>
        <v/>
      </c>
      <c r="H90" s="85"/>
      <c r="I90" s="86"/>
      <c r="J90" s="87"/>
      <c r="K90" s="86"/>
      <c r="L90" s="88"/>
      <c r="M90" s="89"/>
      <c r="N90" s="86"/>
      <c r="O90" s="87"/>
      <c r="P90" s="86"/>
      <c r="Q90" s="88"/>
      <c r="R90" s="89"/>
      <c r="S90" s="86"/>
      <c r="T90" s="87"/>
      <c r="U90" s="86"/>
      <c r="V90" s="88"/>
      <c r="W90" s="89"/>
      <c r="X90" s="86"/>
      <c r="Y90" s="87"/>
      <c r="Z90" s="86"/>
      <c r="AA90" s="90"/>
      <c r="AB90" s="207"/>
      <c r="AC90" s="85"/>
      <c r="AD90" s="86"/>
      <c r="AE90" s="89"/>
      <c r="AF90" s="86"/>
      <c r="AG90" s="88"/>
      <c r="AH90" s="89"/>
      <c r="AI90" s="86"/>
      <c r="AJ90" s="87"/>
      <c r="AK90" s="86"/>
      <c r="AL90" s="88"/>
      <c r="AM90" s="89"/>
      <c r="AN90" s="86"/>
      <c r="AO90" s="87"/>
      <c r="AP90" s="86"/>
      <c r="AQ90" s="88"/>
      <c r="AR90" s="89"/>
      <c r="AS90" s="86"/>
      <c r="AT90" s="87"/>
      <c r="AU90" s="86"/>
      <c r="AV90" s="88"/>
      <c r="AW90" s="89"/>
      <c r="AX90" s="86"/>
      <c r="AY90" s="87"/>
      <c r="AZ90" s="86"/>
      <c r="BA90" s="88"/>
      <c r="BB90" s="89"/>
      <c r="BC90" s="86"/>
      <c r="BD90" s="86"/>
      <c r="BE90" s="86"/>
      <c r="BF90" s="89"/>
      <c r="BG90" s="91" t="str">
        <f t="shared" si="27"/>
        <v/>
      </c>
      <c r="BI90" s="92" t="str">
        <f t="shared" si="28"/>
        <v/>
      </c>
      <c r="BJ90" s="112"/>
      <c r="BK90" s="117"/>
      <c r="BL90" s="113"/>
      <c r="BM90" s="113"/>
      <c r="BN90" s="113"/>
      <c r="BO90" s="113"/>
      <c r="BP90" s="113"/>
      <c r="BQ90" s="113"/>
      <c r="BR90" s="113"/>
      <c r="BS90" s="114"/>
      <c r="BU90" s="171" t="str">
        <f t="shared" si="29"/>
        <v/>
      </c>
      <c r="BV90" s="161"/>
      <c r="BW90" s="162"/>
      <c r="BX90" s="250"/>
      <c r="BY90" s="256"/>
      <c r="BZ90" s="163"/>
      <c r="CA90" s="250"/>
      <c r="CB90" s="256"/>
      <c r="CC90" s="163"/>
      <c r="CD90" s="250"/>
      <c r="CE90" s="256"/>
      <c r="CF90" s="163"/>
      <c r="CG90" s="250"/>
      <c r="CH90" s="256"/>
      <c r="CI90" s="163"/>
      <c r="CJ90" s="250"/>
      <c r="CK90" s="256"/>
      <c r="CL90" s="163"/>
      <c r="CM90" s="250"/>
      <c r="CN90" s="256"/>
      <c r="CO90" s="163"/>
      <c r="CP90" s="250"/>
      <c r="CQ90" s="256"/>
      <c r="CR90" s="163"/>
      <c r="CS90" s="250"/>
      <c r="CT90" s="256"/>
      <c r="CU90" s="163"/>
      <c r="CV90" s="250"/>
      <c r="CW90" s="162"/>
      <c r="CX90" s="163"/>
      <c r="CY90" s="164"/>
    </row>
    <row r="91" spans="1:103" ht="13.5" customHeight="1">
      <c r="A91" s="83" t="str">
        <f t="shared" si="22"/>
        <v/>
      </c>
      <c r="B91" s="168" t="str">
        <f t="shared" si="23"/>
        <v/>
      </c>
      <c r="C91" s="151" t="str">
        <f t="shared" si="24"/>
        <v/>
      </c>
      <c r="D91" s="82" t="str">
        <f t="shared" si="25"/>
        <v/>
      </c>
      <c r="E91" s="188" t="str">
        <f>IF(ISERROR(SUM((B91/2),(C91/2),(D91/2))),IF(ISERROR(SUM((B91/2),(C91/2))),IF(ISERROR(SUM((B91/2),(D91/2))),IF(ISERROR(SUM((C91/2),(D91/2))),IF(ISERROR(B91/2),IF(ISERROR(C91/2),A90,C91),B91),SUM((C91*'Student List'!$D$34),(D91*'Student List'!$E$34))/'Student List'!$D$40),SUM((B91*'Student List'!$C$34),(D91*'Student List'!$E$34))/'Student List'!$E$40),SUM((B91*'Student List'!$C$34),(C91*'Student List'!$D$34))/'Student List'!$C$40),SUM((B91*'Student List'!$C$34),(C91*'Student List'!$D$34),(D91*'Student List'!$E$34))/'Student List'!$C$35)</f>
        <v/>
      </c>
      <c r="F91" s="84" t="str">
        <f t="shared" si="26"/>
        <v/>
      </c>
      <c r="G91" s="208" t="str">
        <f>IF(ISTEXT('Student List'!$C$14),('Student List'!$C$14),"")</f>
        <v/>
      </c>
      <c r="H91" s="209"/>
      <c r="I91" s="210"/>
      <c r="J91" s="211"/>
      <c r="K91" s="210"/>
      <c r="L91" s="212"/>
      <c r="M91" s="213"/>
      <c r="N91" s="210"/>
      <c r="O91" s="211"/>
      <c r="P91" s="210"/>
      <c r="Q91" s="212"/>
      <c r="R91" s="213"/>
      <c r="S91" s="210"/>
      <c r="T91" s="211"/>
      <c r="U91" s="210"/>
      <c r="V91" s="212"/>
      <c r="W91" s="213"/>
      <c r="X91" s="210"/>
      <c r="Y91" s="211"/>
      <c r="Z91" s="210"/>
      <c r="AA91" s="214"/>
      <c r="AB91" s="215"/>
      <c r="AC91" s="209"/>
      <c r="AD91" s="210"/>
      <c r="AE91" s="213"/>
      <c r="AF91" s="210"/>
      <c r="AG91" s="212"/>
      <c r="AH91" s="213"/>
      <c r="AI91" s="210"/>
      <c r="AJ91" s="211"/>
      <c r="AK91" s="210"/>
      <c r="AL91" s="212"/>
      <c r="AM91" s="213"/>
      <c r="AN91" s="210"/>
      <c r="AO91" s="211"/>
      <c r="AP91" s="210"/>
      <c r="AQ91" s="212"/>
      <c r="AR91" s="213"/>
      <c r="AS91" s="210"/>
      <c r="AT91" s="211"/>
      <c r="AU91" s="210"/>
      <c r="AV91" s="212"/>
      <c r="AW91" s="213"/>
      <c r="AX91" s="210"/>
      <c r="AY91" s="211"/>
      <c r="AZ91" s="210"/>
      <c r="BA91" s="212"/>
      <c r="BB91" s="213"/>
      <c r="BC91" s="210"/>
      <c r="BD91" s="210"/>
      <c r="BE91" s="210"/>
      <c r="BF91" s="213"/>
      <c r="BG91" s="216" t="str">
        <f t="shared" si="27"/>
        <v/>
      </c>
      <c r="BH91" s="217"/>
      <c r="BI91" s="218" t="str">
        <f t="shared" si="28"/>
        <v/>
      </c>
      <c r="BJ91" s="219"/>
      <c r="BK91" s="220"/>
      <c r="BL91" s="221"/>
      <c r="BM91" s="221"/>
      <c r="BN91" s="221"/>
      <c r="BO91" s="221"/>
      <c r="BP91" s="221"/>
      <c r="BQ91" s="221"/>
      <c r="BR91" s="221"/>
      <c r="BS91" s="222"/>
      <c r="BT91" s="217"/>
      <c r="BU91" s="223" t="str">
        <f t="shared" si="29"/>
        <v/>
      </c>
      <c r="BV91" s="224"/>
      <c r="BW91" s="225"/>
      <c r="BX91" s="249"/>
      <c r="BY91" s="255"/>
      <c r="BZ91" s="226"/>
      <c r="CA91" s="249"/>
      <c r="CB91" s="255"/>
      <c r="CC91" s="226"/>
      <c r="CD91" s="249"/>
      <c r="CE91" s="255"/>
      <c r="CF91" s="226"/>
      <c r="CG91" s="249"/>
      <c r="CH91" s="255"/>
      <c r="CI91" s="226"/>
      <c r="CJ91" s="249"/>
      <c r="CK91" s="255"/>
      <c r="CL91" s="226"/>
      <c r="CM91" s="249"/>
      <c r="CN91" s="255"/>
      <c r="CO91" s="226"/>
      <c r="CP91" s="249"/>
      <c r="CQ91" s="255"/>
      <c r="CR91" s="226"/>
      <c r="CS91" s="249"/>
      <c r="CT91" s="255"/>
      <c r="CU91" s="226"/>
      <c r="CV91" s="249"/>
      <c r="CW91" s="225"/>
      <c r="CX91" s="226"/>
      <c r="CY91" s="227"/>
    </row>
    <row r="92" spans="1:103" ht="13.5" customHeight="1">
      <c r="A92" s="83" t="str">
        <f t="shared" si="22"/>
        <v/>
      </c>
      <c r="B92" s="168" t="str">
        <f t="shared" si="23"/>
        <v/>
      </c>
      <c r="C92" s="151" t="str">
        <f t="shared" si="24"/>
        <v/>
      </c>
      <c r="D92" s="82" t="str">
        <f t="shared" si="25"/>
        <v/>
      </c>
      <c r="E92" s="188" t="str">
        <f>IF(ISERROR(SUM((B92/2),(C92/2),(D92/2))),IF(ISERROR(SUM((B92/2),(C92/2))),IF(ISERROR(SUM((B92/2),(D92/2))),IF(ISERROR(SUM((C92/2),(D92/2))),IF(ISERROR(B92/2),IF(ISERROR(C92/2),A91,C92),B92),SUM((C92*'Student List'!$D$34),(D92*'Student List'!$E$34))/'Student List'!$D$40),SUM((B92*'Student List'!$C$34),(D92*'Student List'!$E$34))/'Student List'!$E$40),SUM((B92*'Student List'!$C$34),(C92*'Student List'!$D$34))/'Student List'!$C$40),SUM((B92*'Student List'!$C$34),(C92*'Student List'!$D$34),(D92*'Student List'!$E$34))/'Student List'!$C$35)</f>
        <v/>
      </c>
      <c r="F92" s="84" t="str">
        <f t="shared" si="26"/>
        <v/>
      </c>
      <c r="G92" s="173" t="str">
        <f>IF(ISTEXT('Student List'!$C$15),('Student List'!$C$15),"")</f>
        <v/>
      </c>
      <c r="H92" s="85"/>
      <c r="I92" s="86"/>
      <c r="J92" s="87"/>
      <c r="K92" s="86"/>
      <c r="L92" s="88"/>
      <c r="M92" s="89"/>
      <c r="N92" s="86"/>
      <c r="O92" s="87"/>
      <c r="P92" s="86"/>
      <c r="Q92" s="88"/>
      <c r="R92" s="89"/>
      <c r="S92" s="86"/>
      <c r="T92" s="87"/>
      <c r="U92" s="86"/>
      <c r="V92" s="88"/>
      <c r="W92" s="89"/>
      <c r="X92" s="86"/>
      <c r="Y92" s="87"/>
      <c r="Z92" s="86"/>
      <c r="AA92" s="90"/>
      <c r="AB92" s="207"/>
      <c r="AC92" s="85"/>
      <c r="AD92" s="86"/>
      <c r="AE92" s="89"/>
      <c r="AF92" s="86"/>
      <c r="AG92" s="88"/>
      <c r="AH92" s="89"/>
      <c r="AI92" s="86"/>
      <c r="AJ92" s="87"/>
      <c r="AK92" s="86"/>
      <c r="AL92" s="88"/>
      <c r="AM92" s="89"/>
      <c r="AN92" s="86"/>
      <c r="AO92" s="87"/>
      <c r="AP92" s="86"/>
      <c r="AQ92" s="88"/>
      <c r="AR92" s="89"/>
      <c r="AS92" s="86"/>
      <c r="AT92" s="87"/>
      <c r="AU92" s="86"/>
      <c r="AV92" s="88"/>
      <c r="AW92" s="89"/>
      <c r="AX92" s="86"/>
      <c r="AY92" s="87"/>
      <c r="AZ92" s="86"/>
      <c r="BA92" s="88"/>
      <c r="BB92" s="89"/>
      <c r="BC92" s="86"/>
      <c r="BD92" s="86"/>
      <c r="BE92" s="86"/>
      <c r="BF92" s="89"/>
      <c r="BG92" s="91" t="str">
        <f t="shared" si="27"/>
        <v/>
      </c>
      <c r="BI92" s="92" t="str">
        <f t="shared" si="28"/>
        <v/>
      </c>
      <c r="BJ92" s="112"/>
      <c r="BK92" s="117"/>
      <c r="BL92" s="113"/>
      <c r="BM92" s="113"/>
      <c r="BN92" s="113"/>
      <c r="BO92" s="113"/>
      <c r="BP92" s="113"/>
      <c r="BQ92" s="113"/>
      <c r="BR92" s="113"/>
      <c r="BS92" s="114"/>
      <c r="BU92" s="171" t="str">
        <f t="shared" si="29"/>
        <v/>
      </c>
      <c r="BV92" s="161"/>
      <c r="BW92" s="162"/>
      <c r="BX92" s="250"/>
      <c r="BY92" s="256"/>
      <c r="BZ92" s="163"/>
      <c r="CA92" s="250"/>
      <c r="CB92" s="256"/>
      <c r="CC92" s="163"/>
      <c r="CD92" s="250"/>
      <c r="CE92" s="256"/>
      <c r="CF92" s="163"/>
      <c r="CG92" s="250"/>
      <c r="CH92" s="256"/>
      <c r="CI92" s="163"/>
      <c r="CJ92" s="250"/>
      <c r="CK92" s="256"/>
      <c r="CL92" s="163"/>
      <c r="CM92" s="250"/>
      <c r="CN92" s="256"/>
      <c r="CO92" s="163"/>
      <c r="CP92" s="250"/>
      <c r="CQ92" s="256"/>
      <c r="CR92" s="163"/>
      <c r="CS92" s="250"/>
      <c r="CT92" s="256"/>
      <c r="CU92" s="163"/>
      <c r="CV92" s="250"/>
      <c r="CW92" s="162"/>
      <c r="CX92" s="163"/>
      <c r="CY92" s="164"/>
    </row>
    <row r="93" spans="1:103" ht="13.5" customHeight="1">
      <c r="A93" s="83" t="str">
        <f t="shared" si="22"/>
        <v/>
      </c>
      <c r="B93" s="168" t="str">
        <f t="shared" si="23"/>
        <v/>
      </c>
      <c r="C93" s="151" t="str">
        <f t="shared" si="24"/>
        <v/>
      </c>
      <c r="D93" s="82" t="str">
        <f t="shared" si="25"/>
        <v/>
      </c>
      <c r="E93" s="188" t="str">
        <f>IF(ISERROR(SUM((B93/2),(C93/2),(D93/2))),IF(ISERROR(SUM((B93/2),(C93/2))),IF(ISERROR(SUM((B93/2),(D93/2))),IF(ISERROR(SUM((C93/2),(D93/2))),IF(ISERROR(B93/2),IF(ISERROR(C93/2),A92,C93),B93),SUM((C93*'Student List'!$D$34),(D93*'Student List'!$E$34))/'Student List'!$D$40),SUM((B93*'Student List'!$C$34),(D93*'Student List'!$E$34))/'Student List'!$E$40),SUM((B93*'Student List'!$C$34),(C93*'Student List'!$D$34))/'Student List'!$C$40),SUM((B93*'Student List'!$C$34),(C93*'Student List'!$D$34),(D93*'Student List'!$E$34))/'Student List'!$C$35)</f>
        <v/>
      </c>
      <c r="F93" s="84" t="str">
        <f t="shared" si="26"/>
        <v/>
      </c>
      <c r="G93" s="208" t="str">
        <f>IF(ISTEXT('Student List'!$C$16),('Student List'!$C$16),"")</f>
        <v/>
      </c>
      <c r="H93" s="209"/>
      <c r="I93" s="210"/>
      <c r="J93" s="211"/>
      <c r="K93" s="210"/>
      <c r="L93" s="212"/>
      <c r="M93" s="213"/>
      <c r="N93" s="210"/>
      <c r="O93" s="211"/>
      <c r="P93" s="210"/>
      <c r="Q93" s="212"/>
      <c r="R93" s="213"/>
      <c r="S93" s="210"/>
      <c r="T93" s="211"/>
      <c r="U93" s="210"/>
      <c r="V93" s="212"/>
      <c r="W93" s="213"/>
      <c r="X93" s="210"/>
      <c r="Y93" s="211"/>
      <c r="Z93" s="210"/>
      <c r="AA93" s="214"/>
      <c r="AB93" s="215"/>
      <c r="AC93" s="209"/>
      <c r="AD93" s="210"/>
      <c r="AE93" s="213"/>
      <c r="AF93" s="210"/>
      <c r="AG93" s="212"/>
      <c r="AH93" s="213"/>
      <c r="AI93" s="210"/>
      <c r="AJ93" s="211"/>
      <c r="AK93" s="210"/>
      <c r="AL93" s="212"/>
      <c r="AM93" s="213"/>
      <c r="AN93" s="210"/>
      <c r="AO93" s="211"/>
      <c r="AP93" s="210"/>
      <c r="AQ93" s="212"/>
      <c r="AR93" s="213"/>
      <c r="AS93" s="210"/>
      <c r="AT93" s="211"/>
      <c r="AU93" s="210"/>
      <c r="AV93" s="212"/>
      <c r="AW93" s="213"/>
      <c r="AX93" s="210"/>
      <c r="AY93" s="211"/>
      <c r="AZ93" s="210"/>
      <c r="BA93" s="212"/>
      <c r="BB93" s="213"/>
      <c r="BC93" s="210"/>
      <c r="BD93" s="210"/>
      <c r="BE93" s="210"/>
      <c r="BF93" s="213"/>
      <c r="BG93" s="216" t="str">
        <f t="shared" si="27"/>
        <v/>
      </c>
      <c r="BH93" s="217"/>
      <c r="BI93" s="218" t="str">
        <f t="shared" si="28"/>
        <v/>
      </c>
      <c r="BJ93" s="219"/>
      <c r="BK93" s="220"/>
      <c r="BL93" s="221"/>
      <c r="BM93" s="221"/>
      <c r="BN93" s="221"/>
      <c r="BO93" s="221"/>
      <c r="BP93" s="221"/>
      <c r="BQ93" s="221"/>
      <c r="BR93" s="221"/>
      <c r="BS93" s="222"/>
      <c r="BT93" s="217"/>
      <c r="BU93" s="223" t="str">
        <f t="shared" si="29"/>
        <v/>
      </c>
      <c r="BV93" s="224"/>
      <c r="BW93" s="225"/>
      <c r="BX93" s="249"/>
      <c r="BY93" s="255"/>
      <c r="BZ93" s="226"/>
      <c r="CA93" s="249"/>
      <c r="CB93" s="255"/>
      <c r="CC93" s="226"/>
      <c r="CD93" s="249"/>
      <c r="CE93" s="255"/>
      <c r="CF93" s="226"/>
      <c r="CG93" s="249"/>
      <c r="CH93" s="255"/>
      <c r="CI93" s="226"/>
      <c r="CJ93" s="249"/>
      <c r="CK93" s="255"/>
      <c r="CL93" s="226"/>
      <c r="CM93" s="249"/>
      <c r="CN93" s="255"/>
      <c r="CO93" s="226"/>
      <c r="CP93" s="249"/>
      <c r="CQ93" s="255"/>
      <c r="CR93" s="226"/>
      <c r="CS93" s="249"/>
      <c r="CT93" s="255"/>
      <c r="CU93" s="226"/>
      <c r="CV93" s="249"/>
      <c r="CW93" s="225"/>
      <c r="CX93" s="226"/>
      <c r="CY93" s="227"/>
    </row>
    <row r="94" spans="1:103" ht="13.5" customHeight="1">
      <c r="A94" s="83" t="str">
        <f t="shared" si="22"/>
        <v/>
      </c>
      <c r="B94" s="168" t="str">
        <f t="shared" si="23"/>
        <v/>
      </c>
      <c r="C94" s="151" t="str">
        <f t="shared" si="24"/>
        <v/>
      </c>
      <c r="D94" s="82" t="str">
        <f t="shared" si="25"/>
        <v/>
      </c>
      <c r="E94" s="188" t="str">
        <f>IF(ISERROR(SUM((B94/2),(C94/2),(D94/2))),IF(ISERROR(SUM((B94/2),(C94/2))),IF(ISERROR(SUM((B94/2),(D94/2))),IF(ISERROR(SUM((C94/2),(D94/2))),IF(ISERROR(B94/2),IF(ISERROR(C94/2),A93,C94),B94),SUM((C94*'Student List'!$D$34),(D94*'Student List'!$E$34))/'Student List'!$D$40),SUM((B94*'Student List'!$C$34),(D94*'Student List'!$E$34))/'Student List'!$E$40),SUM((B94*'Student List'!$C$34),(C94*'Student List'!$D$34))/'Student List'!$C$40),SUM((B94*'Student List'!$C$34),(C94*'Student List'!$D$34),(D94*'Student List'!$E$34))/'Student List'!$C$35)</f>
        <v/>
      </c>
      <c r="F94" s="84" t="str">
        <f t="shared" si="26"/>
        <v/>
      </c>
      <c r="G94" s="173" t="str">
        <f>IF(ISTEXT('Student List'!$C$17),('Student List'!$C$17),"")</f>
        <v/>
      </c>
      <c r="H94" s="85"/>
      <c r="I94" s="86"/>
      <c r="J94" s="87"/>
      <c r="K94" s="86"/>
      <c r="L94" s="88"/>
      <c r="M94" s="89"/>
      <c r="N94" s="86"/>
      <c r="O94" s="87"/>
      <c r="P94" s="86"/>
      <c r="Q94" s="88"/>
      <c r="R94" s="89"/>
      <c r="S94" s="86"/>
      <c r="T94" s="87"/>
      <c r="U94" s="86"/>
      <c r="V94" s="88"/>
      <c r="W94" s="89"/>
      <c r="X94" s="86"/>
      <c r="Y94" s="87"/>
      <c r="Z94" s="86"/>
      <c r="AA94" s="90"/>
      <c r="AB94" s="207"/>
      <c r="AC94" s="85"/>
      <c r="AD94" s="86"/>
      <c r="AE94" s="89"/>
      <c r="AF94" s="86"/>
      <c r="AG94" s="88"/>
      <c r="AH94" s="89"/>
      <c r="AI94" s="86"/>
      <c r="AJ94" s="87"/>
      <c r="AK94" s="86"/>
      <c r="AL94" s="88"/>
      <c r="AM94" s="89"/>
      <c r="AN94" s="86"/>
      <c r="AO94" s="87"/>
      <c r="AP94" s="86"/>
      <c r="AQ94" s="88"/>
      <c r="AR94" s="89"/>
      <c r="AS94" s="86"/>
      <c r="AT94" s="87"/>
      <c r="AU94" s="86"/>
      <c r="AV94" s="88"/>
      <c r="AW94" s="89"/>
      <c r="AX94" s="86"/>
      <c r="AY94" s="87"/>
      <c r="AZ94" s="86"/>
      <c r="BA94" s="88"/>
      <c r="BB94" s="89"/>
      <c r="BC94" s="86"/>
      <c r="BD94" s="86"/>
      <c r="BE94" s="86"/>
      <c r="BF94" s="89"/>
      <c r="BG94" s="91" t="str">
        <f t="shared" si="27"/>
        <v/>
      </c>
      <c r="BI94" s="92" t="str">
        <f t="shared" si="28"/>
        <v/>
      </c>
      <c r="BJ94" s="112"/>
      <c r="BK94" s="117"/>
      <c r="BL94" s="113"/>
      <c r="BM94" s="113"/>
      <c r="BN94" s="113"/>
      <c r="BO94" s="113"/>
      <c r="BP94" s="113"/>
      <c r="BQ94" s="113"/>
      <c r="BR94" s="113"/>
      <c r="BS94" s="114"/>
      <c r="BU94" s="171" t="str">
        <f t="shared" si="29"/>
        <v/>
      </c>
      <c r="BV94" s="161"/>
      <c r="BW94" s="162"/>
      <c r="BX94" s="250"/>
      <c r="BY94" s="256"/>
      <c r="BZ94" s="163"/>
      <c r="CA94" s="250"/>
      <c r="CB94" s="256"/>
      <c r="CC94" s="163"/>
      <c r="CD94" s="250"/>
      <c r="CE94" s="256"/>
      <c r="CF94" s="163"/>
      <c r="CG94" s="250"/>
      <c r="CH94" s="256"/>
      <c r="CI94" s="163"/>
      <c r="CJ94" s="250"/>
      <c r="CK94" s="256"/>
      <c r="CL94" s="163"/>
      <c r="CM94" s="250"/>
      <c r="CN94" s="256"/>
      <c r="CO94" s="163"/>
      <c r="CP94" s="250"/>
      <c r="CQ94" s="256"/>
      <c r="CR94" s="163"/>
      <c r="CS94" s="250"/>
      <c r="CT94" s="256"/>
      <c r="CU94" s="163"/>
      <c r="CV94" s="250"/>
      <c r="CW94" s="162"/>
      <c r="CX94" s="163"/>
      <c r="CY94" s="164"/>
    </row>
    <row r="95" spans="1:103" ht="13.5" customHeight="1">
      <c r="A95" s="83" t="str">
        <f t="shared" si="22"/>
        <v/>
      </c>
      <c r="B95" s="168" t="str">
        <f t="shared" si="23"/>
        <v/>
      </c>
      <c r="C95" s="151" t="str">
        <f t="shared" si="24"/>
        <v/>
      </c>
      <c r="D95" s="82" t="str">
        <f t="shared" si="25"/>
        <v/>
      </c>
      <c r="E95" s="188" t="str">
        <f>IF(ISERROR(SUM((B95/2),(C95/2),(D95/2))),IF(ISERROR(SUM((B95/2),(C95/2))),IF(ISERROR(SUM((B95/2),(D95/2))),IF(ISERROR(SUM((C95/2),(D95/2))),IF(ISERROR(B95/2),IF(ISERROR(C95/2),A94,C95),B95),SUM((C95*'Student List'!$D$34),(D95*'Student List'!$E$34))/'Student List'!$D$40),SUM((B95*'Student List'!$C$34),(D95*'Student List'!$E$34))/'Student List'!$E$40),SUM((B95*'Student List'!$C$34),(C95*'Student List'!$D$34))/'Student List'!$C$40),SUM((B95*'Student List'!$C$34),(C95*'Student List'!$D$34),(D95*'Student List'!$E$34))/'Student List'!$C$35)</f>
        <v/>
      </c>
      <c r="F95" s="84" t="str">
        <f t="shared" si="26"/>
        <v/>
      </c>
      <c r="G95" s="208" t="str">
        <f>IF(ISTEXT('Student List'!$C$18),('Student List'!$C$18),"")</f>
        <v/>
      </c>
      <c r="H95" s="209"/>
      <c r="I95" s="210"/>
      <c r="J95" s="211"/>
      <c r="K95" s="210"/>
      <c r="L95" s="212"/>
      <c r="M95" s="213"/>
      <c r="N95" s="210"/>
      <c r="O95" s="211"/>
      <c r="P95" s="210"/>
      <c r="Q95" s="212"/>
      <c r="R95" s="213"/>
      <c r="S95" s="210"/>
      <c r="T95" s="211"/>
      <c r="U95" s="210"/>
      <c r="V95" s="212"/>
      <c r="W95" s="213"/>
      <c r="X95" s="210"/>
      <c r="Y95" s="211"/>
      <c r="Z95" s="210"/>
      <c r="AA95" s="214"/>
      <c r="AB95" s="215"/>
      <c r="AC95" s="209"/>
      <c r="AD95" s="210"/>
      <c r="AE95" s="213"/>
      <c r="AF95" s="210"/>
      <c r="AG95" s="212"/>
      <c r="AH95" s="213"/>
      <c r="AI95" s="210"/>
      <c r="AJ95" s="211"/>
      <c r="AK95" s="210"/>
      <c r="AL95" s="212"/>
      <c r="AM95" s="213"/>
      <c r="AN95" s="210"/>
      <c r="AO95" s="211"/>
      <c r="AP95" s="210"/>
      <c r="AQ95" s="212"/>
      <c r="AR95" s="213"/>
      <c r="AS95" s="210"/>
      <c r="AT95" s="211"/>
      <c r="AU95" s="210"/>
      <c r="AV95" s="212"/>
      <c r="AW95" s="213"/>
      <c r="AX95" s="210"/>
      <c r="AY95" s="211"/>
      <c r="AZ95" s="210"/>
      <c r="BA95" s="212"/>
      <c r="BB95" s="213"/>
      <c r="BC95" s="210"/>
      <c r="BD95" s="210"/>
      <c r="BE95" s="210"/>
      <c r="BF95" s="213"/>
      <c r="BG95" s="216" t="str">
        <f t="shared" si="27"/>
        <v/>
      </c>
      <c r="BH95" s="217"/>
      <c r="BI95" s="218" t="str">
        <f t="shared" si="28"/>
        <v/>
      </c>
      <c r="BJ95" s="219"/>
      <c r="BK95" s="220"/>
      <c r="BL95" s="221"/>
      <c r="BM95" s="221"/>
      <c r="BN95" s="221"/>
      <c r="BO95" s="221"/>
      <c r="BP95" s="221"/>
      <c r="BQ95" s="221"/>
      <c r="BR95" s="221"/>
      <c r="BS95" s="222"/>
      <c r="BT95" s="217"/>
      <c r="BU95" s="223" t="str">
        <f t="shared" si="29"/>
        <v/>
      </c>
      <c r="BV95" s="224"/>
      <c r="BW95" s="225"/>
      <c r="BX95" s="249"/>
      <c r="BY95" s="255"/>
      <c r="BZ95" s="226"/>
      <c r="CA95" s="249"/>
      <c r="CB95" s="255"/>
      <c r="CC95" s="226"/>
      <c r="CD95" s="249"/>
      <c r="CE95" s="255"/>
      <c r="CF95" s="226"/>
      <c r="CG95" s="249"/>
      <c r="CH95" s="255"/>
      <c r="CI95" s="226"/>
      <c r="CJ95" s="249"/>
      <c r="CK95" s="255"/>
      <c r="CL95" s="226"/>
      <c r="CM95" s="249"/>
      <c r="CN95" s="255"/>
      <c r="CO95" s="226"/>
      <c r="CP95" s="249"/>
      <c r="CQ95" s="255"/>
      <c r="CR95" s="226"/>
      <c r="CS95" s="249"/>
      <c r="CT95" s="255"/>
      <c r="CU95" s="226"/>
      <c r="CV95" s="249"/>
      <c r="CW95" s="225"/>
      <c r="CX95" s="226"/>
      <c r="CY95" s="227"/>
    </row>
    <row r="96" spans="1:103" ht="13.5" customHeight="1">
      <c r="A96" s="83" t="str">
        <f t="shared" si="22"/>
        <v/>
      </c>
      <c r="B96" s="168" t="str">
        <f t="shared" si="23"/>
        <v/>
      </c>
      <c r="C96" s="151" t="str">
        <f t="shared" si="24"/>
        <v/>
      </c>
      <c r="D96" s="82" t="str">
        <f t="shared" si="25"/>
        <v/>
      </c>
      <c r="E96" s="188" t="str">
        <f>IF(ISERROR(SUM((B96/2),(C96/2),(D96/2))),IF(ISERROR(SUM((B96/2),(C96/2))),IF(ISERROR(SUM((B96/2),(D96/2))),IF(ISERROR(SUM((C96/2),(D96/2))),IF(ISERROR(B96/2),IF(ISERROR(C96/2),A95,C96),B96),SUM((C96*'Student List'!$D$34),(D96*'Student List'!$E$34))/'Student List'!$D$40),SUM((B96*'Student List'!$C$34),(D96*'Student List'!$E$34))/'Student List'!$E$40),SUM((B96*'Student List'!$C$34),(C96*'Student List'!$D$34))/'Student List'!$C$40),SUM((B96*'Student List'!$C$34),(C96*'Student List'!$D$34),(D96*'Student List'!$E$34))/'Student List'!$C$35)</f>
        <v/>
      </c>
      <c r="F96" s="84" t="str">
        <f t="shared" si="26"/>
        <v/>
      </c>
      <c r="G96" s="173" t="str">
        <f>IF(ISTEXT('Student List'!$C$19),('Student List'!$C$19),"")</f>
        <v/>
      </c>
      <c r="H96" s="85"/>
      <c r="I96" s="86"/>
      <c r="J96" s="87"/>
      <c r="K96" s="86"/>
      <c r="L96" s="88"/>
      <c r="M96" s="89"/>
      <c r="N96" s="86"/>
      <c r="O96" s="87"/>
      <c r="P96" s="86"/>
      <c r="Q96" s="88"/>
      <c r="R96" s="89"/>
      <c r="S96" s="86"/>
      <c r="T96" s="87"/>
      <c r="U96" s="86"/>
      <c r="V96" s="88"/>
      <c r="W96" s="89"/>
      <c r="X96" s="86"/>
      <c r="Y96" s="87"/>
      <c r="Z96" s="86"/>
      <c r="AA96" s="90"/>
      <c r="AB96" s="207"/>
      <c r="AC96" s="85"/>
      <c r="AD96" s="86"/>
      <c r="AE96" s="89"/>
      <c r="AF96" s="86"/>
      <c r="AG96" s="88"/>
      <c r="AH96" s="89"/>
      <c r="AI96" s="86"/>
      <c r="AJ96" s="87"/>
      <c r="AK96" s="86"/>
      <c r="AL96" s="88"/>
      <c r="AM96" s="89"/>
      <c r="AN96" s="86"/>
      <c r="AO96" s="87"/>
      <c r="AP96" s="86"/>
      <c r="AQ96" s="88"/>
      <c r="AR96" s="89"/>
      <c r="AS96" s="86"/>
      <c r="AT96" s="87"/>
      <c r="AU96" s="86"/>
      <c r="AV96" s="88"/>
      <c r="AW96" s="89"/>
      <c r="AX96" s="86"/>
      <c r="AY96" s="87"/>
      <c r="AZ96" s="86"/>
      <c r="BA96" s="88"/>
      <c r="BB96" s="89"/>
      <c r="BC96" s="86"/>
      <c r="BD96" s="86"/>
      <c r="BE96" s="86"/>
      <c r="BF96" s="89"/>
      <c r="BG96" s="91" t="str">
        <f t="shared" si="27"/>
        <v/>
      </c>
      <c r="BI96" s="92" t="str">
        <f t="shared" si="28"/>
        <v/>
      </c>
      <c r="BJ96" s="112"/>
      <c r="BK96" s="117"/>
      <c r="BL96" s="113"/>
      <c r="BM96" s="113"/>
      <c r="BN96" s="113"/>
      <c r="BO96" s="113"/>
      <c r="BP96" s="113"/>
      <c r="BQ96" s="113"/>
      <c r="BR96" s="113"/>
      <c r="BS96" s="114"/>
      <c r="BU96" s="171" t="str">
        <f t="shared" si="29"/>
        <v/>
      </c>
      <c r="BV96" s="161"/>
      <c r="BW96" s="162"/>
      <c r="BX96" s="250"/>
      <c r="BY96" s="256"/>
      <c r="BZ96" s="163"/>
      <c r="CA96" s="250"/>
      <c r="CB96" s="256"/>
      <c r="CC96" s="163"/>
      <c r="CD96" s="250"/>
      <c r="CE96" s="256"/>
      <c r="CF96" s="163"/>
      <c r="CG96" s="250"/>
      <c r="CH96" s="256"/>
      <c r="CI96" s="163"/>
      <c r="CJ96" s="250"/>
      <c r="CK96" s="256"/>
      <c r="CL96" s="163"/>
      <c r="CM96" s="250"/>
      <c r="CN96" s="256"/>
      <c r="CO96" s="163"/>
      <c r="CP96" s="250"/>
      <c r="CQ96" s="256"/>
      <c r="CR96" s="163"/>
      <c r="CS96" s="250"/>
      <c r="CT96" s="256"/>
      <c r="CU96" s="163"/>
      <c r="CV96" s="250"/>
      <c r="CW96" s="162"/>
      <c r="CX96" s="163"/>
      <c r="CY96" s="164"/>
    </row>
    <row r="97" spans="1:103" ht="13.5" customHeight="1">
      <c r="A97" s="83" t="str">
        <f t="shared" si="22"/>
        <v/>
      </c>
      <c r="B97" s="168" t="str">
        <f t="shared" si="23"/>
        <v/>
      </c>
      <c r="C97" s="151" t="str">
        <f t="shared" si="24"/>
        <v/>
      </c>
      <c r="D97" s="82" t="str">
        <f t="shared" si="25"/>
        <v/>
      </c>
      <c r="E97" s="188" t="str">
        <f>IF(ISERROR(SUM((B97/2),(C97/2),(D97/2))),IF(ISERROR(SUM((B97/2),(C97/2))),IF(ISERROR(SUM((B97/2),(D97/2))),IF(ISERROR(SUM((C97/2),(D97/2))),IF(ISERROR(B97/2),IF(ISERROR(C97/2),A96,C97),B97),SUM((C97*'Student List'!$D$34),(D97*'Student List'!$E$34))/'Student List'!$D$40),SUM((B97*'Student List'!$C$34),(D97*'Student List'!$E$34))/'Student List'!$E$40),SUM((B97*'Student List'!$C$34),(C97*'Student List'!$D$34))/'Student List'!$C$40),SUM((B97*'Student List'!$C$34),(C97*'Student List'!$D$34),(D97*'Student List'!$E$34))/'Student List'!$C$35)</f>
        <v/>
      </c>
      <c r="F97" s="84" t="str">
        <f t="shared" si="26"/>
        <v/>
      </c>
      <c r="G97" s="208" t="str">
        <f>IF(ISTEXT('Student List'!$C$20),('Student List'!$C$20),"")</f>
        <v/>
      </c>
      <c r="H97" s="209"/>
      <c r="I97" s="210"/>
      <c r="J97" s="211"/>
      <c r="K97" s="210"/>
      <c r="L97" s="212"/>
      <c r="M97" s="213"/>
      <c r="N97" s="210"/>
      <c r="O97" s="211"/>
      <c r="P97" s="210"/>
      <c r="Q97" s="212"/>
      <c r="R97" s="213"/>
      <c r="S97" s="210"/>
      <c r="T97" s="211"/>
      <c r="U97" s="210"/>
      <c r="V97" s="212"/>
      <c r="W97" s="213"/>
      <c r="X97" s="210"/>
      <c r="Y97" s="211"/>
      <c r="Z97" s="210"/>
      <c r="AA97" s="214"/>
      <c r="AB97" s="215"/>
      <c r="AC97" s="209"/>
      <c r="AD97" s="210"/>
      <c r="AE97" s="213"/>
      <c r="AF97" s="210"/>
      <c r="AG97" s="212"/>
      <c r="AH97" s="213"/>
      <c r="AI97" s="210"/>
      <c r="AJ97" s="211"/>
      <c r="AK97" s="210"/>
      <c r="AL97" s="212"/>
      <c r="AM97" s="213"/>
      <c r="AN97" s="210"/>
      <c r="AO97" s="211"/>
      <c r="AP97" s="210"/>
      <c r="AQ97" s="212"/>
      <c r="AR97" s="213"/>
      <c r="AS97" s="210"/>
      <c r="AT97" s="211"/>
      <c r="AU97" s="210"/>
      <c r="AV97" s="212"/>
      <c r="AW97" s="213"/>
      <c r="AX97" s="210"/>
      <c r="AY97" s="211"/>
      <c r="AZ97" s="210"/>
      <c r="BA97" s="212"/>
      <c r="BB97" s="213"/>
      <c r="BC97" s="210"/>
      <c r="BD97" s="210"/>
      <c r="BE97" s="210"/>
      <c r="BF97" s="213"/>
      <c r="BG97" s="216" t="str">
        <f t="shared" si="27"/>
        <v/>
      </c>
      <c r="BH97" s="217"/>
      <c r="BI97" s="218" t="str">
        <f t="shared" si="28"/>
        <v/>
      </c>
      <c r="BJ97" s="219"/>
      <c r="BK97" s="220"/>
      <c r="BL97" s="221"/>
      <c r="BM97" s="221"/>
      <c r="BN97" s="221"/>
      <c r="BO97" s="221"/>
      <c r="BP97" s="221"/>
      <c r="BQ97" s="221"/>
      <c r="BR97" s="221"/>
      <c r="BS97" s="222"/>
      <c r="BT97" s="217"/>
      <c r="BU97" s="223" t="str">
        <f t="shared" si="29"/>
        <v/>
      </c>
      <c r="BV97" s="224"/>
      <c r="BW97" s="225"/>
      <c r="BX97" s="249"/>
      <c r="BY97" s="255"/>
      <c r="BZ97" s="226"/>
      <c r="CA97" s="249"/>
      <c r="CB97" s="255"/>
      <c r="CC97" s="226"/>
      <c r="CD97" s="249"/>
      <c r="CE97" s="255"/>
      <c r="CF97" s="226"/>
      <c r="CG97" s="249"/>
      <c r="CH97" s="255"/>
      <c r="CI97" s="226"/>
      <c r="CJ97" s="249"/>
      <c r="CK97" s="255"/>
      <c r="CL97" s="226"/>
      <c r="CM97" s="249"/>
      <c r="CN97" s="255"/>
      <c r="CO97" s="226"/>
      <c r="CP97" s="249"/>
      <c r="CQ97" s="255"/>
      <c r="CR97" s="226"/>
      <c r="CS97" s="249"/>
      <c r="CT97" s="255"/>
      <c r="CU97" s="226"/>
      <c r="CV97" s="249"/>
      <c r="CW97" s="225"/>
      <c r="CX97" s="226"/>
      <c r="CY97" s="227"/>
    </row>
    <row r="98" spans="1:103" ht="13.5" customHeight="1">
      <c r="A98" s="83" t="str">
        <f t="shared" si="22"/>
        <v/>
      </c>
      <c r="B98" s="168" t="str">
        <f t="shared" si="23"/>
        <v/>
      </c>
      <c r="C98" s="151" t="str">
        <f t="shared" si="24"/>
        <v/>
      </c>
      <c r="D98" s="82" t="str">
        <f t="shared" si="25"/>
        <v/>
      </c>
      <c r="E98" s="188" t="str">
        <f>IF(ISERROR(SUM((B98/2),(C98/2),(D98/2))),IF(ISERROR(SUM((B98/2),(C98/2))),IF(ISERROR(SUM((B98/2),(D98/2))),IF(ISERROR(SUM((C98/2),(D98/2))),IF(ISERROR(B98/2),IF(ISERROR(C98/2),A97,C98),B98),SUM((C98*'Student List'!$D$34),(D98*'Student List'!$E$34))/'Student List'!$D$40),SUM((B98*'Student List'!$C$34),(D98*'Student List'!$E$34))/'Student List'!$E$40),SUM((B98*'Student List'!$C$34),(C98*'Student List'!$D$34))/'Student List'!$C$40),SUM((B98*'Student List'!$C$34),(C98*'Student List'!$D$34),(D98*'Student List'!$E$34))/'Student List'!$C$35)</f>
        <v/>
      </c>
      <c r="F98" s="84" t="str">
        <f t="shared" si="26"/>
        <v/>
      </c>
      <c r="G98" s="173" t="str">
        <f>IF(ISTEXT('Student List'!$C$21),('Student List'!$C$21),"")</f>
        <v/>
      </c>
      <c r="H98" s="85"/>
      <c r="I98" s="86"/>
      <c r="J98" s="87"/>
      <c r="K98" s="86"/>
      <c r="L98" s="88"/>
      <c r="M98" s="89"/>
      <c r="N98" s="86"/>
      <c r="O98" s="86"/>
      <c r="P98" s="228"/>
      <c r="Q98" s="148"/>
      <c r="R98" s="89"/>
      <c r="S98" s="86"/>
      <c r="T98" s="87"/>
      <c r="U98" s="86"/>
      <c r="V98" s="88"/>
      <c r="W98" s="89"/>
      <c r="X98" s="86"/>
      <c r="Y98" s="87"/>
      <c r="Z98" s="86"/>
      <c r="AA98" s="90"/>
      <c r="AB98" s="207"/>
      <c r="AC98" s="85"/>
      <c r="AD98" s="86"/>
      <c r="AE98" s="89"/>
      <c r="AF98" s="86"/>
      <c r="AG98" s="88"/>
      <c r="AH98" s="89"/>
      <c r="AI98" s="86"/>
      <c r="AJ98" s="87"/>
      <c r="AK98" s="86"/>
      <c r="AL98" s="88"/>
      <c r="AM98" s="89"/>
      <c r="AN98" s="86"/>
      <c r="AO98" s="87"/>
      <c r="AP98" s="86"/>
      <c r="AQ98" s="88"/>
      <c r="AR98" s="89"/>
      <c r="AS98" s="86"/>
      <c r="AT98" s="87"/>
      <c r="AU98" s="86"/>
      <c r="AV98" s="88"/>
      <c r="AW98" s="89"/>
      <c r="AX98" s="86"/>
      <c r="AY98" s="87"/>
      <c r="AZ98" s="86"/>
      <c r="BA98" s="88"/>
      <c r="BB98" s="89"/>
      <c r="BC98" s="86"/>
      <c r="BD98" s="86"/>
      <c r="BE98" s="86"/>
      <c r="BF98" s="89"/>
      <c r="BG98" s="91" t="str">
        <f t="shared" si="27"/>
        <v/>
      </c>
      <c r="BI98" s="92" t="str">
        <f t="shared" si="28"/>
        <v/>
      </c>
      <c r="BJ98" s="112"/>
      <c r="BK98" s="117"/>
      <c r="BL98" s="113"/>
      <c r="BM98" s="113"/>
      <c r="BN98" s="113"/>
      <c r="BO98" s="113"/>
      <c r="BP98" s="113"/>
      <c r="BQ98" s="113"/>
      <c r="BR98" s="113"/>
      <c r="BS98" s="114"/>
      <c r="BU98" s="171" t="str">
        <f t="shared" si="29"/>
        <v/>
      </c>
      <c r="BV98" s="161"/>
      <c r="BW98" s="162"/>
      <c r="BX98" s="250"/>
      <c r="BY98" s="256"/>
      <c r="BZ98" s="163"/>
      <c r="CA98" s="250"/>
      <c r="CB98" s="256"/>
      <c r="CC98" s="163"/>
      <c r="CD98" s="250"/>
      <c r="CE98" s="256"/>
      <c r="CF98" s="163"/>
      <c r="CG98" s="250"/>
      <c r="CH98" s="256"/>
      <c r="CI98" s="163"/>
      <c r="CJ98" s="250"/>
      <c r="CK98" s="256"/>
      <c r="CL98" s="163"/>
      <c r="CM98" s="250"/>
      <c r="CN98" s="256"/>
      <c r="CO98" s="163"/>
      <c r="CP98" s="250"/>
      <c r="CQ98" s="256"/>
      <c r="CR98" s="163"/>
      <c r="CS98" s="250"/>
      <c r="CT98" s="256"/>
      <c r="CU98" s="163"/>
      <c r="CV98" s="250"/>
      <c r="CW98" s="162"/>
      <c r="CX98" s="163"/>
      <c r="CY98" s="164"/>
    </row>
    <row r="99" spans="1:103" ht="13.5" customHeight="1">
      <c r="A99" s="83" t="str">
        <f t="shared" si="22"/>
        <v/>
      </c>
      <c r="B99" s="168" t="str">
        <f t="shared" si="23"/>
        <v/>
      </c>
      <c r="C99" s="151" t="str">
        <f t="shared" si="24"/>
        <v/>
      </c>
      <c r="D99" s="82" t="str">
        <f t="shared" si="25"/>
        <v/>
      </c>
      <c r="E99" s="188" t="str">
        <f>IF(ISERROR(SUM((B99/2),(C99/2),(D99/2))),IF(ISERROR(SUM((B99/2),(C99/2))),IF(ISERROR(SUM((B99/2),(D99/2))),IF(ISERROR(SUM((C99/2),(D99/2))),IF(ISERROR(B99/2),IF(ISERROR(C99/2),A98,C99),B99),SUM((C99*'Student List'!$D$34),(D99*'Student List'!$E$34))/'Student List'!$D$40),SUM((B99*'Student List'!$C$34),(D99*'Student List'!$E$34))/'Student List'!$E$40),SUM((B99*'Student List'!$C$34),(C99*'Student List'!$D$34))/'Student List'!$C$40),SUM((B99*'Student List'!$C$34),(C99*'Student List'!$D$34),(D99*'Student List'!$E$34))/'Student List'!$C$35)</f>
        <v/>
      </c>
      <c r="F99" s="84" t="str">
        <f t="shared" si="26"/>
        <v/>
      </c>
      <c r="G99" s="208" t="str">
        <f>IF(ISTEXT('Student List'!$C$22),('Student List'!$C$22),"")</f>
        <v/>
      </c>
      <c r="H99" s="209"/>
      <c r="I99" s="210"/>
      <c r="J99" s="211"/>
      <c r="K99" s="210"/>
      <c r="L99" s="212"/>
      <c r="M99" s="213"/>
      <c r="N99" s="210"/>
      <c r="O99" s="211"/>
      <c r="P99" s="210"/>
      <c r="Q99" s="212"/>
      <c r="R99" s="213"/>
      <c r="S99" s="210"/>
      <c r="T99" s="211"/>
      <c r="U99" s="210"/>
      <c r="V99" s="212"/>
      <c r="W99" s="213"/>
      <c r="X99" s="210"/>
      <c r="Y99" s="211"/>
      <c r="Z99" s="210"/>
      <c r="AA99" s="214"/>
      <c r="AB99" s="215"/>
      <c r="AC99" s="209"/>
      <c r="AD99" s="210"/>
      <c r="AE99" s="213"/>
      <c r="AF99" s="210"/>
      <c r="AG99" s="212"/>
      <c r="AH99" s="213"/>
      <c r="AI99" s="210"/>
      <c r="AJ99" s="211"/>
      <c r="AK99" s="210"/>
      <c r="AL99" s="212"/>
      <c r="AM99" s="213"/>
      <c r="AN99" s="210"/>
      <c r="AO99" s="211"/>
      <c r="AP99" s="210"/>
      <c r="AQ99" s="212"/>
      <c r="AR99" s="213"/>
      <c r="AS99" s="210"/>
      <c r="AT99" s="211"/>
      <c r="AU99" s="210"/>
      <c r="AV99" s="212"/>
      <c r="AW99" s="213"/>
      <c r="AX99" s="210"/>
      <c r="AY99" s="211"/>
      <c r="AZ99" s="210"/>
      <c r="BA99" s="212"/>
      <c r="BB99" s="213"/>
      <c r="BC99" s="210"/>
      <c r="BD99" s="210"/>
      <c r="BE99" s="210"/>
      <c r="BF99" s="213"/>
      <c r="BG99" s="216" t="str">
        <f t="shared" si="27"/>
        <v/>
      </c>
      <c r="BH99" s="217"/>
      <c r="BI99" s="218" t="str">
        <f t="shared" si="28"/>
        <v/>
      </c>
      <c r="BJ99" s="219"/>
      <c r="BK99" s="220"/>
      <c r="BL99" s="221"/>
      <c r="BM99" s="221"/>
      <c r="BN99" s="221"/>
      <c r="BO99" s="221"/>
      <c r="BP99" s="221"/>
      <c r="BQ99" s="221"/>
      <c r="BR99" s="221"/>
      <c r="BS99" s="222"/>
      <c r="BT99" s="217"/>
      <c r="BU99" s="223" t="str">
        <f t="shared" si="29"/>
        <v/>
      </c>
      <c r="BV99" s="224"/>
      <c r="BW99" s="225"/>
      <c r="BX99" s="249"/>
      <c r="BY99" s="255"/>
      <c r="BZ99" s="226"/>
      <c r="CA99" s="249"/>
      <c r="CB99" s="255"/>
      <c r="CC99" s="226"/>
      <c r="CD99" s="249"/>
      <c r="CE99" s="255"/>
      <c r="CF99" s="226"/>
      <c r="CG99" s="249"/>
      <c r="CH99" s="255"/>
      <c r="CI99" s="226"/>
      <c r="CJ99" s="249"/>
      <c r="CK99" s="255"/>
      <c r="CL99" s="226"/>
      <c r="CM99" s="249"/>
      <c r="CN99" s="255"/>
      <c r="CO99" s="226"/>
      <c r="CP99" s="249"/>
      <c r="CQ99" s="255"/>
      <c r="CR99" s="226"/>
      <c r="CS99" s="249"/>
      <c r="CT99" s="255"/>
      <c r="CU99" s="226"/>
      <c r="CV99" s="249"/>
      <c r="CW99" s="225"/>
      <c r="CX99" s="226"/>
      <c r="CY99" s="227"/>
    </row>
    <row r="100" spans="1:103" ht="13.5" customHeight="1">
      <c r="A100" s="83" t="str">
        <f t="shared" si="22"/>
        <v/>
      </c>
      <c r="B100" s="168" t="str">
        <f t="shared" si="23"/>
        <v/>
      </c>
      <c r="C100" s="151" t="str">
        <f t="shared" si="24"/>
        <v/>
      </c>
      <c r="D100" s="82" t="str">
        <f t="shared" si="25"/>
        <v/>
      </c>
      <c r="E100" s="188" t="str">
        <f>IF(ISERROR(SUM((B100/2),(C100/2),(D100/2))),IF(ISERROR(SUM((B100/2),(C100/2))),IF(ISERROR(SUM((B100/2),(D100/2))),IF(ISERROR(SUM((C100/2),(D100/2))),IF(ISERROR(B100/2),IF(ISERROR(C100/2),A99,C100),B100),SUM((C100*'Student List'!$D$34),(D100*'Student List'!$E$34))/'Student List'!$D$40),SUM((B100*'Student List'!$C$34),(D100*'Student List'!$E$34))/'Student List'!$E$40),SUM((B100*'Student List'!$C$34),(C100*'Student List'!$D$34))/'Student List'!$C$40),SUM((B100*'Student List'!$C$34),(C100*'Student List'!$D$34),(D100*'Student List'!$E$34))/'Student List'!$C$35)</f>
        <v/>
      </c>
      <c r="F100" s="84" t="str">
        <f t="shared" si="26"/>
        <v/>
      </c>
      <c r="G100" s="173" t="str">
        <f>IF(ISTEXT('Student List'!$C$23),('Student List'!$C$23),"")</f>
        <v/>
      </c>
      <c r="H100" s="85"/>
      <c r="I100" s="86"/>
      <c r="J100" s="87"/>
      <c r="K100" s="86"/>
      <c r="L100" s="88"/>
      <c r="M100" s="89"/>
      <c r="N100" s="86"/>
      <c r="O100" s="87"/>
      <c r="P100" s="86"/>
      <c r="Q100" s="88"/>
      <c r="R100" s="89"/>
      <c r="S100" s="86"/>
      <c r="T100" s="87"/>
      <c r="U100" s="86"/>
      <c r="V100" s="88"/>
      <c r="W100" s="89"/>
      <c r="X100" s="86"/>
      <c r="Y100" s="87"/>
      <c r="Z100" s="86"/>
      <c r="AA100" s="90"/>
      <c r="AB100" s="207"/>
      <c r="AC100" s="85"/>
      <c r="AD100" s="86"/>
      <c r="AE100" s="89"/>
      <c r="AF100" s="86"/>
      <c r="AG100" s="88"/>
      <c r="AH100" s="89"/>
      <c r="AI100" s="86"/>
      <c r="AJ100" s="87"/>
      <c r="AK100" s="86"/>
      <c r="AL100" s="88"/>
      <c r="AM100" s="89"/>
      <c r="AN100" s="86"/>
      <c r="AO100" s="87"/>
      <c r="AP100" s="86"/>
      <c r="AQ100" s="88"/>
      <c r="AR100" s="89"/>
      <c r="AS100" s="86"/>
      <c r="AT100" s="87"/>
      <c r="AU100" s="86"/>
      <c r="AV100" s="88"/>
      <c r="AW100" s="89"/>
      <c r="AX100" s="86"/>
      <c r="AY100" s="87"/>
      <c r="AZ100" s="86"/>
      <c r="BA100" s="88"/>
      <c r="BB100" s="89"/>
      <c r="BC100" s="86"/>
      <c r="BD100" s="86"/>
      <c r="BE100" s="86"/>
      <c r="BF100" s="89"/>
      <c r="BG100" s="91" t="str">
        <f t="shared" si="27"/>
        <v/>
      </c>
      <c r="BI100" s="92" t="str">
        <f t="shared" si="28"/>
        <v/>
      </c>
      <c r="BJ100" s="112"/>
      <c r="BK100" s="117"/>
      <c r="BL100" s="113"/>
      <c r="BM100" s="113"/>
      <c r="BN100" s="113"/>
      <c r="BO100" s="113"/>
      <c r="BP100" s="113"/>
      <c r="BQ100" s="113"/>
      <c r="BR100" s="113"/>
      <c r="BS100" s="114"/>
      <c r="BU100" s="171" t="str">
        <f t="shared" si="29"/>
        <v/>
      </c>
      <c r="BV100" s="161"/>
      <c r="BW100" s="162"/>
      <c r="BX100" s="250"/>
      <c r="BY100" s="256"/>
      <c r="BZ100" s="163"/>
      <c r="CA100" s="250"/>
      <c r="CB100" s="256"/>
      <c r="CC100" s="163"/>
      <c r="CD100" s="250"/>
      <c r="CE100" s="256"/>
      <c r="CF100" s="163"/>
      <c r="CG100" s="250"/>
      <c r="CH100" s="256"/>
      <c r="CI100" s="163"/>
      <c r="CJ100" s="250"/>
      <c r="CK100" s="256"/>
      <c r="CL100" s="163"/>
      <c r="CM100" s="250"/>
      <c r="CN100" s="256"/>
      <c r="CO100" s="163"/>
      <c r="CP100" s="250"/>
      <c r="CQ100" s="256"/>
      <c r="CR100" s="163"/>
      <c r="CS100" s="250"/>
      <c r="CT100" s="256"/>
      <c r="CU100" s="163"/>
      <c r="CV100" s="250"/>
      <c r="CW100" s="162"/>
      <c r="CX100" s="163"/>
      <c r="CY100" s="164"/>
    </row>
    <row r="101" spans="1:103" ht="13.5" customHeight="1">
      <c r="A101" s="83" t="str">
        <f t="shared" si="22"/>
        <v/>
      </c>
      <c r="B101" s="168" t="str">
        <f t="shared" si="23"/>
        <v/>
      </c>
      <c r="C101" s="151" t="str">
        <f t="shared" si="24"/>
        <v/>
      </c>
      <c r="D101" s="82" t="str">
        <f t="shared" si="25"/>
        <v/>
      </c>
      <c r="E101" s="188" t="str">
        <f>IF(ISERROR(SUM((B101/2),(C101/2),(D101/2))),IF(ISERROR(SUM((B101/2),(C101/2))),IF(ISERROR(SUM((B101/2),(D101/2))),IF(ISERROR(SUM((C101/2),(D101/2))),IF(ISERROR(B101/2),IF(ISERROR(C101/2),A100,C101),B101),SUM((C101*'Student List'!$D$34),(D101*'Student List'!$E$34))/'Student List'!$D$40),SUM((B101*'Student List'!$C$34),(D101*'Student List'!$E$34))/'Student List'!$E$40),SUM((B101*'Student List'!$C$34),(C101*'Student List'!$D$34))/'Student List'!$C$40),SUM((B101*'Student List'!$C$34),(C101*'Student List'!$D$34),(D101*'Student List'!$E$34))/'Student List'!$C$35)</f>
        <v/>
      </c>
      <c r="F101" s="84" t="str">
        <f t="shared" si="26"/>
        <v/>
      </c>
      <c r="G101" s="208" t="str">
        <f>IF(ISTEXT('Student List'!$C$24),('Student List'!$C$24),"")</f>
        <v/>
      </c>
      <c r="H101" s="209"/>
      <c r="I101" s="210"/>
      <c r="J101" s="211"/>
      <c r="K101" s="210"/>
      <c r="L101" s="212"/>
      <c r="M101" s="213"/>
      <c r="N101" s="210"/>
      <c r="O101" s="211"/>
      <c r="P101" s="210"/>
      <c r="Q101" s="212"/>
      <c r="R101" s="213"/>
      <c r="S101" s="210"/>
      <c r="T101" s="211"/>
      <c r="U101" s="210"/>
      <c r="V101" s="212"/>
      <c r="W101" s="213"/>
      <c r="X101" s="210"/>
      <c r="Y101" s="211"/>
      <c r="Z101" s="210"/>
      <c r="AA101" s="214"/>
      <c r="AB101" s="215"/>
      <c r="AC101" s="209"/>
      <c r="AD101" s="210"/>
      <c r="AE101" s="213"/>
      <c r="AF101" s="210"/>
      <c r="AG101" s="212"/>
      <c r="AH101" s="213"/>
      <c r="AI101" s="210"/>
      <c r="AJ101" s="211"/>
      <c r="AK101" s="210"/>
      <c r="AL101" s="212"/>
      <c r="AM101" s="213"/>
      <c r="AN101" s="210"/>
      <c r="AO101" s="211"/>
      <c r="AP101" s="210"/>
      <c r="AQ101" s="212"/>
      <c r="AR101" s="213"/>
      <c r="AS101" s="210"/>
      <c r="AT101" s="211"/>
      <c r="AU101" s="210"/>
      <c r="AV101" s="212"/>
      <c r="AW101" s="213"/>
      <c r="AX101" s="210"/>
      <c r="AY101" s="211"/>
      <c r="AZ101" s="210"/>
      <c r="BA101" s="212"/>
      <c r="BB101" s="213"/>
      <c r="BC101" s="210"/>
      <c r="BD101" s="210"/>
      <c r="BE101" s="210"/>
      <c r="BF101" s="213"/>
      <c r="BG101" s="216" t="str">
        <f t="shared" si="27"/>
        <v/>
      </c>
      <c r="BH101" s="217"/>
      <c r="BI101" s="218" t="str">
        <f t="shared" si="28"/>
        <v/>
      </c>
      <c r="BJ101" s="219"/>
      <c r="BK101" s="220"/>
      <c r="BL101" s="221"/>
      <c r="BM101" s="221"/>
      <c r="BN101" s="221"/>
      <c r="BO101" s="221"/>
      <c r="BP101" s="221"/>
      <c r="BQ101" s="221"/>
      <c r="BR101" s="221"/>
      <c r="BS101" s="222"/>
      <c r="BT101" s="217"/>
      <c r="BU101" s="223" t="str">
        <f t="shared" si="29"/>
        <v/>
      </c>
      <c r="BV101" s="224"/>
      <c r="BW101" s="225"/>
      <c r="BX101" s="249"/>
      <c r="BY101" s="255"/>
      <c r="BZ101" s="226"/>
      <c r="CA101" s="249"/>
      <c r="CB101" s="255"/>
      <c r="CC101" s="226"/>
      <c r="CD101" s="249"/>
      <c r="CE101" s="255"/>
      <c r="CF101" s="226"/>
      <c r="CG101" s="249"/>
      <c r="CH101" s="255"/>
      <c r="CI101" s="226"/>
      <c r="CJ101" s="249"/>
      <c r="CK101" s="255"/>
      <c r="CL101" s="226"/>
      <c r="CM101" s="249"/>
      <c r="CN101" s="255"/>
      <c r="CO101" s="226"/>
      <c r="CP101" s="249"/>
      <c r="CQ101" s="255"/>
      <c r="CR101" s="226"/>
      <c r="CS101" s="249"/>
      <c r="CT101" s="255"/>
      <c r="CU101" s="226"/>
      <c r="CV101" s="249"/>
      <c r="CW101" s="225"/>
      <c r="CX101" s="226"/>
      <c r="CY101" s="227"/>
    </row>
    <row r="102" spans="1:103" ht="13.5" customHeight="1">
      <c r="A102" s="83" t="str">
        <f t="shared" si="22"/>
        <v/>
      </c>
      <c r="B102" s="168" t="str">
        <f t="shared" si="23"/>
        <v/>
      </c>
      <c r="C102" s="151" t="str">
        <f t="shared" si="24"/>
        <v/>
      </c>
      <c r="D102" s="82" t="str">
        <f t="shared" si="25"/>
        <v/>
      </c>
      <c r="E102" s="188" t="str">
        <f>IF(ISERROR(SUM((B102/2),(C102/2),(D102/2))),IF(ISERROR(SUM((B102/2),(C102/2))),IF(ISERROR(SUM((B102/2),(D102/2))),IF(ISERROR(SUM((C102/2),(D102/2))),IF(ISERROR(B102/2),IF(ISERROR(C102/2),A101,C102),B102),SUM((C102*'Student List'!$D$34),(D102*'Student List'!$E$34))/'Student List'!$D$40),SUM((B102*'Student List'!$C$34),(D102*'Student List'!$E$34))/'Student List'!$E$40),SUM((B102*'Student List'!$C$34),(C102*'Student List'!$D$34))/'Student List'!$C$40),SUM((B102*'Student List'!$C$34),(C102*'Student List'!$D$34),(D102*'Student List'!$E$34))/'Student List'!$C$35)</f>
        <v/>
      </c>
      <c r="F102" s="84" t="str">
        <f t="shared" si="26"/>
        <v/>
      </c>
      <c r="G102" s="173" t="str">
        <f>IF(ISTEXT('Student List'!$C$25),('Student List'!$C$25),"")</f>
        <v/>
      </c>
      <c r="H102" s="85"/>
      <c r="I102" s="86"/>
      <c r="J102" s="87"/>
      <c r="K102" s="86"/>
      <c r="L102" s="88"/>
      <c r="M102" s="89"/>
      <c r="N102" s="86"/>
      <c r="O102" s="87"/>
      <c r="P102" s="86"/>
      <c r="Q102" s="88"/>
      <c r="R102" s="89"/>
      <c r="S102" s="86"/>
      <c r="T102" s="87"/>
      <c r="U102" s="86"/>
      <c r="V102" s="88"/>
      <c r="W102" s="89"/>
      <c r="X102" s="86"/>
      <c r="Y102" s="87"/>
      <c r="Z102" s="86"/>
      <c r="AA102" s="90"/>
      <c r="AB102" s="207"/>
      <c r="AC102" s="85"/>
      <c r="AD102" s="86"/>
      <c r="AE102" s="89"/>
      <c r="AF102" s="86"/>
      <c r="AG102" s="88"/>
      <c r="AH102" s="89"/>
      <c r="AI102" s="86"/>
      <c r="AJ102" s="87"/>
      <c r="AK102" s="86"/>
      <c r="AL102" s="88"/>
      <c r="AM102" s="89"/>
      <c r="AN102" s="86"/>
      <c r="AO102" s="87"/>
      <c r="AP102" s="86"/>
      <c r="AQ102" s="88"/>
      <c r="AR102" s="89"/>
      <c r="AS102" s="86"/>
      <c r="AT102" s="87"/>
      <c r="AU102" s="86"/>
      <c r="AV102" s="88"/>
      <c r="AW102" s="89"/>
      <c r="AX102" s="86"/>
      <c r="AY102" s="87"/>
      <c r="AZ102" s="86"/>
      <c r="BA102" s="88"/>
      <c r="BB102" s="89"/>
      <c r="BC102" s="86"/>
      <c r="BD102" s="86"/>
      <c r="BE102" s="86"/>
      <c r="BF102" s="89"/>
      <c r="BG102" s="91" t="str">
        <f t="shared" si="27"/>
        <v/>
      </c>
      <c r="BI102" s="92" t="str">
        <f t="shared" si="28"/>
        <v/>
      </c>
      <c r="BJ102" s="112"/>
      <c r="BK102" s="117"/>
      <c r="BL102" s="113"/>
      <c r="BM102" s="113"/>
      <c r="BN102" s="113"/>
      <c r="BO102" s="113"/>
      <c r="BP102" s="113"/>
      <c r="BQ102" s="113"/>
      <c r="BR102" s="113"/>
      <c r="BS102" s="114"/>
      <c r="BU102" s="171" t="str">
        <f t="shared" si="29"/>
        <v/>
      </c>
      <c r="BV102" s="161"/>
      <c r="BW102" s="162"/>
      <c r="BX102" s="250"/>
      <c r="BY102" s="256"/>
      <c r="BZ102" s="163"/>
      <c r="CA102" s="250"/>
      <c r="CB102" s="256"/>
      <c r="CC102" s="163"/>
      <c r="CD102" s="250"/>
      <c r="CE102" s="256"/>
      <c r="CF102" s="163"/>
      <c r="CG102" s="250"/>
      <c r="CH102" s="256"/>
      <c r="CI102" s="163"/>
      <c r="CJ102" s="250"/>
      <c r="CK102" s="256"/>
      <c r="CL102" s="163"/>
      <c r="CM102" s="250"/>
      <c r="CN102" s="256"/>
      <c r="CO102" s="163"/>
      <c r="CP102" s="250"/>
      <c r="CQ102" s="256"/>
      <c r="CR102" s="163"/>
      <c r="CS102" s="250"/>
      <c r="CT102" s="256"/>
      <c r="CU102" s="163"/>
      <c r="CV102" s="250"/>
      <c r="CW102" s="162"/>
      <c r="CX102" s="163"/>
      <c r="CY102" s="164"/>
    </row>
    <row r="103" spans="1:103" ht="13.5" customHeight="1">
      <c r="A103" s="83" t="str">
        <f t="shared" si="22"/>
        <v/>
      </c>
      <c r="B103" s="168" t="str">
        <f t="shared" si="23"/>
        <v/>
      </c>
      <c r="C103" s="151" t="str">
        <f t="shared" si="24"/>
        <v/>
      </c>
      <c r="D103" s="82" t="str">
        <f t="shared" si="25"/>
        <v/>
      </c>
      <c r="E103" s="188" t="str">
        <f>IF(ISERROR(SUM((B103/2),(C103/2),(D103/2))),IF(ISERROR(SUM((B103/2),(C103/2))),IF(ISERROR(SUM((B103/2),(D103/2))),IF(ISERROR(SUM((C103/2),(D103/2))),IF(ISERROR(B103/2),IF(ISERROR(C103/2),A102,C103),B103),SUM((C103*'Student List'!$D$34),(D103*'Student List'!$E$34))/'Student List'!$D$40),SUM((B103*'Student List'!$C$34),(D103*'Student List'!$E$34))/'Student List'!$E$40),SUM((B103*'Student List'!$C$34),(C103*'Student List'!$D$34))/'Student List'!$C$40),SUM((B103*'Student List'!$C$34),(C103*'Student List'!$D$34),(D103*'Student List'!$E$34))/'Student List'!$C$35)</f>
        <v/>
      </c>
      <c r="F103" s="84" t="str">
        <f t="shared" si="26"/>
        <v/>
      </c>
      <c r="G103" s="208" t="str">
        <f>IF(ISTEXT('Student List'!$C$26),('Student List'!$C$26),"")</f>
        <v/>
      </c>
      <c r="H103" s="209"/>
      <c r="I103" s="210"/>
      <c r="J103" s="211"/>
      <c r="K103" s="210"/>
      <c r="L103" s="212"/>
      <c r="M103" s="213"/>
      <c r="N103" s="210"/>
      <c r="O103" s="211"/>
      <c r="P103" s="210"/>
      <c r="Q103" s="212"/>
      <c r="R103" s="213"/>
      <c r="S103" s="210"/>
      <c r="T103" s="211"/>
      <c r="U103" s="210"/>
      <c r="V103" s="212"/>
      <c r="W103" s="213"/>
      <c r="X103" s="210"/>
      <c r="Y103" s="211"/>
      <c r="Z103" s="210"/>
      <c r="AA103" s="214"/>
      <c r="AB103" s="215"/>
      <c r="AC103" s="209"/>
      <c r="AD103" s="210"/>
      <c r="AE103" s="213"/>
      <c r="AF103" s="210"/>
      <c r="AG103" s="212"/>
      <c r="AH103" s="213"/>
      <c r="AI103" s="210"/>
      <c r="AJ103" s="211"/>
      <c r="AK103" s="210"/>
      <c r="AL103" s="212"/>
      <c r="AM103" s="213"/>
      <c r="AN103" s="210"/>
      <c r="AO103" s="211"/>
      <c r="AP103" s="210"/>
      <c r="AQ103" s="212"/>
      <c r="AR103" s="213"/>
      <c r="AS103" s="210"/>
      <c r="AT103" s="211"/>
      <c r="AU103" s="210"/>
      <c r="AV103" s="212"/>
      <c r="AW103" s="213"/>
      <c r="AX103" s="210"/>
      <c r="AY103" s="211"/>
      <c r="AZ103" s="210"/>
      <c r="BA103" s="212"/>
      <c r="BB103" s="213"/>
      <c r="BC103" s="210"/>
      <c r="BD103" s="210"/>
      <c r="BE103" s="210"/>
      <c r="BF103" s="213"/>
      <c r="BG103" s="216" t="str">
        <f t="shared" si="27"/>
        <v/>
      </c>
      <c r="BH103" s="217"/>
      <c r="BI103" s="218" t="str">
        <f t="shared" si="28"/>
        <v/>
      </c>
      <c r="BJ103" s="219"/>
      <c r="BK103" s="220"/>
      <c r="BL103" s="221"/>
      <c r="BM103" s="221"/>
      <c r="BN103" s="221"/>
      <c r="BO103" s="221"/>
      <c r="BP103" s="221"/>
      <c r="BQ103" s="221"/>
      <c r="BR103" s="221"/>
      <c r="BS103" s="222"/>
      <c r="BT103" s="217"/>
      <c r="BU103" s="223" t="str">
        <f t="shared" si="29"/>
        <v/>
      </c>
      <c r="BV103" s="224"/>
      <c r="BW103" s="225"/>
      <c r="BX103" s="249"/>
      <c r="BY103" s="255"/>
      <c r="BZ103" s="226"/>
      <c r="CA103" s="249"/>
      <c r="CB103" s="255"/>
      <c r="CC103" s="226"/>
      <c r="CD103" s="249"/>
      <c r="CE103" s="255"/>
      <c r="CF103" s="226"/>
      <c r="CG103" s="249"/>
      <c r="CH103" s="255"/>
      <c r="CI103" s="226"/>
      <c r="CJ103" s="249"/>
      <c r="CK103" s="255"/>
      <c r="CL103" s="226"/>
      <c r="CM103" s="249"/>
      <c r="CN103" s="255"/>
      <c r="CO103" s="226"/>
      <c r="CP103" s="249"/>
      <c r="CQ103" s="255"/>
      <c r="CR103" s="226"/>
      <c r="CS103" s="249"/>
      <c r="CT103" s="255"/>
      <c r="CU103" s="226"/>
      <c r="CV103" s="249"/>
      <c r="CW103" s="225"/>
      <c r="CX103" s="226"/>
      <c r="CY103" s="227"/>
    </row>
    <row r="104" spans="1:103" ht="13.5" customHeight="1">
      <c r="A104" s="83" t="str">
        <f t="shared" si="22"/>
        <v/>
      </c>
      <c r="B104" s="168" t="str">
        <f t="shared" si="23"/>
        <v/>
      </c>
      <c r="C104" s="151" t="str">
        <f t="shared" si="24"/>
        <v/>
      </c>
      <c r="D104" s="82" t="str">
        <f t="shared" si="25"/>
        <v/>
      </c>
      <c r="E104" s="188" t="str">
        <f>IF(ISERROR(SUM((B104/2),(C104/2),(D104/2))),IF(ISERROR(SUM((B104/2),(C104/2))),IF(ISERROR(SUM((B104/2),(D104/2))),IF(ISERROR(SUM((C104/2),(D104/2))),IF(ISERROR(B104/2),IF(ISERROR(C104/2),A103,C104),B104),SUM((C104*'Student List'!$D$34),(D104*'Student List'!$E$34))/'Student List'!$D$40),SUM((B104*'Student List'!$C$34),(D104*'Student List'!$E$34))/'Student List'!$E$40),SUM((B104*'Student List'!$C$34),(C104*'Student List'!$D$34))/'Student List'!$C$40),SUM((B104*'Student List'!$C$34),(C104*'Student List'!$D$34),(D104*'Student List'!$E$34))/'Student List'!$C$35)</f>
        <v/>
      </c>
      <c r="F104" s="84" t="str">
        <f t="shared" si="26"/>
        <v/>
      </c>
      <c r="G104" s="173" t="str">
        <f>IF(ISTEXT('Student List'!$C$27),('Student List'!$C$27),"")</f>
        <v/>
      </c>
      <c r="H104" s="85"/>
      <c r="I104" s="86"/>
      <c r="J104" s="87"/>
      <c r="K104" s="86"/>
      <c r="L104" s="88"/>
      <c r="M104" s="89"/>
      <c r="N104" s="86"/>
      <c r="O104" s="87"/>
      <c r="P104" s="86"/>
      <c r="Q104" s="88"/>
      <c r="R104" s="89"/>
      <c r="S104" s="86"/>
      <c r="T104" s="87"/>
      <c r="U104" s="86"/>
      <c r="V104" s="88"/>
      <c r="W104" s="89"/>
      <c r="X104" s="86"/>
      <c r="Y104" s="87"/>
      <c r="Z104" s="86"/>
      <c r="AA104" s="90"/>
      <c r="AB104" s="207"/>
      <c r="AC104" s="85"/>
      <c r="AD104" s="86"/>
      <c r="AE104" s="89"/>
      <c r="AF104" s="86"/>
      <c r="AG104" s="88"/>
      <c r="AH104" s="89"/>
      <c r="AI104" s="86"/>
      <c r="AJ104" s="87"/>
      <c r="AK104" s="86"/>
      <c r="AL104" s="88"/>
      <c r="AM104" s="89"/>
      <c r="AN104" s="86"/>
      <c r="AO104" s="87"/>
      <c r="AP104" s="86"/>
      <c r="AQ104" s="88"/>
      <c r="AR104" s="89"/>
      <c r="AS104" s="86"/>
      <c r="AT104" s="87"/>
      <c r="AU104" s="86"/>
      <c r="AV104" s="88"/>
      <c r="AW104" s="89"/>
      <c r="AX104" s="86"/>
      <c r="AY104" s="87"/>
      <c r="AZ104" s="86"/>
      <c r="BA104" s="88"/>
      <c r="BB104" s="89"/>
      <c r="BC104" s="86"/>
      <c r="BD104" s="86"/>
      <c r="BE104" s="86"/>
      <c r="BF104" s="89"/>
      <c r="BG104" s="91" t="str">
        <f t="shared" si="27"/>
        <v/>
      </c>
      <c r="BI104" s="95" t="str">
        <f t="shared" si="28"/>
        <v/>
      </c>
      <c r="BJ104" s="117"/>
      <c r="BK104" s="117"/>
      <c r="BL104" s="113"/>
      <c r="BM104" s="113"/>
      <c r="BN104" s="113"/>
      <c r="BO104" s="113"/>
      <c r="BP104" s="113"/>
      <c r="BQ104" s="113"/>
      <c r="BR104" s="113"/>
      <c r="BS104" s="114"/>
      <c r="BU104" s="171" t="str">
        <f t="shared" si="29"/>
        <v/>
      </c>
      <c r="BV104" s="161"/>
      <c r="BW104" s="162"/>
      <c r="BX104" s="250"/>
      <c r="BY104" s="256"/>
      <c r="BZ104" s="163"/>
      <c r="CA104" s="250"/>
      <c r="CB104" s="256"/>
      <c r="CC104" s="163"/>
      <c r="CD104" s="250"/>
      <c r="CE104" s="256"/>
      <c r="CF104" s="163"/>
      <c r="CG104" s="250"/>
      <c r="CH104" s="256"/>
      <c r="CI104" s="163"/>
      <c r="CJ104" s="250"/>
      <c r="CK104" s="256"/>
      <c r="CL104" s="163"/>
      <c r="CM104" s="250"/>
      <c r="CN104" s="256"/>
      <c r="CO104" s="163"/>
      <c r="CP104" s="250"/>
      <c r="CQ104" s="256"/>
      <c r="CR104" s="163"/>
      <c r="CS104" s="250"/>
      <c r="CT104" s="256"/>
      <c r="CU104" s="163"/>
      <c r="CV104" s="250"/>
      <c r="CW104" s="162"/>
      <c r="CX104" s="163"/>
      <c r="CY104" s="164"/>
    </row>
    <row r="105" spans="1:103" ht="13.5" customHeight="1">
      <c r="A105" s="83" t="str">
        <f t="shared" si="22"/>
        <v/>
      </c>
      <c r="B105" s="168" t="str">
        <f t="shared" si="23"/>
        <v/>
      </c>
      <c r="C105" s="151" t="str">
        <f t="shared" si="24"/>
        <v/>
      </c>
      <c r="D105" s="82" t="str">
        <f t="shared" si="25"/>
        <v/>
      </c>
      <c r="E105" s="188" t="str">
        <f>IF(ISERROR(SUM((B105/2),(C105/2),(D105/2))),IF(ISERROR(SUM((B105/2),(C105/2))),IF(ISERROR(SUM((B105/2),(D105/2))),IF(ISERROR(SUM((C105/2),(D105/2))),IF(ISERROR(B105/2),IF(ISERROR(C105/2),A104,C105),B105),SUM((C105*'Student List'!$D$34),(D105*'Student List'!$E$34))/'Student List'!$D$40),SUM((B105*'Student List'!$C$34),(D105*'Student List'!$E$34))/'Student List'!$E$40),SUM((B105*'Student List'!$C$34),(C105*'Student List'!$D$34))/'Student List'!$C$40),SUM((B105*'Student List'!$C$34),(C105*'Student List'!$D$34),(D105*'Student List'!$E$34))/'Student List'!$C$35)</f>
        <v/>
      </c>
      <c r="F105" s="84" t="str">
        <f t="shared" si="26"/>
        <v/>
      </c>
      <c r="G105" s="208" t="str">
        <f>IF(ISTEXT('Student List'!$C$28),('Student List'!$C$28),"")</f>
        <v/>
      </c>
      <c r="H105" s="209"/>
      <c r="I105" s="210"/>
      <c r="J105" s="211"/>
      <c r="K105" s="210"/>
      <c r="L105" s="212"/>
      <c r="M105" s="213"/>
      <c r="N105" s="210"/>
      <c r="O105" s="211"/>
      <c r="P105" s="210"/>
      <c r="Q105" s="212"/>
      <c r="R105" s="213"/>
      <c r="S105" s="210"/>
      <c r="T105" s="211"/>
      <c r="U105" s="210"/>
      <c r="V105" s="212"/>
      <c r="W105" s="213"/>
      <c r="X105" s="210"/>
      <c r="Y105" s="211"/>
      <c r="Z105" s="210"/>
      <c r="AA105" s="214"/>
      <c r="AB105" s="215"/>
      <c r="AC105" s="209"/>
      <c r="AD105" s="210"/>
      <c r="AE105" s="213"/>
      <c r="AF105" s="210"/>
      <c r="AG105" s="212"/>
      <c r="AH105" s="213"/>
      <c r="AI105" s="210"/>
      <c r="AJ105" s="211"/>
      <c r="AK105" s="210"/>
      <c r="AL105" s="212"/>
      <c r="AM105" s="213"/>
      <c r="AN105" s="210"/>
      <c r="AO105" s="211"/>
      <c r="AP105" s="210"/>
      <c r="AQ105" s="212"/>
      <c r="AR105" s="213"/>
      <c r="AS105" s="210"/>
      <c r="AT105" s="211"/>
      <c r="AU105" s="210"/>
      <c r="AV105" s="212"/>
      <c r="AW105" s="213"/>
      <c r="AX105" s="210"/>
      <c r="AY105" s="211"/>
      <c r="AZ105" s="210"/>
      <c r="BA105" s="212"/>
      <c r="BB105" s="213"/>
      <c r="BC105" s="210"/>
      <c r="BD105" s="210"/>
      <c r="BE105" s="210"/>
      <c r="BF105" s="213"/>
      <c r="BG105" s="216" t="str">
        <f t="shared" si="27"/>
        <v/>
      </c>
      <c r="BH105" s="217"/>
      <c r="BI105" s="218" t="str">
        <f t="shared" si="28"/>
        <v/>
      </c>
      <c r="BJ105" s="219"/>
      <c r="BK105" s="220"/>
      <c r="BL105" s="221"/>
      <c r="BM105" s="221"/>
      <c r="BN105" s="221"/>
      <c r="BO105" s="221"/>
      <c r="BP105" s="221"/>
      <c r="BQ105" s="221"/>
      <c r="BR105" s="221"/>
      <c r="BS105" s="222"/>
      <c r="BT105" s="217"/>
      <c r="BU105" s="223" t="str">
        <f t="shared" si="29"/>
        <v/>
      </c>
      <c r="BV105" s="224"/>
      <c r="BW105" s="225"/>
      <c r="BX105" s="249"/>
      <c r="BY105" s="255"/>
      <c r="BZ105" s="226"/>
      <c r="CA105" s="249"/>
      <c r="CB105" s="255"/>
      <c r="CC105" s="226"/>
      <c r="CD105" s="249"/>
      <c r="CE105" s="255"/>
      <c r="CF105" s="226"/>
      <c r="CG105" s="249"/>
      <c r="CH105" s="255"/>
      <c r="CI105" s="226"/>
      <c r="CJ105" s="249"/>
      <c r="CK105" s="255"/>
      <c r="CL105" s="226"/>
      <c r="CM105" s="249"/>
      <c r="CN105" s="255"/>
      <c r="CO105" s="226"/>
      <c r="CP105" s="249"/>
      <c r="CQ105" s="255"/>
      <c r="CR105" s="226"/>
      <c r="CS105" s="249"/>
      <c r="CT105" s="255"/>
      <c r="CU105" s="226"/>
      <c r="CV105" s="249"/>
      <c r="CW105" s="225"/>
      <c r="CX105" s="226"/>
      <c r="CY105" s="227"/>
    </row>
    <row r="106" spans="1:103" ht="13.5" customHeight="1">
      <c r="A106" s="83" t="str">
        <f t="shared" si="22"/>
        <v/>
      </c>
      <c r="B106" s="168" t="str">
        <f t="shared" si="23"/>
        <v/>
      </c>
      <c r="C106" s="151" t="str">
        <f t="shared" si="24"/>
        <v/>
      </c>
      <c r="D106" s="82" t="str">
        <f t="shared" si="25"/>
        <v/>
      </c>
      <c r="E106" s="188" t="str">
        <f>IF(ISERROR(SUM((B106/2),(C106/2),(D106/2))),IF(ISERROR(SUM((B106/2),(C106/2))),IF(ISERROR(SUM((B106/2),(D106/2))),IF(ISERROR(SUM((C106/2),(D106/2))),IF(ISERROR(B106/2),IF(ISERROR(C106/2),A105,C106),B106),SUM((C106*'Student List'!$D$34),(D106*'Student List'!$E$34))/'Student List'!$D$40),SUM((B106*'Student List'!$C$34),(D106*'Student List'!$E$34))/'Student List'!$E$40),SUM((B106*'Student List'!$C$34),(C106*'Student List'!$D$34))/'Student List'!$C$40),SUM((B106*'Student List'!$C$34),(C106*'Student List'!$D$34),(D106*'Student List'!$E$34))/'Student List'!$C$35)</f>
        <v/>
      </c>
      <c r="F106" s="84" t="str">
        <f t="shared" si="26"/>
        <v/>
      </c>
      <c r="G106" s="173" t="str">
        <f>IF(ISTEXT('Student List'!$C$29),('Student List'!$C$29),"")</f>
        <v/>
      </c>
      <c r="H106" s="85"/>
      <c r="I106" s="86"/>
      <c r="J106" s="87"/>
      <c r="K106" s="86"/>
      <c r="L106" s="88"/>
      <c r="M106" s="89"/>
      <c r="N106" s="86"/>
      <c r="O106" s="87"/>
      <c r="P106" s="86"/>
      <c r="Q106" s="88"/>
      <c r="R106" s="89"/>
      <c r="S106" s="86"/>
      <c r="T106" s="87"/>
      <c r="U106" s="86"/>
      <c r="V106" s="88"/>
      <c r="W106" s="89"/>
      <c r="X106" s="86"/>
      <c r="Y106" s="87"/>
      <c r="Z106" s="86"/>
      <c r="AA106" s="90"/>
      <c r="AB106" s="207"/>
      <c r="AC106" s="85"/>
      <c r="AD106" s="86"/>
      <c r="AE106" s="89"/>
      <c r="AF106" s="86"/>
      <c r="AG106" s="88"/>
      <c r="AH106" s="89"/>
      <c r="AI106" s="86"/>
      <c r="AJ106" s="87"/>
      <c r="AK106" s="86"/>
      <c r="AL106" s="88"/>
      <c r="AM106" s="89"/>
      <c r="AN106" s="86"/>
      <c r="AO106" s="87"/>
      <c r="AP106" s="86"/>
      <c r="AQ106" s="88"/>
      <c r="AR106" s="89"/>
      <c r="AS106" s="86"/>
      <c r="AT106" s="87"/>
      <c r="AU106" s="86"/>
      <c r="AV106" s="88"/>
      <c r="AW106" s="89"/>
      <c r="AX106" s="86"/>
      <c r="AY106" s="87"/>
      <c r="AZ106" s="86"/>
      <c r="BA106" s="88"/>
      <c r="BB106" s="89"/>
      <c r="BC106" s="86"/>
      <c r="BD106" s="86"/>
      <c r="BE106" s="86"/>
      <c r="BF106" s="89"/>
      <c r="BG106" s="91" t="str">
        <f t="shared" si="27"/>
        <v/>
      </c>
      <c r="BI106" s="96" t="str">
        <f t="shared" si="28"/>
        <v/>
      </c>
      <c r="BJ106" s="115"/>
      <c r="BK106" s="113"/>
      <c r="BL106" s="113"/>
      <c r="BM106" s="113"/>
      <c r="BN106" s="113"/>
      <c r="BO106" s="113"/>
      <c r="BP106" s="113"/>
      <c r="BQ106" s="113"/>
      <c r="BR106" s="113"/>
      <c r="BS106" s="116"/>
      <c r="BU106" s="171" t="str">
        <f t="shared" si="29"/>
        <v/>
      </c>
      <c r="BV106" s="165"/>
      <c r="BW106" s="163"/>
      <c r="BX106" s="250"/>
      <c r="BY106" s="256"/>
      <c r="BZ106" s="163"/>
      <c r="CA106" s="250"/>
      <c r="CB106" s="256"/>
      <c r="CC106" s="163"/>
      <c r="CD106" s="250"/>
      <c r="CE106" s="256"/>
      <c r="CF106" s="163"/>
      <c r="CG106" s="250"/>
      <c r="CH106" s="256"/>
      <c r="CI106" s="163"/>
      <c r="CJ106" s="250"/>
      <c r="CK106" s="256"/>
      <c r="CL106" s="163"/>
      <c r="CM106" s="250"/>
      <c r="CN106" s="256"/>
      <c r="CO106" s="163"/>
      <c r="CP106" s="250"/>
      <c r="CQ106" s="256"/>
      <c r="CR106" s="163"/>
      <c r="CS106" s="250"/>
      <c r="CT106" s="256"/>
      <c r="CU106" s="163"/>
      <c r="CV106" s="250"/>
      <c r="CW106" s="162"/>
      <c r="CX106" s="163"/>
      <c r="CY106" s="166"/>
    </row>
    <row r="107" spans="1:103" ht="13.5" customHeight="1" thickBot="1">
      <c r="B107" s="169" t="str">
        <f t="shared" si="23"/>
        <v/>
      </c>
      <c r="C107" s="152" t="str">
        <f t="shared" si="24"/>
        <v/>
      </c>
      <c r="D107" s="97" t="str">
        <f t="shared" si="25"/>
        <v/>
      </c>
      <c r="E107" s="274" t="str">
        <f>IF(ISERROR(SUM((B107/2),(C107/2),(D107/2))),IF(ISERROR(SUM((B107/2),(C107/2))),IF(ISERROR(SUM((B107/2),(D107/2))),IF(ISERROR(SUM((C107/2),(D107/2))),IF(ISERROR(B107/2),IF(ISERROR(C107/2),A106,C107),B107),SUM((C107*'Student List'!$D$34),(D107*'Student List'!$E$34))/'Student List'!$D$40),SUM((B107*'Student List'!$C$34),(D107*'Student List'!$E$34))/'Student List'!$E$40),SUM((B107*'Student List'!$C$34),(C107*'Student List'!$D$34))/'Student List'!$C$40),SUM((B107*'Student List'!$C$34),(C107*'Student List'!$D$34),(D107*'Student List'!$E$34))/'Student List'!$C$35)</f>
        <v/>
      </c>
      <c r="F107" s="98" t="str">
        <f t="shared" si="26"/>
        <v/>
      </c>
      <c r="G107" s="229" t="str">
        <f>IF(ISTEXT('Student List'!$C$30),('Student List'!$C$30),"")</f>
        <v/>
      </c>
      <c r="H107" s="230"/>
      <c r="I107" s="231"/>
      <c r="J107" s="232"/>
      <c r="K107" s="231"/>
      <c r="L107" s="233"/>
      <c r="M107" s="234"/>
      <c r="N107" s="231"/>
      <c r="O107" s="232"/>
      <c r="P107" s="231"/>
      <c r="Q107" s="233"/>
      <c r="R107" s="234"/>
      <c r="S107" s="231"/>
      <c r="T107" s="232"/>
      <c r="U107" s="231"/>
      <c r="V107" s="233"/>
      <c r="W107" s="234"/>
      <c r="X107" s="231"/>
      <c r="Y107" s="232"/>
      <c r="Z107" s="231"/>
      <c r="AA107" s="235"/>
      <c r="AB107" s="215"/>
      <c r="AC107" s="230"/>
      <c r="AD107" s="231"/>
      <c r="AE107" s="234"/>
      <c r="AF107" s="231"/>
      <c r="AG107" s="233"/>
      <c r="AH107" s="234"/>
      <c r="AI107" s="231"/>
      <c r="AJ107" s="232"/>
      <c r="AK107" s="231"/>
      <c r="AL107" s="233"/>
      <c r="AM107" s="234"/>
      <c r="AN107" s="231"/>
      <c r="AO107" s="232"/>
      <c r="AP107" s="231"/>
      <c r="AQ107" s="233"/>
      <c r="AR107" s="234"/>
      <c r="AS107" s="231"/>
      <c r="AT107" s="232"/>
      <c r="AU107" s="231"/>
      <c r="AV107" s="233"/>
      <c r="AW107" s="234"/>
      <c r="AX107" s="231"/>
      <c r="AY107" s="232"/>
      <c r="AZ107" s="231"/>
      <c r="BA107" s="233"/>
      <c r="BB107" s="234"/>
      <c r="BC107" s="231"/>
      <c r="BD107" s="231"/>
      <c r="BE107" s="231"/>
      <c r="BF107" s="234"/>
      <c r="BG107" s="236" t="str">
        <f t="shared" si="27"/>
        <v/>
      </c>
      <c r="BH107" s="217"/>
      <c r="BI107" s="237" t="str">
        <f t="shared" si="28"/>
        <v/>
      </c>
      <c r="BJ107" s="238"/>
      <c r="BK107" s="239"/>
      <c r="BL107" s="240"/>
      <c r="BM107" s="240"/>
      <c r="BN107" s="240"/>
      <c r="BO107" s="240"/>
      <c r="BP107" s="240"/>
      <c r="BQ107" s="240"/>
      <c r="BR107" s="240"/>
      <c r="BS107" s="241"/>
      <c r="BT107" s="217"/>
      <c r="BU107" s="242" t="str">
        <f t="shared" si="29"/>
        <v/>
      </c>
      <c r="BV107" s="243"/>
      <c r="BW107" s="244"/>
      <c r="BX107" s="251"/>
      <c r="BY107" s="257"/>
      <c r="BZ107" s="245"/>
      <c r="CA107" s="251"/>
      <c r="CB107" s="257"/>
      <c r="CC107" s="245"/>
      <c r="CD107" s="251"/>
      <c r="CE107" s="257"/>
      <c r="CF107" s="245"/>
      <c r="CG107" s="251"/>
      <c r="CH107" s="257"/>
      <c r="CI107" s="245"/>
      <c r="CJ107" s="251"/>
      <c r="CK107" s="257"/>
      <c r="CL107" s="245"/>
      <c r="CM107" s="251"/>
      <c r="CN107" s="257"/>
      <c r="CO107" s="245"/>
      <c r="CP107" s="251"/>
      <c r="CQ107" s="257"/>
      <c r="CR107" s="245"/>
      <c r="CS107" s="251"/>
      <c r="CT107" s="257"/>
      <c r="CU107" s="245"/>
      <c r="CV107" s="251"/>
      <c r="CW107" s="244"/>
      <c r="CX107" s="245"/>
      <c r="CY107" s="246"/>
    </row>
    <row r="108" spans="1:103" ht="13.5" customHeight="1" thickBot="1">
      <c r="BS108" s="100"/>
      <c r="CY108" s="100"/>
    </row>
    <row r="109" spans="1:103" ht="28.5" customHeight="1" thickTop="1" thickBot="1">
      <c r="B109" s="364" t="str">
        <f>IF(ISTEXT('Student List'!I12),'Student List'!I12,"")</f>
        <v>Math</v>
      </c>
      <c r="C109" s="365"/>
      <c r="D109" s="365"/>
      <c r="E109" s="366"/>
      <c r="F109" s="367" t="str">
        <f>$F$28</f>
        <v>School Name Here</v>
      </c>
      <c r="G109" s="368"/>
      <c r="H109" s="368"/>
      <c r="I109" s="368"/>
      <c r="J109" s="369"/>
      <c r="K109" s="17" t="s">
        <v>117</v>
      </c>
      <c r="L109" s="18"/>
      <c r="M109" s="19"/>
      <c r="N109" s="19"/>
      <c r="O109" s="19"/>
      <c r="P109" s="20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2"/>
      <c r="AC109" s="24" t="str">
        <f>B109</f>
        <v>Math</v>
      </c>
      <c r="AD109" s="25"/>
      <c r="AE109" s="25"/>
      <c r="AF109" s="26"/>
      <c r="AG109" s="25"/>
      <c r="AH109" s="27"/>
      <c r="AI109" s="27"/>
      <c r="AJ109" s="27"/>
      <c r="AK109" s="27"/>
      <c r="AL109" s="28"/>
      <c r="AM109" s="17" t="str">
        <f>K109</f>
        <v>4th NINE WEEKS</v>
      </c>
      <c r="AN109" s="19"/>
      <c r="AO109" s="19"/>
      <c r="AP109" s="19"/>
      <c r="AQ109" s="19"/>
      <c r="AR109" s="20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9"/>
      <c r="BI109" s="30" t="str">
        <f>B109</f>
        <v>Math</v>
      </c>
      <c r="BJ109" s="31"/>
      <c r="BK109" s="32"/>
      <c r="BL109" s="33" t="str">
        <f>K109</f>
        <v>4th NINE WEEKS</v>
      </c>
      <c r="BM109" s="34"/>
      <c r="BN109" s="34"/>
      <c r="BO109" s="34"/>
      <c r="BP109" s="34"/>
      <c r="BQ109" s="35"/>
      <c r="BR109" s="35"/>
      <c r="BS109" s="36"/>
      <c r="BU109" s="30" t="str">
        <f>B109</f>
        <v>Math</v>
      </c>
      <c r="BV109" s="31"/>
      <c r="BW109" s="32"/>
      <c r="BX109" s="33" t="str">
        <f>K109</f>
        <v>4th NINE WEEKS</v>
      </c>
      <c r="BY109" s="34"/>
      <c r="BZ109" s="34"/>
      <c r="CA109" s="34"/>
      <c r="CB109" s="34"/>
      <c r="CC109" s="34"/>
      <c r="CD109" s="34"/>
      <c r="CE109" s="34"/>
      <c r="CF109" s="34"/>
      <c r="CG109" s="34"/>
      <c r="CH109" s="34"/>
      <c r="CI109" s="34"/>
      <c r="CJ109" s="34"/>
      <c r="CK109" s="34"/>
      <c r="CL109" s="34"/>
      <c r="CM109" s="34"/>
      <c r="CN109" s="34"/>
      <c r="CO109" s="34"/>
      <c r="CP109" s="34"/>
      <c r="CQ109" s="34"/>
      <c r="CR109" s="34"/>
      <c r="CS109" s="34"/>
      <c r="CT109" s="34"/>
      <c r="CU109" s="34"/>
      <c r="CV109" s="34"/>
      <c r="CW109" s="34"/>
      <c r="CX109" s="35"/>
      <c r="CY109" s="36"/>
    </row>
    <row r="110" spans="1:103" ht="13.5" customHeight="1" thickTop="1" thickBot="1">
      <c r="B110" s="37"/>
      <c r="C110" s="37"/>
      <c r="D110" s="38"/>
      <c r="E110" s="38"/>
      <c r="F110" s="38"/>
      <c r="G110" s="38"/>
      <c r="H110" s="39" t="s">
        <v>7</v>
      </c>
      <c r="I110" s="40"/>
      <c r="J110" s="40"/>
      <c r="K110" s="40"/>
      <c r="L110" s="41"/>
      <c r="M110" s="40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3"/>
      <c r="AC110" s="39" t="s">
        <v>7</v>
      </c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4"/>
      <c r="BI110" s="45"/>
      <c r="BJ110" s="46" t="s">
        <v>8</v>
      </c>
      <c r="BK110" s="40"/>
      <c r="BL110" s="40"/>
      <c r="BM110" s="40"/>
      <c r="BN110" s="40"/>
      <c r="BO110" s="40"/>
      <c r="BP110" s="40"/>
      <c r="BQ110" s="40"/>
      <c r="BR110" s="40"/>
      <c r="BS110" s="47"/>
      <c r="BU110" s="45"/>
      <c r="BV110" s="155" t="s">
        <v>59</v>
      </c>
      <c r="BW110" s="156"/>
      <c r="BX110" s="156"/>
      <c r="BY110" s="156"/>
      <c r="BZ110" s="156"/>
      <c r="CA110" s="156"/>
      <c r="CB110" s="156"/>
      <c r="CC110" s="156"/>
      <c r="CD110" s="156"/>
      <c r="CE110" s="156"/>
      <c r="CF110" s="156"/>
      <c r="CG110" s="156"/>
      <c r="CH110" s="156"/>
      <c r="CI110" s="156"/>
      <c r="CJ110" s="156"/>
      <c r="CK110" s="156"/>
      <c r="CL110" s="156"/>
      <c r="CM110" s="156"/>
      <c r="CN110" s="156"/>
      <c r="CO110" s="156"/>
      <c r="CP110" s="156"/>
      <c r="CQ110" s="156"/>
      <c r="CR110" s="156"/>
      <c r="CS110" s="156"/>
      <c r="CT110" s="156"/>
      <c r="CU110" s="156"/>
      <c r="CV110" s="156"/>
      <c r="CW110" s="156"/>
      <c r="CX110" s="156"/>
      <c r="CY110" s="157"/>
    </row>
    <row r="111" spans="1:103" ht="13.5" customHeight="1">
      <c r="A111" s="83" t="str">
        <f t="shared" ref="A111:A132" si="30">IF(ISERROR(D113/2),"",D113)</f>
        <v/>
      </c>
      <c r="B111" s="153" t="s">
        <v>58</v>
      </c>
      <c r="C111" s="149" t="s">
        <v>9</v>
      </c>
      <c r="D111" s="48" t="s">
        <v>10</v>
      </c>
      <c r="E111" s="49" t="s">
        <v>60</v>
      </c>
      <c r="F111" s="50"/>
      <c r="G111" s="51"/>
      <c r="H111" s="362" t="s">
        <v>11</v>
      </c>
      <c r="I111" s="355"/>
      <c r="J111" s="355"/>
      <c r="K111" s="355"/>
      <c r="L111" s="360"/>
      <c r="M111" s="354" t="s">
        <v>12</v>
      </c>
      <c r="N111" s="355"/>
      <c r="O111" s="355"/>
      <c r="P111" s="355"/>
      <c r="Q111" s="360"/>
      <c r="R111" s="354" t="s">
        <v>13</v>
      </c>
      <c r="S111" s="355"/>
      <c r="T111" s="355"/>
      <c r="U111" s="355"/>
      <c r="V111" s="360"/>
      <c r="W111" s="354" t="s">
        <v>14</v>
      </c>
      <c r="X111" s="355"/>
      <c r="Y111" s="355"/>
      <c r="Z111" s="355"/>
      <c r="AA111" s="356"/>
      <c r="AC111" s="362" t="s">
        <v>15</v>
      </c>
      <c r="AD111" s="355"/>
      <c r="AE111" s="355"/>
      <c r="AF111" s="355"/>
      <c r="AG111" s="360"/>
      <c r="AH111" s="354" t="s">
        <v>16</v>
      </c>
      <c r="AI111" s="355"/>
      <c r="AJ111" s="355"/>
      <c r="AK111" s="355"/>
      <c r="AL111" s="360"/>
      <c r="AM111" s="354" t="s">
        <v>17</v>
      </c>
      <c r="AN111" s="355"/>
      <c r="AO111" s="355"/>
      <c r="AP111" s="355"/>
      <c r="AQ111" s="360"/>
      <c r="AR111" s="354" t="s">
        <v>18</v>
      </c>
      <c r="AS111" s="355"/>
      <c r="AT111" s="355"/>
      <c r="AU111" s="355"/>
      <c r="AV111" s="360"/>
      <c r="AW111" s="354" t="s">
        <v>19</v>
      </c>
      <c r="AX111" s="355"/>
      <c r="AY111" s="355"/>
      <c r="AZ111" s="355"/>
      <c r="BA111" s="356"/>
      <c r="BB111" s="354" t="s">
        <v>120</v>
      </c>
      <c r="BC111" s="355"/>
      <c r="BD111" s="355"/>
      <c r="BE111" s="355"/>
      <c r="BF111" s="356"/>
      <c r="BG111" s="52"/>
      <c r="BI111" s="53"/>
      <c r="BJ111" s="54"/>
      <c r="BK111" s="54"/>
      <c r="BL111" s="54"/>
      <c r="BM111" s="54"/>
      <c r="BN111" s="54"/>
      <c r="BO111" s="54"/>
      <c r="BP111" s="54"/>
      <c r="BQ111" s="54"/>
      <c r="BR111" s="54"/>
      <c r="BS111" s="55"/>
      <c r="BU111" s="53"/>
      <c r="BV111" s="344" t="s">
        <v>11</v>
      </c>
      <c r="BW111" s="345"/>
      <c r="BX111" s="346"/>
      <c r="BY111" s="344" t="s">
        <v>12</v>
      </c>
      <c r="BZ111" s="345"/>
      <c r="CA111" s="346"/>
      <c r="CB111" s="344" t="s">
        <v>13</v>
      </c>
      <c r="CC111" s="345"/>
      <c r="CD111" s="346"/>
      <c r="CE111" s="344" t="s">
        <v>14</v>
      </c>
      <c r="CF111" s="345"/>
      <c r="CG111" s="346"/>
      <c r="CH111" s="344" t="s">
        <v>15</v>
      </c>
      <c r="CI111" s="345"/>
      <c r="CJ111" s="346"/>
      <c r="CK111" s="344" t="s">
        <v>16</v>
      </c>
      <c r="CL111" s="345"/>
      <c r="CM111" s="346"/>
      <c r="CN111" s="344" t="s">
        <v>17</v>
      </c>
      <c r="CO111" s="345"/>
      <c r="CP111" s="346"/>
      <c r="CQ111" s="344" t="s">
        <v>18</v>
      </c>
      <c r="CR111" s="345"/>
      <c r="CS111" s="346"/>
      <c r="CT111" s="344" t="s">
        <v>19</v>
      </c>
      <c r="CU111" s="345"/>
      <c r="CV111" s="346"/>
      <c r="CW111" s="350" t="s">
        <v>120</v>
      </c>
      <c r="CX111" s="345"/>
      <c r="CY111" s="351"/>
    </row>
    <row r="112" spans="1:103" ht="13.5" customHeight="1" thickBot="1">
      <c r="A112" s="83" t="str">
        <f t="shared" si="30"/>
        <v/>
      </c>
      <c r="B112" s="154" t="s">
        <v>24</v>
      </c>
      <c r="C112" s="283" t="s">
        <v>24</v>
      </c>
      <c r="D112" s="59" t="s">
        <v>24</v>
      </c>
      <c r="E112" s="60" t="s">
        <v>24</v>
      </c>
      <c r="F112" s="61" t="s">
        <v>25</v>
      </c>
      <c r="G112" s="62" t="s">
        <v>26</v>
      </c>
      <c r="H112" s="363"/>
      <c r="I112" s="358"/>
      <c r="J112" s="358"/>
      <c r="K112" s="358"/>
      <c r="L112" s="361"/>
      <c r="M112" s="357"/>
      <c r="N112" s="358"/>
      <c r="O112" s="358"/>
      <c r="P112" s="358"/>
      <c r="Q112" s="361"/>
      <c r="R112" s="357"/>
      <c r="S112" s="358"/>
      <c r="T112" s="358"/>
      <c r="U112" s="358"/>
      <c r="V112" s="361"/>
      <c r="W112" s="357"/>
      <c r="X112" s="358"/>
      <c r="Y112" s="358"/>
      <c r="Z112" s="358"/>
      <c r="AA112" s="359"/>
      <c r="AC112" s="363"/>
      <c r="AD112" s="358"/>
      <c r="AE112" s="358"/>
      <c r="AF112" s="358"/>
      <c r="AG112" s="361"/>
      <c r="AH112" s="357"/>
      <c r="AI112" s="358"/>
      <c r="AJ112" s="358"/>
      <c r="AK112" s="358"/>
      <c r="AL112" s="361"/>
      <c r="AM112" s="357"/>
      <c r="AN112" s="358"/>
      <c r="AO112" s="358"/>
      <c r="AP112" s="358"/>
      <c r="AQ112" s="361"/>
      <c r="AR112" s="357"/>
      <c r="AS112" s="358"/>
      <c r="AT112" s="358"/>
      <c r="AU112" s="358"/>
      <c r="AV112" s="361"/>
      <c r="AW112" s="357"/>
      <c r="AX112" s="358"/>
      <c r="AY112" s="358"/>
      <c r="AZ112" s="358"/>
      <c r="BA112" s="359"/>
      <c r="BB112" s="357"/>
      <c r="BC112" s="358"/>
      <c r="BD112" s="358"/>
      <c r="BE112" s="358"/>
      <c r="BF112" s="359"/>
      <c r="BG112" s="63" t="s">
        <v>26</v>
      </c>
      <c r="BI112" s="64" t="s">
        <v>26</v>
      </c>
      <c r="BJ112" s="65">
        <v>1</v>
      </c>
      <c r="BK112" s="66">
        <v>2</v>
      </c>
      <c r="BL112" s="65">
        <v>3</v>
      </c>
      <c r="BM112" s="66">
        <v>4</v>
      </c>
      <c r="BN112" s="65">
        <v>5</v>
      </c>
      <c r="BO112" s="66">
        <v>6</v>
      </c>
      <c r="BP112" s="65">
        <v>7</v>
      </c>
      <c r="BQ112" s="66">
        <v>8</v>
      </c>
      <c r="BR112" s="66">
        <v>9</v>
      </c>
      <c r="BS112" s="67">
        <v>10</v>
      </c>
      <c r="BU112" s="64" t="s">
        <v>26</v>
      </c>
      <c r="BV112" s="347"/>
      <c r="BW112" s="348"/>
      <c r="BX112" s="349"/>
      <c r="BY112" s="347"/>
      <c r="BZ112" s="348"/>
      <c r="CA112" s="349"/>
      <c r="CB112" s="347"/>
      <c r="CC112" s="348"/>
      <c r="CD112" s="349"/>
      <c r="CE112" s="347"/>
      <c r="CF112" s="348"/>
      <c r="CG112" s="349"/>
      <c r="CH112" s="347"/>
      <c r="CI112" s="348"/>
      <c r="CJ112" s="349"/>
      <c r="CK112" s="347"/>
      <c r="CL112" s="348"/>
      <c r="CM112" s="349"/>
      <c r="CN112" s="347"/>
      <c r="CO112" s="348"/>
      <c r="CP112" s="349"/>
      <c r="CQ112" s="347"/>
      <c r="CR112" s="348"/>
      <c r="CS112" s="349"/>
      <c r="CT112" s="347"/>
      <c r="CU112" s="348"/>
      <c r="CV112" s="349"/>
      <c r="CW112" s="352"/>
      <c r="CX112" s="348"/>
      <c r="CY112" s="353"/>
    </row>
    <row r="113" spans="1:103" ht="13.5" customHeight="1">
      <c r="A113" s="83" t="str">
        <f t="shared" si="30"/>
        <v/>
      </c>
      <c r="B113" s="167" t="str">
        <f t="shared" ref="B113:B134" si="31">IF(SUM(BV113:CY113),AVERAGE(BV113:CY113),"")</f>
        <v/>
      </c>
      <c r="C113" s="150" t="str">
        <f t="shared" ref="C113:C134" si="32">IF(SUM(H113:BF113),AVERAGE(H113:BF113),"")</f>
        <v/>
      </c>
      <c r="D113" s="70" t="str">
        <f t="shared" ref="D113:D134" si="33">IF(SUM(BJ113:BS113),AVERAGE(BJ113:BS113),"")</f>
        <v/>
      </c>
      <c r="E113" s="187" t="str">
        <f>IF(ISERROR(SUM((B113/2),(C113/2),(D113/2))),IF(ISERROR(SUM((B113/2),(C113/2))),IF(ISERROR(SUM((B113/2),(D113/2))),IF(ISERROR(SUM((C113/2),(D113/2))),IF(ISERROR(B113/2),IF(ISERROR(C113/2),A111,C113),B113),SUM((C113*'Student List'!$D$34),(D113*'Student List'!$E$34))/'Student List'!$D$40),SUM((B113*'Student List'!$C$34),(D113*'Student List'!$E$34))/'Student List'!$E$40),SUM((B113*'Student List'!$C$34),(C113*'Student List'!$D$34))/'Student List'!$C$40),SUM((B113*'Student List'!$C$34),(C113*'Student List'!$D$34),(D113*'Student List'!$E$34))/'Student List'!$C$35)</f>
        <v/>
      </c>
      <c r="F113" s="84" t="str">
        <f t="shared" ref="F113:F134" si="34">IF(ISERROR(IF(E113,HLOOKUP(E113,$B$354:$N$355,2),"")),"",(IF(E113,HLOOKUP(E113,$B$354:$N$355,2),"")))</f>
        <v/>
      </c>
      <c r="G113" s="172" t="str">
        <f>IF(ISTEXT('Student List'!$C$9),('Student List'!$C$9),"")</f>
        <v/>
      </c>
      <c r="H113" s="71"/>
      <c r="I113" s="72"/>
      <c r="J113" s="73"/>
      <c r="K113" s="72"/>
      <c r="L113" s="74"/>
      <c r="M113" s="75"/>
      <c r="N113" s="72"/>
      <c r="O113" s="73"/>
      <c r="P113" s="72"/>
      <c r="Q113" s="74"/>
      <c r="R113" s="75"/>
      <c r="S113" s="72"/>
      <c r="T113" s="73"/>
      <c r="U113" s="72"/>
      <c r="V113" s="74"/>
      <c r="W113" s="75"/>
      <c r="X113" s="72"/>
      <c r="Y113" s="73"/>
      <c r="Z113" s="72"/>
      <c r="AA113" s="76"/>
      <c r="AB113" s="207"/>
      <c r="AC113" s="71"/>
      <c r="AD113" s="72"/>
      <c r="AE113" s="75"/>
      <c r="AF113" s="72"/>
      <c r="AG113" s="74"/>
      <c r="AH113" s="75"/>
      <c r="AI113" s="72"/>
      <c r="AJ113" s="73"/>
      <c r="AK113" s="72"/>
      <c r="AL113" s="74"/>
      <c r="AM113" s="75"/>
      <c r="AN113" s="72"/>
      <c r="AO113" s="73"/>
      <c r="AP113" s="72"/>
      <c r="AQ113" s="77"/>
      <c r="AR113" s="75"/>
      <c r="AS113" s="72"/>
      <c r="AT113" s="73"/>
      <c r="AU113" s="72"/>
      <c r="AV113" s="74"/>
      <c r="AW113" s="75"/>
      <c r="AX113" s="72"/>
      <c r="AY113" s="73"/>
      <c r="AZ113" s="72"/>
      <c r="BA113" s="74"/>
      <c r="BB113" s="75"/>
      <c r="BC113" s="72"/>
      <c r="BD113" s="72"/>
      <c r="BE113" s="72"/>
      <c r="BF113" s="75"/>
      <c r="BG113" s="78" t="str">
        <f t="shared" ref="BG113:BG134" si="35">G113</f>
        <v/>
      </c>
      <c r="BI113" s="79" t="str">
        <f t="shared" ref="BI113:BI134" si="36">G113</f>
        <v/>
      </c>
      <c r="BJ113" s="109"/>
      <c r="BK113" s="110"/>
      <c r="BL113" s="110"/>
      <c r="BM113" s="110"/>
      <c r="BN113" s="110"/>
      <c r="BO113" s="110"/>
      <c r="BP113" s="110"/>
      <c r="BQ113" s="110"/>
      <c r="BR113" s="110"/>
      <c r="BS113" s="111"/>
      <c r="BU113" s="170" t="str">
        <f t="shared" ref="BU113:BU134" si="37">G113</f>
        <v/>
      </c>
      <c r="BV113" s="158"/>
      <c r="BW113" s="159"/>
      <c r="BX113" s="248"/>
      <c r="BY113" s="252"/>
      <c r="BZ113" s="253"/>
      <c r="CA113" s="254"/>
      <c r="CB113" s="252"/>
      <c r="CC113" s="253"/>
      <c r="CD113" s="254"/>
      <c r="CE113" s="252"/>
      <c r="CF113" s="253"/>
      <c r="CG113" s="254"/>
      <c r="CH113" s="252"/>
      <c r="CI113" s="253"/>
      <c r="CJ113" s="254"/>
      <c r="CK113" s="252"/>
      <c r="CL113" s="253"/>
      <c r="CM113" s="254"/>
      <c r="CN113" s="252"/>
      <c r="CO113" s="253"/>
      <c r="CP113" s="254"/>
      <c r="CQ113" s="252"/>
      <c r="CR113" s="253"/>
      <c r="CS113" s="254"/>
      <c r="CT113" s="252"/>
      <c r="CU113" s="253"/>
      <c r="CV113" s="254"/>
      <c r="CW113" s="247"/>
      <c r="CX113" s="159"/>
      <c r="CY113" s="160"/>
    </row>
    <row r="114" spans="1:103" ht="13.5" customHeight="1">
      <c r="A114" s="83" t="str">
        <f t="shared" si="30"/>
        <v/>
      </c>
      <c r="B114" s="168" t="str">
        <f t="shared" si="31"/>
        <v/>
      </c>
      <c r="C114" s="151" t="str">
        <f t="shared" si="32"/>
        <v/>
      </c>
      <c r="D114" s="82" t="str">
        <f t="shared" si="33"/>
        <v/>
      </c>
      <c r="E114" s="188" t="str">
        <f>IF(ISERROR(SUM((B114/2),(C114/2),(D114/2))),IF(ISERROR(SUM((B114/2),(C114/2))),IF(ISERROR(SUM((B114/2),(D114/2))),IF(ISERROR(SUM((C114/2),(D114/2))),IF(ISERROR(B114/2),IF(ISERROR(C114/2),A112,C114),B114),SUM((C114*'Student List'!$D$34),(D114*'Student List'!$E$34))/'Student List'!$D$40),SUM((B114*'Student List'!$C$34),(D114*'Student List'!$E$34))/'Student List'!$E$40),SUM((B114*'Student List'!$C$34),(C114*'Student List'!$D$34))/'Student List'!$C$40),SUM((B114*'Student List'!$C$34),(C114*'Student List'!$D$34),(D114*'Student List'!$E$34))/'Student List'!$C$35)</f>
        <v/>
      </c>
      <c r="F114" s="84" t="str">
        <f t="shared" si="34"/>
        <v/>
      </c>
      <c r="G114" s="208" t="str">
        <f>IF(ISTEXT('Student List'!$C$10),('Student List'!$C$10),"")</f>
        <v/>
      </c>
      <c r="H114" s="209"/>
      <c r="I114" s="210"/>
      <c r="J114" s="211"/>
      <c r="K114" s="210"/>
      <c r="L114" s="212"/>
      <c r="M114" s="213"/>
      <c r="N114" s="210"/>
      <c r="O114" s="211"/>
      <c r="P114" s="210"/>
      <c r="Q114" s="212"/>
      <c r="R114" s="213"/>
      <c r="S114" s="210"/>
      <c r="T114" s="211"/>
      <c r="U114" s="210"/>
      <c r="V114" s="212"/>
      <c r="W114" s="213"/>
      <c r="X114" s="210"/>
      <c r="Y114" s="211"/>
      <c r="Z114" s="210"/>
      <c r="AA114" s="214"/>
      <c r="AB114" s="215"/>
      <c r="AC114" s="209"/>
      <c r="AD114" s="210"/>
      <c r="AE114" s="213"/>
      <c r="AF114" s="210"/>
      <c r="AG114" s="212"/>
      <c r="AH114" s="213"/>
      <c r="AI114" s="210"/>
      <c r="AJ114" s="211"/>
      <c r="AK114" s="210"/>
      <c r="AL114" s="212"/>
      <c r="AM114" s="213"/>
      <c r="AN114" s="210"/>
      <c r="AO114" s="211"/>
      <c r="AP114" s="210"/>
      <c r="AQ114" s="212"/>
      <c r="AR114" s="213"/>
      <c r="AS114" s="210"/>
      <c r="AT114" s="211"/>
      <c r="AU114" s="210"/>
      <c r="AV114" s="212"/>
      <c r="AW114" s="213"/>
      <c r="AX114" s="210"/>
      <c r="AY114" s="211"/>
      <c r="AZ114" s="210"/>
      <c r="BA114" s="212"/>
      <c r="BB114" s="213"/>
      <c r="BC114" s="210"/>
      <c r="BD114" s="210"/>
      <c r="BE114" s="210"/>
      <c r="BF114" s="213"/>
      <c r="BG114" s="216" t="str">
        <f t="shared" si="35"/>
        <v/>
      </c>
      <c r="BH114" s="217"/>
      <c r="BI114" s="218" t="str">
        <f t="shared" si="36"/>
        <v/>
      </c>
      <c r="BJ114" s="219"/>
      <c r="BK114" s="220"/>
      <c r="BL114" s="221"/>
      <c r="BM114" s="221"/>
      <c r="BN114" s="221"/>
      <c r="BO114" s="221"/>
      <c r="BP114" s="221"/>
      <c r="BQ114" s="221"/>
      <c r="BR114" s="221"/>
      <c r="BS114" s="222"/>
      <c r="BT114" s="217"/>
      <c r="BU114" s="223" t="str">
        <f t="shared" si="37"/>
        <v/>
      </c>
      <c r="BV114" s="224"/>
      <c r="BW114" s="225"/>
      <c r="BX114" s="249"/>
      <c r="BY114" s="255"/>
      <c r="BZ114" s="226"/>
      <c r="CA114" s="249"/>
      <c r="CB114" s="255"/>
      <c r="CC114" s="226"/>
      <c r="CD114" s="249"/>
      <c r="CE114" s="255"/>
      <c r="CF114" s="226"/>
      <c r="CG114" s="249"/>
      <c r="CH114" s="255"/>
      <c r="CI114" s="226"/>
      <c r="CJ114" s="249"/>
      <c r="CK114" s="255"/>
      <c r="CL114" s="226"/>
      <c r="CM114" s="249"/>
      <c r="CN114" s="255"/>
      <c r="CO114" s="226"/>
      <c r="CP114" s="249"/>
      <c r="CQ114" s="255"/>
      <c r="CR114" s="226"/>
      <c r="CS114" s="249"/>
      <c r="CT114" s="255"/>
      <c r="CU114" s="226"/>
      <c r="CV114" s="249"/>
      <c r="CW114" s="225"/>
      <c r="CX114" s="226"/>
      <c r="CY114" s="227"/>
    </row>
    <row r="115" spans="1:103" ht="13.5" customHeight="1">
      <c r="A115" s="83" t="str">
        <f t="shared" si="30"/>
        <v/>
      </c>
      <c r="B115" s="168" t="str">
        <f t="shared" si="31"/>
        <v/>
      </c>
      <c r="C115" s="151" t="str">
        <f t="shared" si="32"/>
        <v/>
      </c>
      <c r="D115" s="82" t="str">
        <f t="shared" si="33"/>
        <v/>
      </c>
      <c r="E115" s="188" t="str">
        <f>IF(ISERROR(SUM((B115/2),(C115/2),(D115/2))),IF(ISERROR(SUM((B115/2),(C115/2))),IF(ISERROR(SUM((B115/2),(D115/2))),IF(ISERROR(SUM((C115/2),(D115/2))),IF(ISERROR(B115/2),IF(ISERROR(C115/2),A113,C115),B115),SUM((C115*'Student List'!$D$34),(D115*'Student List'!$E$34))/'Student List'!$D$40),SUM((B115*'Student List'!$C$34),(D115*'Student List'!$E$34))/'Student List'!$E$40),SUM((B115*'Student List'!$C$34),(C115*'Student List'!$D$34))/'Student List'!$C$40),SUM((B115*'Student List'!$C$34),(C115*'Student List'!$D$34),(D115*'Student List'!$E$34))/'Student List'!$C$35)</f>
        <v/>
      </c>
      <c r="F115" s="84" t="str">
        <f t="shared" si="34"/>
        <v/>
      </c>
      <c r="G115" s="173" t="str">
        <f>IF(ISTEXT('Student List'!$C$11),('Student List'!$C$11),"")</f>
        <v/>
      </c>
      <c r="H115" s="85"/>
      <c r="I115" s="86"/>
      <c r="J115" s="87"/>
      <c r="K115" s="86"/>
      <c r="L115" s="88"/>
      <c r="M115" s="89"/>
      <c r="N115" s="86"/>
      <c r="O115" s="87"/>
      <c r="P115" s="86"/>
      <c r="Q115" s="88"/>
      <c r="R115" s="89"/>
      <c r="S115" s="86"/>
      <c r="T115" s="87"/>
      <c r="U115" s="86"/>
      <c r="V115" s="88"/>
      <c r="W115" s="89"/>
      <c r="X115" s="86"/>
      <c r="Y115" s="87"/>
      <c r="Z115" s="86"/>
      <c r="AA115" s="90"/>
      <c r="AB115" s="207"/>
      <c r="AC115" s="85"/>
      <c r="AD115" s="86"/>
      <c r="AE115" s="89"/>
      <c r="AF115" s="86"/>
      <c r="AG115" s="88"/>
      <c r="AH115" s="89"/>
      <c r="AI115" s="86"/>
      <c r="AJ115" s="87"/>
      <c r="AK115" s="86"/>
      <c r="AL115" s="88"/>
      <c r="AM115" s="89"/>
      <c r="AN115" s="86"/>
      <c r="AO115" s="87"/>
      <c r="AP115" s="86"/>
      <c r="AQ115" s="88"/>
      <c r="AR115" s="89"/>
      <c r="AS115" s="86"/>
      <c r="AT115" s="87"/>
      <c r="AU115" s="86"/>
      <c r="AV115" s="88"/>
      <c r="AW115" s="89"/>
      <c r="AX115" s="86"/>
      <c r="AY115" s="87"/>
      <c r="AZ115" s="86"/>
      <c r="BA115" s="88"/>
      <c r="BB115" s="89"/>
      <c r="BC115" s="86"/>
      <c r="BD115" s="86"/>
      <c r="BE115" s="86"/>
      <c r="BF115" s="89"/>
      <c r="BG115" s="91" t="str">
        <f t="shared" si="35"/>
        <v/>
      </c>
      <c r="BI115" s="92" t="str">
        <f t="shared" si="36"/>
        <v/>
      </c>
      <c r="BJ115" s="112"/>
      <c r="BK115" s="117"/>
      <c r="BL115" s="113"/>
      <c r="BM115" s="113"/>
      <c r="BN115" s="113"/>
      <c r="BO115" s="113"/>
      <c r="BP115" s="113"/>
      <c r="BQ115" s="113"/>
      <c r="BR115" s="113"/>
      <c r="BS115" s="114"/>
      <c r="BU115" s="171" t="str">
        <f t="shared" si="37"/>
        <v/>
      </c>
      <c r="BV115" s="161"/>
      <c r="BW115" s="162"/>
      <c r="BX115" s="250"/>
      <c r="BY115" s="256"/>
      <c r="BZ115" s="163"/>
      <c r="CA115" s="250"/>
      <c r="CB115" s="256"/>
      <c r="CC115" s="163"/>
      <c r="CD115" s="250"/>
      <c r="CE115" s="256"/>
      <c r="CF115" s="163"/>
      <c r="CG115" s="250"/>
      <c r="CH115" s="256"/>
      <c r="CI115" s="163"/>
      <c r="CJ115" s="250"/>
      <c r="CK115" s="256"/>
      <c r="CL115" s="163"/>
      <c r="CM115" s="250"/>
      <c r="CN115" s="256"/>
      <c r="CO115" s="163"/>
      <c r="CP115" s="250"/>
      <c r="CQ115" s="256"/>
      <c r="CR115" s="163"/>
      <c r="CS115" s="250"/>
      <c r="CT115" s="256"/>
      <c r="CU115" s="163"/>
      <c r="CV115" s="250"/>
      <c r="CW115" s="162"/>
      <c r="CX115" s="163"/>
      <c r="CY115" s="164"/>
    </row>
    <row r="116" spans="1:103" ht="13.5" customHeight="1">
      <c r="A116" s="83" t="str">
        <f t="shared" si="30"/>
        <v/>
      </c>
      <c r="B116" s="168" t="str">
        <f t="shared" si="31"/>
        <v/>
      </c>
      <c r="C116" s="151" t="str">
        <f t="shared" si="32"/>
        <v/>
      </c>
      <c r="D116" s="82" t="str">
        <f t="shared" si="33"/>
        <v/>
      </c>
      <c r="E116" s="188" t="str">
        <f>IF(ISERROR(SUM((B116/2),(C116/2),(D116/2))),IF(ISERROR(SUM((B116/2),(C116/2))),IF(ISERROR(SUM((B116/2),(D116/2))),IF(ISERROR(SUM((C116/2),(D116/2))),IF(ISERROR(B116/2),IF(ISERROR(C116/2),A114,C116),B116),SUM((C116*'Student List'!$D$34),(D116*'Student List'!$E$34))/'Student List'!$D$40),SUM((B116*'Student List'!$C$34),(D116*'Student List'!$E$34))/'Student List'!$E$40),SUM((B116*'Student List'!$C$34),(C116*'Student List'!$D$34))/'Student List'!$C$40),SUM((B116*'Student List'!$C$34),(C116*'Student List'!$D$34),(D116*'Student List'!$E$34))/'Student List'!$C$35)</f>
        <v/>
      </c>
      <c r="F116" s="84" t="str">
        <f t="shared" si="34"/>
        <v/>
      </c>
      <c r="G116" s="208" t="str">
        <f>IF(ISTEXT('Student List'!$C$12),('Student List'!$C$12),"")</f>
        <v/>
      </c>
      <c r="H116" s="209"/>
      <c r="I116" s="210"/>
      <c r="J116" s="211"/>
      <c r="K116" s="210"/>
      <c r="L116" s="212"/>
      <c r="M116" s="213"/>
      <c r="N116" s="210"/>
      <c r="O116" s="211"/>
      <c r="P116" s="210"/>
      <c r="Q116" s="212"/>
      <c r="R116" s="213"/>
      <c r="S116" s="210"/>
      <c r="T116" s="211"/>
      <c r="U116" s="210"/>
      <c r="V116" s="212"/>
      <c r="W116" s="213"/>
      <c r="X116" s="210"/>
      <c r="Y116" s="211"/>
      <c r="Z116" s="210"/>
      <c r="AA116" s="214"/>
      <c r="AB116" s="215"/>
      <c r="AC116" s="209"/>
      <c r="AD116" s="210"/>
      <c r="AE116" s="213"/>
      <c r="AF116" s="210"/>
      <c r="AG116" s="212"/>
      <c r="AH116" s="213"/>
      <c r="AI116" s="210"/>
      <c r="AJ116" s="211"/>
      <c r="AK116" s="210"/>
      <c r="AL116" s="212"/>
      <c r="AM116" s="213"/>
      <c r="AN116" s="210"/>
      <c r="AO116" s="211"/>
      <c r="AP116" s="210"/>
      <c r="AQ116" s="212"/>
      <c r="AR116" s="213"/>
      <c r="AS116" s="210"/>
      <c r="AT116" s="211"/>
      <c r="AU116" s="210"/>
      <c r="AV116" s="212"/>
      <c r="AW116" s="213"/>
      <c r="AX116" s="210"/>
      <c r="AY116" s="211"/>
      <c r="AZ116" s="210"/>
      <c r="BA116" s="212"/>
      <c r="BB116" s="213"/>
      <c r="BC116" s="210"/>
      <c r="BD116" s="210"/>
      <c r="BE116" s="210"/>
      <c r="BF116" s="213"/>
      <c r="BG116" s="216" t="str">
        <f t="shared" si="35"/>
        <v/>
      </c>
      <c r="BH116" s="217"/>
      <c r="BI116" s="218" t="str">
        <f t="shared" si="36"/>
        <v/>
      </c>
      <c r="BJ116" s="219"/>
      <c r="BK116" s="220"/>
      <c r="BL116" s="221"/>
      <c r="BM116" s="221"/>
      <c r="BN116" s="221"/>
      <c r="BO116" s="221"/>
      <c r="BP116" s="221"/>
      <c r="BQ116" s="221"/>
      <c r="BR116" s="221"/>
      <c r="BS116" s="222"/>
      <c r="BT116" s="217"/>
      <c r="BU116" s="223" t="str">
        <f t="shared" si="37"/>
        <v/>
      </c>
      <c r="BV116" s="224"/>
      <c r="BW116" s="225"/>
      <c r="BX116" s="249"/>
      <c r="BY116" s="255"/>
      <c r="BZ116" s="226"/>
      <c r="CA116" s="249"/>
      <c r="CB116" s="255"/>
      <c r="CC116" s="226"/>
      <c r="CD116" s="249"/>
      <c r="CE116" s="255"/>
      <c r="CF116" s="226"/>
      <c r="CG116" s="249"/>
      <c r="CH116" s="255"/>
      <c r="CI116" s="226"/>
      <c r="CJ116" s="249"/>
      <c r="CK116" s="255"/>
      <c r="CL116" s="226"/>
      <c r="CM116" s="249"/>
      <c r="CN116" s="255"/>
      <c r="CO116" s="226"/>
      <c r="CP116" s="249"/>
      <c r="CQ116" s="255"/>
      <c r="CR116" s="226"/>
      <c r="CS116" s="249"/>
      <c r="CT116" s="255"/>
      <c r="CU116" s="226"/>
      <c r="CV116" s="249"/>
      <c r="CW116" s="225"/>
      <c r="CX116" s="226"/>
      <c r="CY116" s="227"/>
    </row>
    <row r="117" spans="1:103" ht="13.5" customHeight="1">
      <c r="A117" s="83" t="str">
        <f t="shared" si="30"/>
        <v/>
      </c>
      <c r="B117" s="168" t="str">
        <f t="shared" si="31"/>
        <v/>
      </c>
      <c r="C117" s="151" t="str">
        <f t="shared" si="32"/>
        <v/>
      </c>
      <c r="D117" s="82" t="str">
        <f t="shared" si="33"/>
        <v/>
      </c>
      <c r="E117" s="188" t="str">
        <f>IF(ISERROR(SUM((B117/2),(C117/2),(D117/2))),IF(ISERROR(SUM((B117/2),(C117/2))),IF(ISERROR(SUM((B117/2),(D117/2))),IF(ISERROR(SUM((C117/2),(D117/2))),IF(ISERROR(B117/2),IF(ISERROR(C117/2),A115,C117),B117),SUM((C117*'Student List'!$D$34),(D117*'Student List'!$E$34))/'Student List'!$D$40),SUM((B117*'Student List'!$C$34),(D117*'Student List'!$E$34))/'Student List'!$E$40),SUM((B117*'Student List'!$C$34),(C117*'Student List'!$D$34))/'Student List'!$C$40),SUM((B117*'Student List'!$C$34),(C117*'Student List'!$D$34),(D117*'Student List'!$E$34))/'Student List'!$C$35)</f>
        <v/>
      </c>
      <c r="F117" s="84" t="str">
        <f t="shared" si="34"/>
        <v/>
      </c>
      <c r="G117" s="173" t="str">
        <f>IF(ISTEXT('Student List'!$C$13),('Student List'!$C$13),"")</f>
        <v/>
      </c>
      <c r="H117" s="85"/>
      <c r="I117" s="86"/>
      <c r="J117" s="87"/>
      <c r="K117" s="86"/>
      <c r="L117" s="88"/>
      <c r="M117" s="89"/>
      <c r="N117" s="86"/>
      <c r="O117" s="87"/>
      <c r="P117" s="86"/>
      <c r="Q117" s="88"/>
      <c r="R117" s="89"/>
      <c r="S117" s="86"/>
      <c r="T117" s="87"/>
      <c r="U117" s="86"/>
      <c r="V117" s="88"/>
      <c r="W117" s="89"/>
      <c r="X117" s="86"/>
      <c r="Y117" s="87"/>
      <c r="Z117" s="86"/>
      <c r="AA117" s="90"/>
      <c r="AB117" s="207"/>
      <c r="AC117" s="85"/>
      <c r="AD117" s="86"/>
      <c r="AE117" s="89"/>
      <c r="AF117" s="86"/>
      <c r="AG117" s="88"/>
      <c r="AH117" s="89"/>
      <c r="AI117" s="86"/>
      <c r="AJ117" s="87"/>
      <c r="AK117" s="86"/>
      <c r="AL117" s="88"/>
      <c r="AM117" s="89"/>
      <c r="AN117" s="86"/>
      <c r="AO117" s="87"/>
      <c r="AP117" s="86"/>
      <c r="AQ117" s="88"/>
      <c r="AR117" s="89"/>
      <c r="AS117" s="86"/>
      <c r="AT117" s="87"/>
      <c r="AU117" s="86"/>
      <c r="AV117" s="88"/>
      <c r="AW117" s="89"/>
      <c r="AX117" s="86"/>
      <c r="AY117" s="87"/>
      <c r="AZ117" s="86"/>
      <c r="BA117" s="88"/>
      <c r="BB117" s="89"/>
      <c r="BC117" s="86"/>
      <c r="BD117" s="86"/>
      <c r="BE117" s="86"/>
      <c r="BF117" s="89"/>
      <c r="BG117" s="91" t="str">
        <f t="shared" si="35"/>
        <v/>
      </c>
      <c r="BI117" s="92" t="str">
        <f t="shared" si="36"/>
        <v/>
      </c>
      <c r="BJ117" s="112"/>
      <c r="BK117" s="117"/>
      <c r="BL117" s="113"/>
      <c r="BM117" s="113"/>
      <c r="BN117" s="113"/>
      <c r="BO117" s="113"/>
      <c r="BP117" s="113"/>
      <c r="BQ117" s="113"/>
      <c r="BR117" s="113"/>
      <c r="BS117" s="114"/>
      <c r="BU117" s="171" t="str">
        <f t="shared" si="37"/>
        <v/>
      </c>
      <c r="BV117" s="161"/>
      <c r="BW117" s="162"/>
      <c r="BX117" s="250"/>
      <c r="BY117" s="256"/>
      <c r="BZ117" s="163"/>
      <c r="CA117" s="250"/>
      <c r="CB117" s="256"/>
      <c r="CC117" s="163"/>
      <c r="CD117" s="250"/>
      <c r="CE117" s="256"/>
      <c r="CF117" s="163"/>
      <c r="CG117" s="250"/>
      <c r="CH117" s="256"/>
      <c r="CI117" s="163"/>
      <c r="CJ117" s="250"/>
      <c r="CK117" s="256"/>
      <c r="CL117" s="163"/>
      <c r="CM117" s="250"/>
      <c r="CN117" s="256"/>
      <c r="CO117" s="163"/>
      <c r="CP117" s="250"/>
      <c r="CQ117" s="256"/>
      <c r="CR117" s="163"/>
      <c r="CS117" s="250"/>
      <c r="CT117" s="256"/>
      <c r="CU117" s="163"/>
      <c r="CV117" s="250"/>
      <c r="CW117" s="162"/>
      <c r="CX117" s="163"/>
      <c r="CY117" s="164"/>
    </row>
    <row r="118" spans="1:103" ht="13.5" customHeight="1">
      <c r="A118" s="83" t="str">
        <f t="shared" si="30"/>
        <v/>
      </c>
      <c r="B118" s="168" t="str">
        <f t="shared" si="31"/>
        <v/>
      </c>
      <c r="C118" s="151" t="str">
        <f t="shared" si="32"/>
        <v/>
      </c>
      <c r="D118" s="82" t="str">
        <f t="shared" si="33"/>
        <v/>
      </c>
      <c r="E118" s="188" t="str">
        <f>IF(ISERROR(SUM((B118/2),(C118/2),(D118/2))),IF(ISERROR(SUM((B118/2),(C118/2))),IF(ISERROR(SUM((B118/2),(D118/2))),IF(ISERROR(SUM((C118/2),(D118/2))),IF(ISERROR(B118/2),IF(ISERROR(C118/2),A116,C118),B118),SUM((C118*'Student List'!$D$34),(D118*'Student List'!$E$34))/'Student List'!$D$40),SUM((B118*'Student List'!$C$34),(D118*'Student List'!$E$34))/'Student List'!$E$40),SUM((B118*'Student List'!$C$34),(C118*'Student List'!$D$34))/'Student List'!$C$40),SUM((B118*'Student List'!$C$34),(C118*'Student List'!$D$34),(D118*'Student List'!$E$34))/'Student List'!$C$35)</f>
        <v/>
      </c>
      <c r="F118" s="84" t="str">
        <f t="shared" si="34"/>
        <v/>
      </c>
      <c r="G118" s="208" t="str">
        <f>IF(ISTEXT('Student List'!$C$14),('Student List'!$C$14),"")</f>
        <v/>
      </c>
      <c r="H118" s="209"/>
      <c r="I118" s="210"/>
      <c r="J118" s="211"/>
      <c r="K118" s="210"/>
      <c r="L118" s="212"/>
      <c r="M118" s="213"/>
      <c r="N118" s="210"/>
      <c r="O118" s="211"/>
      <c r="P118" s="210"/>
      <c r="Q118" s="212"/>
      <c r="R118" s="213"/>
      <c r="S118" s="210"/>
      <c r="T118" s="211"/>
      <c r="U118" s="210"/>
      <c r="V118" s="212"/>
      <c r="W118" s="213"/>
      <c r="X118" s="210"/>
      <c r="Y118" s="211"/>
      <c r="Z118" s="210"/>
      <c r="AA118" s="214"/>
      <c r="AB118" s="215"/>
      <c r="AC118" s="209"/>
      <c r="AD118" s="210"/>
      <c r="AE118" s="213"/>
      <c r="AF118" s="210"/>
      <c r="AG118" s="212"/>
      <c r="AH118" s="213"/>
      <c r="AI118" s="210"/>
      <c r="AJ118" s="211"/>
      <c r="AK118" s="210"/>
      <c r="AL118" s="212"/>
      <c r="AM118" s="213"/>
      <c r="AN118" s="210"/>
      <c r="AO118" s="211"/>
      <c r="AP118" s="210"/>
      <c r="AQ118" s="212"/>
      <c r="AR118" s="213"/>
      <c r="AS118" s="210"/>
      <c r="AT118" s="211"/>
      <c r="AU118" s="210"/>
      <c r="AV118" s="212"/>
      <c r="AW118" s="213"/>
      <c r="AX118" s="210"/>
      <c r="AY118" s="211"/>
      <c r="AZ118" s="210"/>
      <c r="BA118" s="212"/>
      <c r="BB118" s="213"/>
      <c r="BC118" s="210"/>
      <c r="BD118" s="210"/>
      <c r="BE118" s="210"/>
      <c r="BF118" s="213"/>
      <c r="BG118" s="216" t="str">
        <f t="shared" si="35"/>
        <v/>
      </c>
      <c r="BH118" s="217"/>
      <c r="BI118" s="218" t="str">
        <f t="shared" si="36"/>
        <v/>
      </c>
      <c r="BJ118" s="219"/>
      <c r="BK118" s="220"/>
      <c r="BL118" s="221"/>
      <c r="BM118" s="221"/>
      <c r="BN118" s="221"/>
      <c r="BO118" s="221"/>
      <c r="BP118" s="221"/>
      <c r="BQ118" s="221"/>
      <c r="BR118" s="221"/>
      <c r="BS118" s="222"/>
      <c r="BT118" s="217"/>
      <c r="BU118" s="223" t="str">
        <f t="shared" si="37"/>
        <v/>
      </c>
      <c r="BV118" s="224"/>
      <c r="BW118" s="225"/>
      <c r="BX118" s="249"/>
      <c r="BY118" s="255"/>
      <c r="BZ118" s="226"/>
      <c r="CA118" s="249"/>
      <c r="CB118" s="255"/>
      <c r="CC118" s="226"/>
      <c r="CD118" s="249"/>
      <c r="CE118" s="255"/>
      <c r="CF118" s="226"/>
      <c r="CG118" s="249"/>
      <c r="CH118" s="255"/>
      <c r="CI118" s="226"/>
      <c r="CJ118" s="249"/>
      <c r="CK118" s="255"/>
      <c r="CL118" s="226"/>
      <c r="CM118" s="249"/>
      <c r="CN118" s="255"/>
      <c r="CO118" s="226"/>
      <c r="CP118" s="249"/>
      <c r="CQ118" s="255"/>
      <c r="CR118" s="226"/>
      <c r="CS118" s="249"/>
      <c r="CT118" s="255"/>
      <c r="CU118" s="226"/>
      <c r="CV118" s="249"/>
      <c r="CW118" s="225"/>
      <c r="CX118" s="226"/>
      <c r="CY118" s="227"/>
    </row>
    <row r="119" spans="1:103" ht="13.5" customHeight="1">
      <c r="A119" s="83" t="str">
        <f t="shared" si="30"/>
        <v/>
      </c>
      <c r="B119" s="168" t="str">
        <f t="shared" si="31"/>
        <v/>
      </c>
      <c r="C119" s="151" t="str">
        <f t="shared" si="32"/>
        <v/>
      </c>
      <c r="D119" s="82" t="str">
        <f t="shared" si="33"/>
        <v/>
      </c>
      <c r="E119" s="188" t="str">
        <f>IF(ISERROR(SUM((B119/2),(C119/2),(D119/2))),IF(ISERROR(SUM((B119/2),(C119/2))),IF(ISERROR(SUM((B119/2),(D119/2))),IF(ISERROR(SUM((C119/2),(D119/2))),IF(ISERROR(B119/2),IF(ISERROR(C119/2),A117,C119),B119),SUM((C119*'Student List'!$D$34),(D119*'Student List'!$E$34))/'Student List'!$D$40),SUM((B119*'Student List'!$C$34),(D119*'Student List'!$E$34))/'Student List'!$E$40),SUM((B119*'Student List'!$C$34),(C119*'Student List'!$D$34))/'Student List'!$C$40),SUM((B119*'Student List'!$C$34),(C119*'Student List'!$D$34),(D119*'Student List'!$E$34))/'Student List'!$C$35)</f>
        <v/>
      </c>
      <c r="F119" s="84" t="str">
        <f t="shared" si="34"/>
        <v/>
      </c>
      <c r="G119" s="173" t="str">
        <f>IF(ISTEXT('Student List'!$C$15),('Student List'!$C$15),"")</f>
        <v/>
      </c>
      <c r="H119" s="85"/>
      <c r="I119" s="86"/>
      <c r="J119" s="87"/>
      <c r="K119" s="86"/>
      <c r="L119" s="88"/>
      <c r="M119" s="89"/>
      <c r="N119" s="86"/>
      <c r="O119" s="87"/>
      <c r="P119" s="86"/>
      <c r="Q119" s="88"/>
      <c r="R119" s="89"/>
      <c r="S119" s="86"/>
      <c r="T119" s="87"/>
      <c r="U119" s="86"/>
      <c r="V119" s="88"/>
      <c r="W119" s="89"/>
      <c r="X119" s="86"/>
      <c r="Y119" s="87"/>
      <c r="Z119" s="86"/>
      <c r="AA119" s="90"/>
      <c r="AB119" s="207"/>
      <c r="AC119" s="85"/>
      <c r="AD119" s="86"/>
      <c r="AE119" s="89"/>
      <c r="AF119" s="86"/>
      <c r="AG119" s="88"/>
      <c r="AH119" s="89"/>
      <c r="AI119" s="86"/>
      <c r="AJ119" s="87"/>
      <c r="AK119" s="86"/>
      <c r="AL119" s="88"/>
      <c r="AM119" s="89"/>
      <c r="AN119" s="86"/>
      <c r="AO119" s="87"/>
      <c r="AP119" s="86"/>
      <c r="AQ119" s="88"/>
      <c r="AR119" s="89"/>
      <c r="AS119" s="86"/>
      <c r="AT119" s="87"/>
      <c r="AU119" s="86"/>
      <c r="AV119" s="88"/>
      <c r="AW119" s="89"/>
      <c r="AX119" s="86"/>
      <c r="AY119" s="87"/>
      <c r="AZ119" s="86"/>
      <c r="BA119" s="88"/>
      <c r="BB119" s="89"/>
      <c r="BC119" s="86"/>
      <c r="BD119" s="86"/>
      <c r="BE119" s="86"/>
      <c r="BF119" s="89"/>
      <c r="BG119" s="91" t="str">
        <f t="shared" si="35"/>
        <v/>
      </c>
      <c r="BI119" s="92" t="str">
        <f t="shared" si="36"/>
        <v/>
      </c>
      <c r="BJ119" s="112"/>
      <c r="BK119" s="117"/>
      <c r="BL119" s="113"/>
      <c r="BM119" s="113"/>
      <c r="BN119" s="113"/>
      <c r="BO119" s="113"/>
      <c r="BP119" s="113"/>
      <c r="BQ119" s="113"/>
      <c r="BR119" s="113"/>
      <c r="BS119" s="114"/>
      <c r="BU119" s="171" t="str">
        <f t="shared" si="37"/>
        <v/>
      </c>
      <c r="BV119" s="161"/>
      <c r="BW119" s="162"/>
      <c r="BX119" s="250"/>
      <c r="BY119" s="256"/>
      <c r="BZ119" s="163"/>
      <c r="CA119" s="250"/>
      <c r="CB119" s="256"/>
      <c r="CC119" s="163"/>
      <c r="CD119" s="250"/>
      <c r="CE119" s="256"/>
      <c r="CF119" s="163"/>
      <c r="CG119" s="250"/>
      <c r="CH119" s="256"/>
      <c r="CI119" s="163"/>
      <c r="CJ119" s="250"/>
      <c r="CK119" s="256"/>
      <c r="CL119" s="163"/>
      <c r="CM119" s="250"/>
      <c r="CN119" s="256"/>
      <c r="CO119" s="163"/>
      <c r="CP119" s="250"/>
      <c r="CQ119" s="256"/>
      <c r="CR119" s="163"/>
      <c r="CS119" s="250"/>
      <c r="CT119" s="256"/>
      <c r="CU119" s="163"/>
      <c r="CV119" s="250"/>
      <c r="CW119" s="162"/>
      <c r="CX119" s="163"/>
      <c r="CY119" s="164"/>
    </row>
    <row r="120" spans="1:103" ht="13.5" customHeight="1">
      <c r="A120" s="83" t="str">
        <f t="shared" si="30"/>
        <v/>
      </c>
      <c r="B120" s="168" t="str">
        <f t="shared" si="31"/>
        <v/>
      </c>
      <c r="C120" s="151" t="str">
        <f t="shared" si="32"/>
        <v/>
      </c>
      <c r="D120" s="82" t="str">
        <f t="shared" si="33"/>
        <v/>
      </c>
      <c r="E120" s="188" t="str">
        <f>IF(ISERROR(SUM((B120/2),(C120/2),(D120/2))),IF(ISERROR(SUM((B120/2),(C120/2))),IF(ISERROR(SUM((B120/2),(D120/2))),IF(ISERROR(SUM((C120/2),(D120/2))),IF(ISERROR(B120/2),IF(ISERROR(C120/2),A118,C120),B120),SUM((C120*'Student List'!$D$34),(D120*'Student List'!$E$34))/'Student List'!$D$40),SUM((B120*'Student List'!$C$34),(D120*'Student List'!$E$34))/'Student List'!$E$40),SUM((B120*'Student List'!$C$34),(C120*'Student List'!$D$34))/'Student List'!$C$40),SUM((B120*'Student List'!$C$34),(C120*'Student List'!$D$34),(D120*'Student List'!$E$34))/'Student List'!$C$35)</f>
        <v/>
      </c>
      <c r="F120" s="84" t="str">
        <f t="shared" si="34"/>
        <v/>
      </c>
      <c r="G120" s="208" t="str">
        <f>IF(ISTEXT('Student List'!$C$16),('Student List'!$C$16),"")</f>
        <v/>
      </c>
      <c r="H120" s="209"/>
      <c r="I120" s="210"/>
      <c r="J120" s="211"/>
      <c r="K120" s="210"/>
      <c r="L120" s="212"/>
      <c r="M120" s="213"/>
      <c r="N120" s="210"/>
      <c r="O120" s="211"/>
      <c r="P120" s="210"/>
      <c r="Q120" s="212"/>
      <c r="R120" s="213"/>
      <c r="S120" s="210"/>
      <c r="T120" s="211"/>
      <c r="U120" s="210"/>
      <c r="V120" s="212"/>
      <c r="W120" s="213"/>
      <c r="X120" s="210"/>
      <c r="Y120" s="211"/>
      <c r="Z120" s="210"/>
      <c r="AA120" s="214"/>
      <c r="AB120" s="215"/>
      <c r="AC120" s="209"/>
      <c r="AD120" s="210"/>
      <c r="AE120" s="213"/>
      <c r="AF120" s="210"/>
      <c r="AG120" s="212"/>
      <c r="AH120" s="213"/>
      <c r="AI120" s="210"/>
      <c r="AJ120" s="211"/>
      <c r="AK120" s="210"/>
      <c r="AL120" s="212"/>
      <c r="AM120" s="213"/>
      <c r="AN120" s="210"/>
      <c r="AO120" s="211"/>
      <c r="AP120" s="210"/>
      <c r="AQ120" s="212"/>
      <c r="AR120" s="213"/>
      <c r="AS120" s="210"/>
      <c r="AT120" s="211"/>
      <c r="AU120" s="210"/>
      <c r="AV120" s="212"/>
      <c r="AW120" s="213"/>
      <c r="AX120" s="210"/>
      <c r="AY120" s="211"/>
      <c r="AZ120" s="210"/>
      <c r="BA120" s="212"/>
      <c r="BB120" s="213"/>
      <c r="BC120" s="210"/>
      <c r="BD120" s="210"/>
      <c r="BE120" s="210"/>
      <c r="BF120" s="213"/>
      <c r="BG120" s="216" t="str">
        <f t="shared" si="35"/>
        <v/>
      </c>
      <c r="BH120" s="217"/>
      <c r="BI120" s="218" t="str">
        <f t="shared" si="36"/>
        <v/>
      </c>
      <c r="BJ120" s="219"/>
      <c r="BK120" s="220"/>
      <c r="BL120" s="221"/>
      <c r="BM120" s="221"/>
      <c r="BN120" s="221"/>
      <c r="BO120" s="221"/>
      <c r="BP120" s="221"/>
      <c r="BQ120" s="221"/>
      <c r="BR120" s="221"/>
      <c r="BS120" s="222"/>
      <c r="BT120" s="217"/>
      <c r="BU120" s="223" t="str">
        <f t="shared" si="37"/>
        <v/>
      </c>
      <c r="BV120" s="224"/>
      <c r="BW120" s="225"/>
      <c r="BX120" s="249"/>
      <c r="BY120" s="255"/>
      <c r="BZ120" s="226"/>
      <c r="CA120" s="249"/>
      <c r="CB120" s="255"/>
      <c r="CC120" s="226"/>
      <c r="CD120" s="249"/>
      <c r="CE120" s="255"/>
      <c r="CF120" s="226"/>
      <c r="CG120" s="249"/>
      <c r="CH120" s="255"/>
      <c r="CI120" s="226"/>
      <c r="CJ120" s="249"/>
      <c r="CK120" s="255"/>
      <c r="CL120" s="226"/>
      <c r="CM120" s="249"/>
      <c r="CN120" s="255"/>
      <c r="CO120" s="226"/>
      <c r="CP120" s="249"/>
      <c r="CQ120" s="255"/>
      <c r="CR120" s="226"/>
      <c r="CS120" s="249"/>
      <c r="CT120" s="255"/>
      <c r="CU120" s="226"/>
      <c r="CV120" s="249"/>
      <c r="CW120" s="225"/>
      <c r="CX120" s="226"/>
      <c r="CY120" s="227"/>
    </row>
    <row r="121" spans="1:103" ht="13.5" customHeight="1">
      <c r="A121" s="83" t="str">
        <f t="shared" si="30"/>
        <v/>
      </c>
      <c r="B121" s="168" t="str">
        <f t="shared" si="31"/>
        <v/>
      </c>
      <c r="C121" s="151" t="str">
        <f t="shared" si="32"/>
        <v/>
      </c>
      <c r="D121" s="82" t="str">
        <f t="shared" si="33"/>
        <v/>
      </c>
      <c r="E121" s="188" t="str">
        <f>IF(ISERROR(SUM((B121/2),(C121/2),(D121/2))),IF(ISERROR(SUM((B121/2),(C121/2))),IF(ISERROR(SUM((B121/2),(D121/2))),IF(ISERROR(SUM((C121/2),(D121/2))),IF(ISERROR(B121/2),IF(ISERROR(C121/2),A119,C121),B121),SUM((C121*'Student List'!$D$34),(D121*'Student List'!$E$34))/'Student List'!$D$40),SUM((B121*'Student List'!$C$34),(D121*'Student List'!$E$34))/'Student List'!$E$40),SUM((B121*'Student List'!$C$34),(C121*'Student List'!$D$34))/'Student List'!$C$40),SUM((B121*'Student List'!$C$34),(C121*'Student List'!$D$34),(D121*'Student List'!$E$34))/'Student List'!$C$35)</f>
        <v/>
      </c>
      <c r="F121" s="84" t="str">
        <f t="shared" si="34"/>
        <v/>
      </c>
      <c r="G121" s="173" t="str">
        <f>IF(ISTEXT('Student List'!$C$17),('Student List'!$C$17),"")</f>
        <v/>
      </c>
      <c r="H121" s="85"/>
      <c r="I121" s="86"/>
      <c r="J121" s="87"/>
      <c r="K121" s="86"/>
      <c r="L121" s="88"/>
      <c r="M121" s="89"/>
      <c r="N121" s="86"/>
      <c r="O121" s="87"/>
      <c r="P121" s="86"/>
      <c r="Q121" s="88"/>
      <c r="R121" s="89"/>
      <c r="S121" s="86"/>
      <c r="T121" s="87"/>
      <c r="U121" s="86"/>
      <c r="V121" s="88"/>
      <c r="W121" s="89"/>
      <c r="X121" s="86"/>
      <c r="Y121" s="87"/>
      <c r="Z121" s="86"/>
      <c r="AA121" s="90"/>
      <c r="AB121" s="207"/>
      <c r="AC121" s="85"/>
      <c r="AD121" s="86"/>
      <c r="AE121" s="89"/>
      <c r="AF121" s="86"/>
      <c r="AG121" s="88"/>
      <c r="AH121" s="89"/>
      <c r="AI121" s="86"/>
      <c r="AJ121" s="87"/>
      <c r="AK121" s="86"/>
      <c r="AL121" s="88"/>
      <c r="AM121" s="89"/>
      <c r="AN121" s="86"/>
      <c r="AO121" s="87"/>
      <c r="AP121" s="86"/>
      <c r="AQ121" s="88"/>
      <c r="AR121" s="89"/>
      <c r="AS121" s="86"/>
      <c r="AT121" s="87"/>
      <c r="AU121" s="86"/>
      <c r="AV121" s="88"/>
      <c r="AW121" s="89"/>
      <c r="AX121" s="86"/>
      <c r="AY121" s="87"/>
      <c r="AZ121" s="86"/>
      <c r="BA121" s="88"/>
      <c r="BB121" s="89"/>
      <c r="BC121" s="86"/>
      <c r="BD121" s="86"/>
      <c r="BE121" s="86"/>
      <c r="BF121" s="89"/>
      <c r="BG121" s="91" t="str">
        <f t="shared" si="35"/>
        <v/>
      </c>
      <c r="BI121" s="92" t="str">
        <f t="shared" si="36"/>
        <v/>
      </c>
      <c r="BJ121" s="112"/>
      <c r="BK121" s="117"/>
      <c r="BL121" s="113"/>
      <c r="BM121" s="113"/>
      <c r="BN121" s="113"/>
      <c r="BO121" s="113"/>
      <c r="BP121" s="113"/>
      <c r="BQ121" s="113"/>
      <c r="BR121" s="113"/>
      <c r="BS121" s="114"/>
      <c r="BU121" s="171" t="str">
        <f t="shared" si="37"/>
        <v/>
      </c>
      <c r="BV121" s="161"/>
      <c r="BW121" s="162"/>
      <c r="BX121" s="250"/>
      <c r="BY121" s="256"/>
      <c r="BZ121" s="163"/>
      <c r="CA121" s="250"/>
      <c r="CB121" s="256"/>
      <c r="CC121" s="163"/>
      <c r="CD121" s="250"/>
      <c r="CE121" s="256"/>
      <c r="CF121" s="163"/>
      <c r="CG121" s="250"/>
      <c r="CH121" s="256"/>
      <c r="CI121" s="163"/>
      <c r="CJ121" s="250"/>
      <c r="CK121" s="256"/>
      <c r="CL121" s="163"/>
      <c r="CM121" s="250"/>
      <c r="CN121" s="256"/>
      <c r="CO121" s="163"/>
      <c r="CP121" s="250"/>
      <c r="CQ121" s="256"/>
      <c r="CR121" s="163"/>
      <c r="CS121" s="250"/>
      <c r="CT121" s="256"/>
      <c r="CU121" s="163"/>
      <c r="CV121" s="250"/>
      <c r="CW121" s="162"/>
      <c r="CX121" s="163"/>
      <c r="CY121" s="164"/>
    </row>
    <row r="122" spans="1:103" ht="13.5" customHeight="1">
      <c r="A122" s="83" t="str">
        <f t="shared" si="30"/>
        <v/>
      </c>
      <c r="B122" s="168" t="str">
        <f t="shared" si="31"/>
        <v/>
      </c>
      <c r="C122" s="151" t="str">
        <f t="shared" si="32"/>
        <v/>
      </c>
      <c r="D122" s="82" t="str">
        <f t="shared" si="33"/>
        <v/>
      </c>
      <c r="E122" s="188" t="str">
        <f>IF(ISERROR(SUM((B122/2),(C122/2),(D122/2))),IF(ISERROR(SUM((B122/2),(C122/2))),IF(ISERROR(SUM((B122/2),(D122/2))),IF(ISERROR(SUM((C122/2),(D122/2))),IF(ISERROR(B122/2),IF(ISERROR(C122/2),A120,C122),B122),SUM((C122*'Student List'!$D$34),(D122*'Student List'!$E$34))/'Student List'!$D$40),SUM((B122*'Student List'!$C$34),(D122*'Student List'!$E$34))/'Student List'!$E$40),SUM((B122*'Student List'!$C$34),(C122*'Student List'!$D$34))/'Student List'!$C$40),SUM((B122*'Student List'!$C$34),(C122*'Student List'!$D$34),(D122*'Student List'!$E$34))/'Student List'!$C$35)</f>
        <v/>
      </c>
      <c r="F122" s="84" t="str">
        <f t="shared" si="34"/>
        <v/>
      </c>
      <c r="G122" s="208" t="str">
        <f>IF(ISTEXT('Student List'!$C$18),('Student List'!$C$18),"")</f>
        <v/>
      </c>
      <c r="H122" s="209"/>
      <c r="I122" s="210"/>
      <c r="J122" s="211"/>
      <c r="K122" s="210"/>
      <c r="L122" s="212"/>
      <c r="M122" s="213"/>
      <c r="N122" s="210"/>
      <c r="O122" s="211"/>
      <c r="P122" s="210"/>
      <c r="Q122" s="212"/>
      <c r="R122" s="213"/>
      <c r="S122" s="210"/>
      <c r="T122" s="211"/>
      <c r="U122" s="210"/>
      <c r="V122" s="212"/>
      <c r="W122" s="213"/>
      <c r="X122" s="210"/>
      <c r="Y122" s="211"/>
      <c r="Z122" s="210"/>
      <c r="AA122" s="214"/>
      <c r="AB122" s="215"/>
      <c r="AC122" s="209"/>
      <c r="AD122" s="210"/>
      <c r="AE122" s="213"/>
      <c r="AF122" s="210"/>
      <c r="AG122" s="212"/>
      <c r="AH122" s="213"/>
      <c r="AI122" s="210"/>
      <c r="AJ122" s="211"/>
      <c r="AK122" s="210"/>
      <c r="AL122" s="212"/>
      <c r="AM122" s="213"/>
      <c r="AN122" s="210"/>
      <c r="AO122" s="211"/>
      <c r="AP122" s="210"/>
      <c r="AQ122" s="212"/>
      <c r="AR122" s="213"/>
      <c r="AS122" s="210"/>
      <c r="AT122" s="211"/>
      <c r="AU122" s="210"/>
      <c r="AV122" s="212"/>
      <c r="AW122" s="213"/>
      <c r="AX122" s="210"/>
      <c r="AY122" s="211"/>
      <c r="AZ122" s="210"/>
      <c r="BA122" s="212"/>
      <c r="BB122" s="213"/>
      <c r="BC122" s="210"/>
      <c r="BD122" s="210"/>
      <c r="BE122" s="210"/>
      <c r="BF122" s="213"/>
      <c r="BG122" s="216" t="str">
        <f t="shared" si="35"/>
        <v/>
      </c>
      <c r="BH122" s="217"/>
      <c r="BI122" s="218" t="str">
        <f t="shared" si="36"/>
        <v/>
      </c>
      <c r="BJ122" s="219"/>
      <c r="BK122" s="220"/>
      <c r="BL122" s="221"/>
      <c r="BM122" s="221"/>
      <c r="BN122" s="221"/>
      <c r="BO122" s="221"/>
      <c r="BP122" s="221"/>
      <c r="BQ122" s="221"/>
      <c r="BR122" s="221"/>
      <c r="BS122" s="222"/>
      <c r="BT122" s="217"/>
      <c r="BU122" s="223" t="str">
        <f t="shared" si="37"/>
        <v/>
      </c>
      <c r="BV122" s="224"/>
      <c r="BW122" s="225"/>
      <c r="BX122" s="249"/>
      <c r="BY122" s="255"/>
      <c r="BZ122" s="226"/>
      <c r="CA122" s="249"/>
      <c r="CB122" s="255"/>
      <c r="CC122" s="226"/>
      <c r="CD122" s="249"/>
      <c r="CE122" s="255"/>
      <c r="CF122" s="226"/>
      <c r="CG122" s="249"/>
      <c r="CH122" s="255"/>
      <c r="CI122" s="226"/>
      <c r="CJ122" s="249"/>
      <c r="CK122" s="255"/>
      <c r="CL122" s="226"/>
      <c r="CM122" s="249"/>
      <c r="CN122" s="255"/>
      <c r="CO122" s="226"/>
      <c r="CP122" s="249"/>
      <c r="CQ122" s="255"/>
      <c r="CR122" s="226"/>
      <c r="CS122" s="249"/>
      <c r="CT122" s="255"/>
      <c r="CU122" s="226"/>
      <c r="CV122" s="249"/>
      <c r="CW122" s="225"/>
      <c r="CX122" s="226"/>
      <c r="CY122" s="227"/>
    </row>
    <row r="123" spans="1:103" ht="13.5" customHeight="1">
      <c r="A123" s="83" t="str">
        <f t="shared" si="30"/>
        <v/>
      </c>
      <c r="B123" s="168" t="str">
        <f t="shared" si="31"/>
        <v/>
      </c>
      <c r="C123" s="151" t="str">
        <f t="shared" si="32"/>
        <v/>
      </c>
      <c r="D123" s="82" t="str">
        <f t="shared" si="33"/>
        <v/>
      </c>
      <c r="E123" s="188" t="str">
        <f>IF(ISERROR(SUM((B123/2),(C123/2),(D123/2))),IF(ISERROR(SUM((B123/2),(C123/2))),IF(ISERROR(SUM((B123/2),(D123/2))),IF(ISERROR(SUM((C123/2),(D123/2))),IF(ISERROR(B123/2),IF(ISERROR(C123/2),A121,C123),B123),SUM((C123*'Student List'!$D$34),(D123*'Student List'!$E$34))/'Student List'!$D$40),SUM((B123*'Student List'!$C$34),(D123*'Student List'!$E$34))/'Student List'!$E$40),SUM((B123*'Student List'!$C$34),(C123*'Student List'!$D$34))/'Student List'!$C$40),SUM((B123*'Student List'!$C$34),(C123*'Student List'!$D$34),(D123*'Student List'!$E$34))/'Student List'!$C$35)</f>
        <v/>
      </c>
      <c r="F123" s="84" t="str">
        <f t="shared" si="34"/>
        <v/>
      </c>
      <c r="G123" s="173" t="str">
        <f>IF(ISTEXT('Student List'!$C$19),('Student List'!$C$19),"")</f>
        <v/>
      </c>
      <c r="H123" s="85"/>
      <c r="I123" s="86"/>
      <c r="J123" s="87"/>
      <c r="K123" s="86"/>
      <c r="L123" s="88"/>
      <c r="M123" s="89"/>
      <c r="N123" s="86"/>
      <c r="O123" s="87"/>
      <c r="P123" s="86"/>
      <c r="Q123" s="88"/>
      <c r="R123" s="89"/>
      <c r="S123" s="86"/>
      <c r="T123" s="87"/>
      <c r="U123" s="86"/>
      <c r="V123" s="88"/>
      <c r="W123" s="89"/>
      <c r="X123" s="86"/>
      <c r="Y123" s="87"/>
      <c r="Z123" s="86"/>
      <c r="AA123" s="90"/>
      <c r="AB123" s="207"/>
      <c r="AC123" s="85"/>
      <c r="AD123" s="86"/>
      <c r="AE123" s="89"/>
      <c r="AF123" s="86"/>
      <c r="AG123" s="88"/>
      <c r="AH123" s="89"/>
      <c r="AI123" s="86"/>
      <c r="AJ123" s="87"/>
      <c r="AK123" s="86"/>
      <c r="AL123" s="88"/>
      <c r="AM123" s="89"/>
      <c r="AN123" s="86"/>
      <c r="AO123" s="87"/>
      <c r="AP123" s="86"/>
      <c r="AQ123" s="88"/>
      <c r="AR123" s="89"/>
      <c r="AS123" s="86"/>
      <c r="AT123" s="87"/>
      <c r="AU123" s="86"/>
      <c r="AV123" s="88"/>
      <c r="AW123" s="89"/>
      <c r="AX123" s="86"/>
      <c r="AY123" s="87"/>
      <c r="AZ123" s="86"/>
      <c r="BA123" s="88"/>
      <c r="BB123" s="89"/>
      <c r="BC123" s="86"/>
      <c r="BD123" s="86"/>
      <c r="BE123" s="86"/>
      <c r="BF123" s="89"/>
      <c r="BG123" s="91" t="str">
        <f t="shared" si="35"/>
        <v/>
      </c>
      <c r="BI123" s="92" t="str">
        <f t="shared" si="36"/>
        <v/>
      </c>
      <c r="BJ123" s="112"/>
      <c r="BK123" s="117"/>
      <c r="BL123" s="113"/>
      <c r="BM123" s="113"/>
      <c r="BN123" s="113"/>
      <c r="BO123" s="113"/>
      <c r="BP123" s="113"/>
      <c r="BQ123" s="113"/>
      <c r="BR123" s="113"/>
      <c r="BS123" s="114"/>
      <c r="BU123" s="171" t="str">
        <f t="shared" si="37"/>
        <v/>
      </c>
      <c r="BV123" s="161"/>
      <c r="BW123" s="162"/>
      <c r="BX123" s="250"/>
      <c r="BY123" s="256"/>
      <c r="BZ123" s="163"/>
      <c r="CA123" s="250"/>
      <c r="CB123" s="256"/>
      <c r="CC123" s="163"/>
      <c r="CD123" s="250"/>
      <c r="CE123" s="256"/>
      <c r="CF123" s="163"/>
      <c r="CG123" s="250"/>
      <c r="CH123" s="256"/>
      <c r="CI123" s="163"/>
      <c r="CJ123" s="250"/>
      <c r="CK123" s="256"/>
      <c r="CL123" s="163"/>
      <c r="CM123" s="250"/>
      <c r="CN123" s="256"/>
      <c r="CO123" s="163"/>
      <c r="CP123" s="250"/>
      <c r="CQ123" s="256"/>
      <c r="CR123" s="163"/>
      <c r="CS123" s="250"/>
      <c r="CT123" s="256"/>
      <c r="CU123" s="163"/>
      <c r="CV123" s="250"/>
      <c r="CW123" s="162"/>
      <c r="CX123" s="163"/>
      <c r="CY123" s="164"/>
    </row>
    <row r="124" spans="1:103" ht="13.5" customHeight="1">
      <c r="A124" s="83" t="str">
        <f t="shared" si="30"/>
        <v/>
      </c>
      <c r="B124" s="168" t="str">
        <f t="shared" si="31"/>
        <v/>
      </c>
      <c r="C124" s="151" t="str">
        <f t="shared" si="32"/>
        <v/>
      </c>
      <c r="D124" s="82" t="str">
        <f t="shared" si="33"/>
        <v/>
      </c>
      <c r="E124" s="188" t="str">
        <f>IF(ISERROR(SUM((B124/2),(C124/2),(D124/2))),IF(ISERROR(SUM((B124/2),(C124/2))),IF(ISERROR(SUM((B124/2),(D124/2))),IF(ISERROR(SUM((C124/2),(D124/2))),IF(ISERROR(B124/2),IF(ISERROR(C124/2),A122,C124),B124),SUM((C124*'Student List'!$D$34),(D124*'Student List'!$E$34))/'Student List'!$D$40),SUM((B124*'Student List'!$C$34),(D124*'Student List'!$E$34))/'Student List'!$E$40),SUM((B124*'Student List'!$C$34),(C124*'Student List'!$D$34))/'Student List'!$C$40),SUM((B124*'Student List'!$C$34),(C124*'Student List'!$D$34),(D124*'Student List'!$E$34))/'Student List'!$C$35)</f>
        <v/>
      </c>
      <c r="F124" s="84" t="str">
        <f t="shared" si="34"/>
        <v/>
      </c>
      <c r="G124" s="208" t="str">
        <f>IF(ISTEXT('Student List'!$C$20),('Student List'!$C$20),"")</f>
        <v/>
      </c>
      <c r="H124" s="209"/>
      <c r="I124" s="210"/>
      <c r="J124" s="211"/>
      <c r="K124" s="210"/>
      <c r="L124" s="212"/>
      <c r="M124" s="213"/>
      <c r="N124" s="210"/>
      <c r="O124" s="211"/>
      <c r="P124" s="210"/>
      <c r="Q124" s="212"/>
      <c r="R124" s="213"/>
      <c r="S124" s="210"/>
      <c r="T124" s="211"/>
      <c r="U124" s="210"/>
      <c r="V124" s="212"/>
      <c r="W124" s="213"/>
      <c r="X124" s="210"/>
      <c r="Y124" s="211"/>
      <c r="Z124" s="210"/>
      <c r="AA124" s="214"/>
      <c r="AB124" s="215"/>
      <c r="AC124" s="209"/>
      <c r="AD124" s="210"/>
      <c r="AE124" s="213"/>
      <c r="AF124" s="210"/>
      <c r="AG124" s="212"/>
      <c r="AH124" s="213"/>
      <c r="AI124" s="210"/>
      <c r="AJ124" s="211"/>
      <c r="AK124" s="210"/>
      <c r="AL124" s="212"/>
      <c r="AM124" s="213"/>
      <c r="AN124" s="210"/>
      <c r="AO124" s="211"/>
      <c r="AP124" s="210"/>
      <c r="AQ124" s="212"/>
      <c r="AR124" s="213"/>
      <c r="AS124" s="210"/>
      <c r="AT124" s="211"/>
      <c r="AU124" s="210"/>
      <c r="AV124" s="212"/>
      <c r="AW124" s="213"/>
      <c r="AX124" s="210"/>
      <c r="AY124" s="211"/>
      <c r="AZ124" s="210"/>
      <c r="BA124" s="212"/>
      <c r="BB124" s="213"/>
      <c r="BC124" s="210"/>
      <c r="BD124" s="210"/>
      <c r="BE124" s="210"/>
      <c r="BF124" s="213"/>
      <c r="BG124" s="216" t="str">
        <f t="shared" si="35"/>
        <v/>
      </c>
      <c r="BH124" s="217"/>
      <c r="BI124" s="218" t="str">
        <f t="shared" si="36"/>
        <v/>
      </c>
      <c r="BJ124" s="219"/>
      <c r="BK124" s="220"/>
      <c r="BL124" s="221"/>
      <c r="BM124" s="221"/>
      <c r="BN124" s="221"/>
      <c r="BO124" s="221"/>
      <c r="BP124" s="221"/>
      <c r="BQ124" s="221"/>
      <c r="BR124" s="221"/>
      <c r="BS124" s="222"/>
      <c r="BT124" s="217"/>
      <c r="BU124" s="223" t="str">
        <f t="shared" si="37"/>
        <v/>
      </c>
      <c r="BV124" s="224"/>
      <c r="BW124" s="225"/>
      <c r="BX124" s="249"/>
      <c r="BY124" s="255"/>
      <c r="BZ124" s="226"/>
      <c r="CA124" s="249"/>
      <c r="CB124" s="255"/>
      <c r="CC124" s="226"/>
      <c r="CD124" s="249"/>
      <c r="CE124" s="255"/>
      <c r="CF124" s="226"/>
      <c r="CG124" s="249"/>
      <c r="CH124" s="255"/>
      <c r="CI124" s="226"/>
      <c r="CJ124" s="249"/>
      <c r="CK124" s="255"/>
      <c r="CL124" s="226"/>
      <c r="CM124" s="249"/>
      <c r="CN124" s="255"/>
      <c r="CO124" s="226"/>
      <c r="CP124" s="249"/>
      <c r="CQ124" s="255"/>
      <c r="CR124" s="226"/>
      <c r="CS124" s="249"/>
      <c r="CT124" s="255"/>
      <c r="CU124" s="226"/>
      <c r="CV124" s="249"/>
      <c r="CW124" s="225"/>
      <c r="CX124" s="226"/>
      <c r="CY124" s="227"/>
    </row>
    <row r="125" spans="1:103" ht="13.5" customHeight="1">
      <c r="A125" s="83" t="str">
        <f t="shared" si="30"/>
        <v/>
      </c>
      <c r="B125" s="168" t="str">
        <f t="shared" si="31"/>
        <v/>
      </c>
      <c r="C125" s="151" t="str">
        <f t="shared" si="32"/>
        <v/>
      </c>
      <c r="D125" s="82" t="str">
        <f t="shared" si="33"/>
        <v/>
      </c>
      <c r="E125" s="188" t="str">
        <f>IF(ISERROR(SUM((B125/2),(C125/2),(D125/2))),IF(ISERROR(SUM((B125/2),(C125/2))),IF(ISERROR(SUM((B125/2),(D125/2))),IF(ISERROR(SUM((C125/2),(D125/2))),IF(ISERROR(B125/2),IF(ISERROR(C125/2),A123,C125),B125),SUM((C125*'Student List'!$D$34),(D125*'Student List'!$E$34))/'Student List'!$D$40),SUM((B125*'Student List'!$C$34),(D125*'Student List'!$E$34))/'Student List'!$E$40),SUM((B125*'Student List'!$C$34),(C125*'Student List'!$D$34))/'Student List'!$C$40),SUM((B125*'Student List'!$C$34),(C125*'Student List'!$D$34),(D125*'Student List'!$E$34))/'Student List'!$C$35)</f>
        <v/>
      </c>
      <c r="F125" s="84" t="str">
        <f t="shared" si="34"/>
        <v/>
      </c>
      <c r="G125" s="173" t="str">
        <f>IF(ISTEXT('Student List'!$C$21),('Student List'!$C$21),"")</f>
        <v/>
      </c>
      <c r="H125" s="85"/>
      <c r="I125" s="86"/>
      <c r="J125" s="87"/>
      <c r="K125" s="86"/>
      <c r="L125" s="88"/>
      <c r="M125" s="89"/>
      <c r="N125" s="86"/>
      <c r="O125" s="86"/>
      <c r="P125" s="228"/>
      <c r="Q125" s="148"/>
      <c r="R125" s="89"/>
      <c r="S125" s="86"/>
      <c r="T125" s="87"/>
      <c r="U125" s="86"/>
      <c r="V125" s="88"/>
      <c r="W125" s="89"/>
      <c r="X125" s="86"/>
      <c r="Y125" s="87"/>
      <c r="Z125" s="86"/>
      <c r="AA125" s="90"/>
      <c r="AB125" s="207"/>
      <c r="AC125" s="85"/>
      <c r="AD125" s="86"/>
      <c r="AE125" s="89"/>
      <c r="AF125" s="86"/>
      <c r="AG125" s="88"/>
      <c r="AH125" s="89"/>
      <c r="AI125" s="86"/>
      <c r="AJ125" s="87"/>
      <c r="AK125" s="86"/>
      <c r="AL125" s="88"/>
      <c r="AM125" s="89"/>
      <c r="AN125" s="86"/>
      <c r="AO125" s="87"/>
      <c r="AP125" s="86"/>
      <c r="AQ125" s="88"/>
      <c r="AR125" s="89"/>
      <c r="AS125" s="86"/>
      <c r="AT125" s="87"/>
      <c r="AU125" s="86"/>
      <c r="AV125" s="88"/>
      <c r="AW125" s="89"/>
      <c r="AX125" s="86"/>
      <c r="AY125" s="87"/>
      <c r="AZ125" s="86"/>
      <c r="BA125" s="88"/>
      <c r="BB125" s="89"/>
      <c r="BC125" s="86"/>
      <c r="BD125" s="86"/>
      <c r="BE125" s="86"/>
      <c r="BF125" s="89"/>
      <c r="BG125" s="91" t="str">
        <f t="shared" si="35"/>
        <v/>
      </c>
      <c r="BI125" s="92" t="str">
        <f t="shared" si="36"/>
        <v/>
      </c>
      <c r="BJ125" s="112"/>
      <c r="BK125" s="117"/>
      <c r="BL125" s="113"/>
      <c r="BM125" s="113"/>
      <c r="BN125" s="113"/>
      <c r="BO125" s="113"/>
      <c r="BP125" s="113"/>
      <c r="BQ125" s="113"/>
      <c r="BR125" s="113"/>
      <c r="BS125" s="114"/>
      <c r="BU125" s="171" t="str">
        <f t="shared" si="37"/>
        <v/>
      </c>
      <c r="BV125" s="161"/>
      <c r="BW125" s="162"/>
      <c r="BX125" s="250"/>
      <c r="BY125" s="256"/>
      <c r="BZ125" s="163"/>
      <c r="CA125" s="250"/>
      <c r="CB125" s="256"/>
      <c r="CC125" s="163"/>
      <c r="CD125" s="250"/>
      <c r="CE125" s="256"/>
      <c r="CF125" s="163"/>
      <c r="CG125" s="250"/>
      <c r="CH125" s="256"/>
      <c r="CI125" s="163"/>
      <c r="CJ125" s="250"/>
      <c r="CK125" s="256"/>
      <c r="CL125" s="163"/>
      <c r="CM125" s="250"/>
      <c r="CN125" s="256"/>
      <c r="CO125" s="163"/>
      <c r="CP125" s="250"/>
      <c r="CQ125" s="256"/>
      <c r="CR125" s="163"/>
      <c r="CS125" s="250"/>
      <c r="CT125" s="256"/>
      <c r="CU125" s="163"/>
      <c r="CV125" s="250"/>
      <c r="CW125" s="162"/>
      <c r="CX125" s="163"/>
      <c r="CY125" s="164"/>
    </row>
    <row r="126" spans="1:103" ht="13.5" customHeight="1">
      <c r="A126" s="83" t="str">
        <f t="shared" si="30"/>
        <v/>
      </c>
      <c r="B126" s="168" t="str">
        <f t="shared" si="31"/>
        <v/>
      </c>
      <c r="C126" s="151" t="str">
        <f t="shared" si="32"/>
        <v/>
      </c>
      <c r="D126" s="82" t="str">
        <f t="shared" si="33"/>
        <v/>
      </c>
      <c r="E126" s="188" t="str">
        <f>IF(ISERROR(SUM((B126/2),(C126/2),(D126/2))),IF(ISERROR(SUM((B126/2),(C126/2))),IF(ISERROR(SUM((B126/2),(D126/2))),IF(ISERROR(SUM((C126/2),(D126/2))),IF(ISERROR(B126/2),IF(ISERROR(C126/2),A124,C126),B126),SUM((C126*'Student List'!$D$34),(D126*'Student List'!$E$34))/'Student List'!$D$40),SUM((B126*'Student List'!$C$34),(D126*'Student List'!$E$34))/'Student List'!$E$40),SUM((B126*'Student List'!$C$34),(C126*'Student List'!$D$34))/'Student List'!$C$40),SUM((B126*'Student List'!$C$34),(C126*'Student List'!$D$34),(D126*'Student List'!$E$34))/'Student List'!$C$35)</f>
        <v/>
      </c>
      <c r="F126" s="84" t="str">
        <f t="shared" si="34"/>
        <v/>
      </c>
      <c r="G126" s="208" t="str">
        <f>IF(ISTEXT('Student List'!$C$22),('Student List'!$C$22),"")</f>
        <v/>
      </c>
      <c r="H126" s="209"/>
      <c r="I126" s="210"/>
      <c r="J126" s="211"/>
      <c r="K126" s="210"/>
      <c r="L126" s="212"/>
      <c r="M126" s="213"/>
      <c r="N126" s="210"/>
      <c r="O126" s="211"/>
      <c r="P126" s="210"/>
      <c r="Q126" s="212"/>
      <c r="R126" s="213"/>
      <c r="S126" s="210"/>
      <c r="T126" s="211"/>
      <c r="U126" s="210"/>
      <c r="V126" s="212"/>
      <c r="W126" s="213"/>
      <c r="X126" s="210"/>
      <c r="Y126" s="211"/>
      <c r="Z126" s="210"/>
      <c r="AA126" s="214"/>
      <c r="AB126" s="215"/>
      <c r="AC126" s="209"/>
      <c r="AD126" s="210"/>
      <c r="AE126" s="213"/>
      <c r="AF126" s="210"/>
      <c r="AG126" s="212"/>
      <c r="AH126" s="213"/>
      <c r="AI126" s="210"/>
      <c r="AJ126" s="211"/>
      <c r="AK126" s="210"/>
      <c r="AL126" s="212"/>
      <c r="AM126" s="213"/>
      <c r="AN126" s="210"/>
      <c r="AO126" s="211"/>
      <c r="AP126" s="210"/>
      <c r="AQ126" s="212"/>
      <c r="AR126" s="213"/>
      <c r="AS126" s="210"/>
      <c r="AT126" s="211"/>
      <c r="AU126" s="210"/>
      <c r="AV126" s="212"/>
      <c r="AW126" s="213"/>
      <c r="AX126" s="210"/>
      <c r="AY126" s="211"/>
      <c r="AZ126" s="210"/>
      <c r="BA126" s="212"/>
      <c r="BB126" s="213"/>
      <c r="BC126" s="210"/>
      <c r="BD126" s="210"/>
      <c r="BE126" s="210"/>
      <c r="BF126" s="213"/>
      <c r="BG126" s="216" t="str">
        <f t="shared" si="35"/>
        <v/>
      </c>
      <c r="BH126" s="217"/>
      <c r="BI126" s="218" t="str">
        <f t="shared" si="36"/>
        <v/>
      </c>
      <c r="BJ126" s="219"/>
      <c r="BK126" s="220"/>
      <c r="BL126" s="221"/>
      <c r="BM126" s="221"/>
      <c r="BN126" s="221"/>
      <c r="BO126" s="221"/>
      <c r="BP126" s="221"/>
      <c r="BQ126" s="221"/>
      <c r="BR126" s="221"/>
      <c r="BS126" s="222"/>
      <c r="BT126" s="217"/>
      <c r="BU126" s="223" t="str">
        <f t="shared" si="37"/>
        <v/>
      </c>
      <c r="BV126" s="224"/>
      <c r="BW126" s="225"/>
      <c r="BX126" s="249"/>
      <c r="BY126" s="255"/>
      <c r="BZ126" s="226"/>
      <c r="CA126" s="249"/>
      <c r="CB126" s="255"/>
      <c r="CC126" s="226"/>
      <c r="CD126" s="249"/>
      <c r="CE126" s="255"/>
      <c r="CF126" s="226"/>
      <c r="CG126" s="249"/>
      <c r="CH126" s="255"/>
      <c r="CI126" s="226"/>
      <c r="CJ126" s="249"/>
      <c r="CK126" s="255"/>
      <c r="CL126" s="226"/>
      <c r="CM126" s="249"/>
      <c r="CN126" s="255"/>
      <c r="CO126" s="226"/>
      <c r="CP126" s="249"/>
      <c r="CQ126" s="255"/>
      <c r="CR126" s="226"/>
      <c r="CS126" s="249"/>
      <c r="CT126" s="255"/>
      <c r="CU126" s="226"/>
      <c r="CV126" s="249"/>
      <c r="CW126" s="225"/>
      <c r="CX126" s="226"/>
      <c r="CY126" s="227"/>
    </row>
    <row r="127" spans="1:103" ht="13.5" customHeight="1">
      <c r="A127" s="83" t="str">
        <f t="shared" si="30"/>
        <v/>
      </c>
      <c r="B127" s="168" t="str">
        <f t="shared" si="31"/>
        <v/>
      </c>
      <c r="C127" s="151" t="str">
        <f t="shared" si="32"/>
        <v/>
      </c>
      <c r="D127" s="82" t="str">
        <f t="shared" si="33"/>
        <v/>
      </c>
      <c r="E127" s="188" t="str">
        <f>IF(ISERROR(SUM((B127/2),(C127/2),(D127/2))),IF(ISERROR(SUM((B127/2),(C127/2))),IF(ISERROR(SUM((B127/2),(D127/2))),IF(ISERROR(SUM((C127/2),(D127/2))),IF(ISERROR(B127/2),IF(ISERROR(C127/2),A125,C127),B127),SUM((C127*'Student List'!$D$34),(D127*'Student List'!$E$34))/'Student List'!$D$40),SUM((B127*'Student List'!$C$34),(D127*'Student List'!$E$34))/'Student List'!$E$40),SUM((B127*'Student List'!$C$34),(C127*'Student List'!$D$34))/'Student List'!$C$40),SUM((B127*'Student List'!$C$34),(C127*'Student List'!$D$34),(D127*'Student List'!$E$34))/'Student List'!$C$35)</f>
        <v/>
      </c>
      <c r="F127" s="84" t="str">
        <f t="shared" si="34"/>
        <v/>
      </c>
      <c r="G127" s="173" t="str">
        <f>IF(ISTEXT('Student List'!$C$23),('Student List'!$C$23),"")</f>
        <v/>
      </c>
      <c r="H127" s="85"/>
      <c r="I127" s="86"/>
      <c r="J127" s="87"/>
      <c r="K127" s="86"/>
      <c r="L127" s="88"/>
      <c r="M127" s="89"/>
      <c r="N127" s="86"/>
      <c r="O127" s="87"/>
      <c r="P127" s="86"/>
      <c r="Q127" s="88"/>
      <c r="R127" s="89"/>
      <c r="S127" s="86"/>
      <c r="T127" s="87"/>
      <c r="U127" s="86"/>
      <c r="V127" s="88"/>
      <c r="W127" s="89"/>
      <c r="X127" s="86"/>
      <c r="Y127" s="87"/>
      <c r="Z127" s="86"/>
      <c r="AA127" s="90"/>
      <c r="AB127" s="207"/>
      <c r="AC127" s="85"/>
      <c r="AD127" s="86"/>
      <c r="AE127" s="89"/>
      <c r="AF127" s="86"/>
      <c r="AG127" s="88"/>
      <c r="AH127" s="89"/>
      <c r="AI127" s="86"/>
      <c r="AJ127" s="87"/>
      <c r="AK127" s="86"/>
      <c r="AL127" s="88"/>
      <c r="AM127" s="89"/>
      <c r="AN127" s="86"/>
      <c r="AO127" s="87"/>
      <c r="AP127" s="86"/>
      <c r="AQ127" s="88"/>
      <c r="AR127" s="89"/>
      <c r="AS127" s="86"/>
      <c r="AT127" s="87"/>
      <c r="AU127" s="86"/>
      <c r="AV127" s="88"/>
      <c r="AW127" s="89"/>
      <c r="AX127" s="86"/>
      <c r="AY127" s="87"/>
      <c r="AZ127" s="86"/>
      <c r="BA127" s="88"/>
      <c r="BB127" s="89"/>
      <c r="BC127" s="86"/>
      <c r="BD127" s="86"/>
      <c r="BE127" s="86"/>
      <c r="BF127" s="89"/>
      <c r="BG127" s="91" t="str">
        <f t="shared" si="35"/>
        <v/>
      </c>
      <c r="BI127" s="92" t="str">
        <f t="shared" si="36"/>
        <v/>
      </c>
      <c r="BJ127" s="112"/>
      <c r="BK127" s="117"/>
      <c r="BL127" s="113"/>
      <c r="BM127" s="113"/>
      <c r="BN127" s="113"/>
      <c r="BO127" s="113"/>
      <c r="BP127" s="113"/>
      <c r="BQ127" s="113"/>
      <c r="BR127" s="113"/>
      <c r="BS127" s="114"/>
      <c r="BU127" s="171" t="str">
        <f t="shared" si="37"/>
        <v/>
      </c>
      <c r="BV127" s="161"/>
      <c r="BW127" s="162"/>
      <c r="BX127" s="250"/>
      <c r="BY127" s="256"/>
      <c r="BZ127" s="163"/>
      <c r="CA127" s="250"/>
      <c r="CB127" s="256"/>
      <c r="CC127" s="163"/>
      <c r="CD127" s="250"/>
      <c r="CE127" s="256"/>
      <c r="CF127" s="163"/>
      <c r="CG127" s="250"/>
      <c r="CH127" s="256"/>
      <c r="CI127" s="163"/>
      <c r="CJ127" s="250"/>
      <c r="CK127" s="256"/>
      <c r="CL127" s="163"/>
      <c r="CM127" s="250"/>
      <c r="CN127" s="256"/>
      <c r="CO127" s="163"/>
      <c r="CP127" s="250"/>
      <c r="CQ127" s="256"/>
      <c r="CR127" s="163"/>
      <c r="CS127" s="250"/>
      <c r="CT127" s="256"/>
      <c r="CU127" s="163"/>
      <c r="CV127" s="250"/>
      <c r="CW127" s="162"/>
      <c r="CX127" s="163"/>
      <c r="CY127" s="164"/>
    </row>
    <row r="128" spans="1:103" ht="13.5" customHeight="1">
      <c r="A128" s="83" t="str">
        <f t="shared" si="30"/>
        <v/>
      </c>
      <c r="B128" s="168" t="str">
        <f t="shared" si="31"/>
        <v/>
      </c>
      <c r="C128" s="151" t="str">
        <f t="shared" si="32"/>
        <v/>
      </c>
      <c r="D128" s="82" t="str">
        <f t="shared" si="33"/>
        <v/>
      </c>
      <c r="E128" s="188" t="str">
        <f>IF(ISERROR(SUM((B128/2),(C128/2),(D128/2))),IF(ISERROR(SUM((B128/2),(C128/2))),IF(ISERROR(SUM((B128/2),(D128/2))),IF(ISERROR(SUM((C128/2),(D128/2))),IF(ISERROR(B128/2),IF(ISERROR(C128/2),A126,C128),B128),SUM((C128*'Student List'!$D$34),(D128*'Student List'!$E$34))/'Student List'!$D$40),SUM((B128*'Student List'!$C$34),(D128*'Student List'!$E$34))/'Student List'!$E$40),SUM((B128*'Student List'!$C$34),(C128*'Student List'!$D$34))/'Student List'!$C$40),SUM((B128*'Student List'!$C$34),(C128*'Student List'!$D$34),(D128*'Student List'!$E$34))/'Student List'!$C$35)</f>
        <v/>
      </c>
      <c r="F128" s="84" t="str">
        <f t="shared" si="34"/>
        <v/>
      </c>
      <c r="G128" s="208" t="str">
        <f>IF(ISTEXT('Student List'!$C$24),('Student List'!$C$24),"")</f>
        <v/>
      </c>
      <c r="H128" s="209"/>
      <c r="I128" s="210"/>
      <c r="J128" s="211"/>
      <c r="K128" s="210"/>
      <c r="L128" s="212"/>
      <c r="M128" s="213"/>
      <c r="N128" s="210"/>
      <c r="O128" s="211"/>
      <c r="P128" s="210"/>
      <c r="Q128" s="212"/>
      <c r="R128" s="213"/>
      <c r="S128" s="210"/>
      <c r="T128" s="211"/>
      <c r="U128" s="210"/>
      <c r="V128" s="212"/>
      <c r="W128" s="213"/>
      <c r="X128" s="210"/>
      <c r="Y128" s="211"/>
      <c r="Z128" s="210"/>
      <c r="AA128" s="214"/>
      <c r="AB128" s="215"/>
      <c r="AC128" s="209"/>
      <c r="AD128" s="210"/>
      <c r="AE128" s="213"/>
      <c r="AF128" s="210"/>
      <c r="AG128" s="212"/>
      <c r="AH128" s="213"/>
      <c r="AI128" s="210"/>
      <c r="AJ128" s="211"/>
      <c r="AK128" s="210"/>
      <c r="AL128" s="212"/>
      <c r="AM128" s="213"/>
      <c r="AN128" s="210"/>
      <c r="AO128" s="211"/>
      <c r="AP128" s="210"/>
      <c r="AQ128" s="212"/>
      <c r="AR128" s="213"/>
      <c r="AS128" s="210"/>
      <c r="AT128" s="211"/>
      <c r="AU128" s="210"/>
      <c r="AV128" s="212"/>
      <c r="AW128" s="213"/>
      <c r="AX128" s="210"/>
      <c r="AY128" s="211"/>
      <c r="AZ128" s="210"/>
      <c r="BA128" s="212"/>
      <c r="BB128" s="213"/>
      <c r="BC128" s="210"/>
      <c r="BD128" s="210"/>
      <c r="BE128" s="210"/>
      <c r="BF128" s="213"/>
      <c r="BG128" s="216" t="str">
        <f t="shared" si="35"/>
        <v/>
      </c>
      <c r="BH128" s="217"/>
      <c r="BI128" s="218" t="str">
        <f t="shared" si="36"/>
        <v/>
      </c>
      <c r="BJ128" s="219"/>
      <c r="BK128" s="220"/>
      <c r="BL128" s="221"/>
      <c r="BM128" s="221"/>
      <c r="BN128" s="221"/>
      <c r="BO128" s="221"/>
      <c r="BP128" s="221"/>
      <c r="BQ128" s="221"/>
      <c r="BR128" s="221"/>
      <c r="BS128" s="222"/>
      <c r="BT128" s="217"/>
      <c r="BU128" s="223" t="str">
        <f t="shared" si="37"/>
        <v/>
      </c>
      <c r="BV128" s="224"/>
      <c r="BW128" s="225"/>
      <c r="BX128" s="249"/>
      <c r="BY128" s="255"/>
      <c r="BZ128" s="226"/>
      <c r="CA128" s="249"/>
      <c r="CB128" s="255"/>
      <c r="CC128" s="226"/>
      <c r="CD128" s="249"/>
      <c r="CE128" s="255"/>
      <c r="CF128" s="226"/>
      <c r="CG128" s="249"/>
      <c r="CH128" s="255"/>
      <c r="CI128" s="226"/>
      <c r="CJ128" s="249"/>
      <c r="CK128" s="255"/>
      <c r="CL128" s="226"/>
      <c r="CM128" s="249"/>
      <c r="CN128" s="255"/>
      <c r="CO128" s="226"/>
      <c r="CP128" s="249"/>
      <c r="CQ128" s="255"/>
      <c r="CR128" s="226"/>
      <c r="CS128" s="249"/>
      <c r="CT128" s="255"/>
      <c r="CU128" s="226"/>
      <c r="CV128" s="249"/>
      <c r="CW128" s="225"/>
      <c r="CX128" s="226"/>
      <c r="CY128" s="227"/>
    </row>
    <row r="129" spans="1:103" ht="13.5" customHeight="1">
      <c r="A129" s="83" t="str">
        <f t="shared" si="30"/>
        <v/>
      </c>
      <c r="B129" s="168" t="str">
        <f t="shared" si="31"/>
        <v/>
      </c>
      <c r="C129" s="151" t="str">
        <f t="shared" si="32"/>
        <v/>
      </c>
      <c r="D129" s="82" t="str">
        <f t="shared" si="33"/>
        <v/>
      </c>
      <c r="E129" s="188" t="str">
        <f>IF(ISERROR(SUM((B129/2),(C129/2),(D129/2))),IF(ISERROR(SUM((B129/2),(C129/2))),IF(ISERROR(SUM((B129/2),(D129/2))),IF(ISERROR(SUM((C129/2),(D129/2))),IF(ISERROR(B129/2),IF(ISERROR(C129/2),A127,C129),B129),SUM((C129*'Student List'!$D$34),(D129*'Student List'!$E$34))/'Student List'!$D$40),SUM((B129*'Student List'!$C$34),(D129*'Student List'!$E$34))/'Student List'!$E$40),SUM((B129*'Student List'!$C$34),(C129*'Student List'!$D$34))/'Student List'!$C$40),SUM((B129*'Student List'!$C$34),(C129*'Student List'!$D$34),(D129*'Student List'!$E$34))/'Student List'!$C$35)</f>
        <v/>
      </c>
      <c r="F129" s="84" t="str">
        <f t="shared" si="34"/>
        <v/>
      </c>
      <c r="G129" s="173" t="str">
        <f>IF(ISTEXT('Student List'!$C$25),('Student List'!$C$25),"")</f>
        <v/>
      </c>
      <c r="H129" s="85"/>
      <c r="I129" s="86"/>
      <c r="J129" s="87"/>
      <c r="K129" s="86"/>
      <c r="L129" s="88"/>
      <c r="M129" s="89"/>
      <c r="N129" s="86"/>
      <c r="O129" s="87"/>
      <c r="P129" s="86"/>
      <c r="Q129" s="88"/>
      <c r="R129" s="89"/>
      <c r="S129" s="86"/>
      <c r="T129" s="87"/>
      <c r="U129" s="86"/>
      <c r="V129" s="88"/>
      <c r="W129" s="89"/>
      <c r="X129" s="86"/>
      <c r="Y129" s="87"/>
      <c r="Z129" s="86"/>
      <c r="AA129" s="90"/>
      <c r="AB129" s="207"/>
      <c r="AC129" s="85"/>
      <c r="AD129" s="86"/>
      <c r="AE129" s="89"/>
      <c r="AF129" s="86"/>
      <c r="AG129" s="88"/>
      <c r="AH129" s="89"/>
      <c r="AI129" s="86"/>
      <c r="AJ129" s="87"/>
      <c r="AK129" s="86"/>
      <c r="AL129" s="88"/>
      <c r="AM129" s="89"/>
      <c r="AN129" s="86"/>
      <c r="AO129" s="87"/>
      <c r="AP129" s="86"/>
      <c r="AQ129" s="88"/>
      <c r="AR129" s="89"/>
      <c r="AS129" s="86"/>
      <c r="AT129" s="87"/>
      <c r="AU129" s="86"/>
      <c r="AV129" s="88"/>
      <c r="AW129" s="89"/>
      <c r="AX129" s="86"/>
      <c r="AY129" s="87"/>
      <c r="AZ129" s="86"/>
      <c r="BA129" s="88"/>
      <c r="BB129" s="89"/>
      <c r="BC129" s="86"/>
      <c r="BD129" s="86"/>
      <c r="BE129" s="86"/>
      <c r="BF129" s="89"/>
      <c r="BG129" s="91" t="str">
        <f t="shared" si="35"/>
        <v/>
      </c>
      <c r="BI129" s="92" t="str">
        <f t="shared" si="36"/>
        <v/>
      </c>
      <c r="BJ129" s="112"/>
      <c r="BK129" s="117"/>
      <c r="BL129" s="113"/>
      <c r="BM129" s="113"/>
      <c r="BN129" s="113"/>
      <c r="BO129" s="113"/>
      <c r="BP129" s="113"/>
      <c r="BQ129" s="113"/>
      <c r="BR129" s="113"/>
      <c r="BS129" s="114"/>
      <c r="BU129" s="171" t="str">
        <f t="shared" si="37"/>
        <v/>
      </c>
      <c r="BV129" s="161"/>
      <c r="BW129" s="162"/>
      <c r="BX129" s="250"/>
      <c r="BY129" s="256"/>
      <c r="BZ129" s="163"/>
      <c r="CA129" s="250"/>
      <c r="CB129" s="256"/>
      <c r="CC129" s="163"/>
      <c r="CD129" s="250"/>
      <c r="CE129" s="256"/>
      <c r="CF129" s="163"/>
      <c r="CG129" s="250"/>
      <c r="CH129" s="256"/>
      <c r="CI129" s="163"/>
      <c r="CJ129" s="250"/>
      <c r="CK129" s="256"/>
      <c r="CL129" s="163"/>
      <c r="CM129" s="250"/>
      <c r="CN129" s="256"/>
      <c r="CO129" s="163"/>
      <c r="CP129" s="250"/>
      <c r="CQ129" s="256"/>
      <c r="CR129" s="163"/>
      <c r="CS129" s="250"/>
      <c r="CT129" s="256"/>
      <c r="CU129" s="163"/>
      <c r="CV129" s="250"/>
      <c r="CW129" s="162"/>
      <c r="CX129" s="163"/>
      <c r="CY129" s="164"/>
    </row>
    <row r="130" spans="1:103" ht="13.5" customHeight="1">
      <c r="A130" s="83" t="str">
        <f t="shared" si="30"/>
        <v/>
      </c>
      <c r="B130" s="168" t="str">
        <f t="shared" si="31"/>
        <v/>
      </c>
      <c r="C130" s="151" t="str">
        <f t="shared" si="32"/>
        <v/>
      </c>
      <c r="D130" s="82" t="str">
        <f t="shared" si="33"/>
        <v/>
      </c>
      <c r="E130" s="188" t="str">
        <f>IF(ISERROR(SUM((B130/2),(C130/2),(D130/2))),IF(ISERROR(SUM((B130/2),(C130/2))),IF(ISERROR(SUM((B130/2),(D130/2))),IF(ISERROR(SUM((C130/2),(D130/2))),IF(ISERROR(B130/2),IF(ISERROR(C130/2),A128,C130),B130),SUM((C130*'Student List'!$D$34),(D130*'Student List'!$E$34))/'Student List'!$D$40),SUM((B130*'Student List'!$C$34),(D130*'Student List'!$E$34))/'Student List'!$E$40),SUM((B130*'Student List'!$C$34),(C130*'Student List'!$D$34))/'Student List'!$C$40),SUM((B130*'Student List'!$C$34),(C130*'Student List'!$D$34),(D130*'Student List'!$E$34))/'Student List'!$C$35)</f>
        <v/>
      </c>
      <c r="F130" s="84" t="str">
        <f t="shared" si="34"/>
        <v/>
      </c>
      <c r="G130" s="208" t="str">
        <f>IF(ISTEXT('Student List'!$C$26),('Student List'!$C$26),"")</f>
        <v/>
      </c>
      <c r="H130" s="209"/>
      <c r="I130" s="210"/>
      <c r="J130" s="211"/>
      <c r="K130" s="210"/>
      <c r="L130" s="212"/>
      <c r="M130" s="213"/>
      <c r="N130" s="210"/>
      <c r="O130" s="211"/>
      <c r="P130" s="210"/>
      <c r="Q130" s="212"/>
      <c r="R130" s="213"/>
      <c r="S130" s="210"/>
      <c r="T130" s="211"/>
      <c r="U130" s="210"/>
      <c r="V130" s="212"/>
      <c r="W130" s="213"/>
      <c r="X130" s="210"/>
      <c r="Y130" s="211"/>
      <c r="Z130" s="210"/>
      <c r="AA130" s="214"/>
      <c r="AB130" s="215"/>
      <c r="AC130" s="209"/>
      <c r="AD130" s="210"/>
      <c r="AE130" s="213"/>
      <c r="AF130" s="210"/>
      <c r="AG130" s="212"/>
      <c r="AH130" s="213"/>
      <c r="AI130" s="210"/>
      <c r="AJ130" s="211"/>
      <c r="AK130" s="210"/>
      <c r="AL130" s="212"/>
      <c r="AM130" s="213"/>
      <c r="AN130" s="210"/>
      <c r="AO130" s="211"/>
      <c r="AP130" s="210"/>
      <c r="AQ130" s="212"/>
      <c r="AR130" s="213"/>
      <c r="AS130" s="210"/>
      <c r="AT130" s="211"/>
      <c r="AU130" s="210"/>
      <c r="AV130" s="212"/>
      <c r="AW130" s="213"/>
      <c r="AX130" s="210"/>
      <c r="AY130" s="211"/>
      <c r="AZ130" s="210"/>
      <c r="BA130" s="212"/>
      <c r="BB130" s="213"/>
      <c r="BC130" s="210"/>
      <c r="BD130" s="210"/>
      <c r="BE130" s="210"/>
      <c r="BF130" s="213"/>
      <c r="BG130" s="216" t="str">
        <f t="shared" si="35"/>
        <v/>
      </c>
      <c r="BH130" s="217"/>
      <c r="BI130" s="218" t="str">
        <f t="shared" si="36"/>
        <v/>
      </c>
      <c r="BJ130" s="219"/>
      <c r="BK130" s="220"/>
      <c r="BL130" s="221"/>
      <c r="BM130" s="221"/>
      <c r="BN130" s="221"/>
      <c r="BO130" s="221"/>
      <c r="BP130" s="221"/>
      <c r="BQ130" s="221"/>
      <c r="BR130" s="221"/>
      <c r="BS130" s="222"/>
      <c r="BT130" s="217"/>
      <c r="BU130" s="223" t="str">
        <f t="shared" si="37"/>
        <v/>
      </c>
      <c r="BV130" s="224"/>
      <c r="BW130" s="225"/>
      <c r="BX130" s="249"/>
      <c r="BY130" s="255"/>
      <c r="BZ130" s="226"/>
      <c r="CA130" s="249"/>
      <c r="CB130" s="255"/>
      <c r="CC130" s="226"/>
      <c r="CD130" s="249"/>
      <c r="CE130" s="255"/>
      <c r="CF130" s="226"/>
      <c r="CG130" s="249"/>
      <c r="CH130" s="255"/>
      <c r="CI130" s="226"/>
      <c r="CJ130" s="249"/>
      <c r="CK130" s="255"/>
      <c r="CL130" s="226"/>
      <c r="CM130" s="249"/>
      <c r="CN130" s="255"/>
      <c r="CO130" s="226"/>
      <c r="CP130" s="249"/>
      <c r="CQ130" s="255"/>
      <c r="CR130" s="226"/>
      <c r="CS130" s="249"/>
      <c r="CT130" s="255"/>
      <c r="CU130" s="226"/>
      <c r="CV130" s="249"/>
      <c r="CW130" s="225"/>
      <c r="CX130" s="226"/>
      <c r="CY130" s="227"/>
    </row>
    <row r="131" spans="1:103" ht="13.5" customHeight="1">
      <c r="A131" s="83" t="str">
        <f t="shared" si="30"/>
        <v/>
      </c>
      <c r="B131" s="168" t="str">
        <f t="shared" si="31"/>
        <v/>
      </c>
      <c r="C131" s="151" t="str">
        <f t="shared" si="32"/>
        <v/>
      </c>
      <c r="D131" s="82" t="str">
        <f t="shared" si="33"/>
        <v/>
      </c>
      <c r="E131" s="188" t="str">
        <f>IF(ISERROR(SUM((B131/2),(C131/2),(D131/2))),IF(ISERROR(SUM((B131/2),(C131/2))),IF(ISERROR(SUM((B131/2),(D131/2))),IF(ISERROR(SUM((C131/2),(D131/2))),IF(ISERROR(B131/2),IF(ISERROR(C131/2),A129,C131),B131),SUM((C131*'Student List'!$D$34),(D131*'Student List'!$E$34))/'Student List'!$D$40),SUM((B131*'Student List'!$C$34),(D131*'Student List'!$E$34))/'Student List'!$E$40),SUM((B131*'Student List'!$C$34),(C131*'Student List'!$D$34))/'Student List'!$C$40),SUM((B131*'Student List'!$C$34),(C131*'Student List'!$D$34),(D131*'Student List'!$E$34))/'Student List'!$C$35)</f>
        <v/>
      </c>
      <c r="F131" s="84" t="str">
        <f t="shared" si="34"/>
        <v/>
      </c>
      <c r="G131" s="173" t="str">
        <f>IF(ISTEXT('Student List'!$C$27),('Student List'!$C$27),"")</f>
        <v/>
      </c>
      <c r="H131" s="85"/>
      <c r="I131" s="86"/>
      <c r="J131" s="87"/>
      <c r="K131" s="86"/>
      <c r="L131" s="88"/>
      <c r="M131" s="89"/>
      <c r="N131" s="86"/>
      <c r="O131" s="87"/>
      <c r="P131" s="86"/>
      <c r="Q131" s="88"/>
      <c r="R131" s="89"/>
      <c r="S131" s="86"/>
      <c r="T131" s="87"/>
      <c r="U131" s="86"/>
      <c r="V131" s="88"/>
      <c r="W131" s="89"/>
      <c r="X131" s="86"/>
      <c r="Y131" s="87"/>
      <c r="Z131" s="86"/>
      <c r="AA131" s="90"/>
      <c r="AB131" s="207"/>
      <c r="AC131" s="85"/>
      <c r="AD131" s="86"/>
      <c r="AE131" s="89"/>
      <c r="AF131" s="86"/>
      <c r="AG131" s="88"/>
      <c r="AH131" s="89"/>
      <c r="AI131" s="86"/>
      <c r="AJ131" s="87"/>
      <c r="AK131" s="86"/>
      <c r="AL131" s="88"/>
      <c r="AM131" s="89"/>
      <c r="AN131" s="86"/>
      <c r="AO131" s="87"/>
      <c r="AP131" s="86"/>
      <c r="AQ131" s="88"/>
      <c r="AR131" s="89"/>
      <c r="AS131" s="86"/>
      <c r="AT131" s="87"/>
      <c r="AU131" s="86"/>
      <c r="AV131" s="88"/>
      <c r="AW131" s="89"/>
      <c r="AX131" s="86"/>
      <c r="AY131" s="87"/>
      <c r="AZ131" s="86"/>
      <c r="BA131" s="88"/>
      <c r="BB131" s="89"/>
      <c r="BC131" s="86"/>
      <c r="BD131" s="86"/>
      <c r="BE131" s="86"/>
      <c r="BF131" s="89"/>
      <c r="BG131" s="91" t="str">
        <f t="shared" si="35"/>
        <v/>
      </c>
      <c r="BI131" s="95" t="str">
        <f t="shared" si="36"/>
        <v/>
      </c>
      <c r="BJ131" s="117"/>
      <c r="BK131" s="117"/>
      <c r="BL131" s="113"/>
      <c r="BM131" s="113"/>
      <c r="BN131" s="113"/>
      <c r="BO131" s="113"/>
      <c r="BP131" s="113"/>
      <c r="BQ131" s="113"/>
      <c r="BR131" s="113"/>
      <c r="BS131" s="114"/>
      <c r="BU131" s="171" t="str">
        <f t="shared" si="37"/>
        <v/>
      </c>
      <c r="BV131" s="161"/>
      <c r="BW131" s="162"/>
      <c r="BX131" s="250"/>
      <c r="BY131" s="256"/>
      <c r="BZ131" s="163"/>
      <c r="CA131" s="250"/>
      <c r="CB131" s="256"/>
      <c r="CC131" s="163"/>
      <c r="CD131" s="250"/>
      <c r="CE131" s="256"/>
      <c r="CF131" s="163"/>
      <c r="CG131" s="250"/>
      <c r="CH131" s="256"/>
      <c r="CI131" s="163"/>
      <c r="CJ131" s="250"/>
      <c r="CK131" s="256"/>
      <c r="CL131" s="163"/>
      <c r="CM131" s="250"/>
      <c r="CN131" s="256"/>
      <c r="CO131" s="163"/>
      <c r="CP131" s="250"/>
      <c r="CQ131" s="256"/>
      <c r="CR131" s="163"/>
      <c r="CS131" s="250"/>
      <c r="CT131" s="256"/>
      <c r="CU131" s="163"/>
      <c r="CV131" s="250"/>
      <c r="CW131" s="162"/>
      <c r="CX131" s="163"/>
      <c r="CY131" s="164"/>
    </row>
    <row r="132" spans="1:103" ht="13.5" customHeight="1">
      <c r="A132" s="83" t="str">
        <f t="shared" si="30"/>
        <v/>
      </c>
      <c r="B132" s="168" t="str">
        <f t="shared" si="31"/>
        <v/>
      </c>
      <c r="C132" s="151" t="str">
        <f t="shared" si="32"/>
        <v/>
      </c>
      <c r="D132" s="82" t="str">
        <f t="shared" si="33"/>
        <v/>
      </c>
      <c r="E132" s="188" t="str">
        <f>IF(ISERROR(SUM((B132/2),(C132/2),(D132/2))),IF(ISERROR(SUM((B132/2),(C132/2))),IF(ISERROR(SUM((B132/2),(D132/2))),IF(ISERROR(SUM((C132/2),(D132/2))),IF(ISERROR(B132/2),IF(ISERROR(C132/2),A130,C132),B132),SUM((C132*'Student List'!$D$34),(D132*'Student List'!$E$34))/'Student List'!$D$40),SUM((B132*'Student List'!$C$34),(D132*'Student List'!$E$34))/'Student List'!$E$40),SUM((B132*'Student List'!$C$34),(C132*'Student List'!$D$34))/'Student List'!$C$40),SUM((B132*'Student List'!$C$34),(C132*'Student List'!$D$34),(D132*'Student List'!$E$34))/'Student List'!$C$35)</f>
        <v/>
      </c>
      <c r="F132" s="84" t="str">
        <f t="shared" si="34"/>
        <v/>
      </c>
      <c r="G132" s="208" t="str">
        <f>IF(ISTEXT('Student List'!$C$28),('Student List'!$C$28),"")</f>
        <v/>
      </c>
      <c r="H132" s="209"/>
      <c r="I132" s="210"/>
      <c r="J132" s="211"/>
      <c r="K132" s="210"/>
      <c r="L132" s="212"/>
      <c r="M132" s="213"/>
      <c r="N132" s="210"/>
      <c r="O132" s="211"/>
      <c r="P132" s="210"/>
      <c r="Q132" s="212"/>
      <c r="R132" s="213"/>
      <c r="S132" s="210"/>
      <c r="T132" s="211"/>
      <c r="U132" s="210"/>
      <c r="V132" s="212"/>
      <c r="W132" s="213"/>
      <c r="X132" s="210"/>
      <c r="Y132" s="211"/>
      <c r="Z132" s="210"/>
      <c r="AA132" s="214"/>
      <c r="AB132" s="215"/>
      <c r="AC132" s="209"/>
      <c r="AD132" s="210"/>
      <c r="AE132" s="213"/>
      <c r="AF132" s="210"/>
      <c r="AG132" s="212"/>
      <c r="AH132" s="213"/>
      <c r="AI132" s="210"/>
      <c r="AJ132" s="211"/>
      <c r="AK132" s="210"/>
      <c r="AL132" s="212"/>
      <c r="AM132" s="213"/>
      <c r="AN132" s="210"/>
      <c r="AO132" s="211"/>
      <c r="AP132" s="210"/>
      <c r="AQ132" s="212"/>
      <c r="AR132" s="213"/>
      <c r="AS132" s="210"/>
      <c r="AT132" s="211"/>
      <c r="AU132" s="210"/>
      <c r="AV132" s="212"/>
      <c r="AW132" s="213"/>
      <c r="AX132" s="210"/>
      <c r="AY132" s="211"/>
      <c r="AZ132" s="210"/>
      <c r="BA132" s="212"/>
      <c r="BB132" s="213"/>
      <c r="BC132" s="210"/>
      <c r="BD132" s="210"/>
      <c r="BE132" s="210"/>
      <c r="BF132" s="213"/>
      <c r="BG132" s="216" t="str">
        <f t="shared" si="35"/>
        <v/>
      </c>
      <c r="BH132" s="217"/>
      <c r="BI132" s="218" t="str">
        <f t="shared" si="36"/>
        <v/>
      </c>
      <c r="BJ132" s="219"/>
      <c r="BK132" s="220"/>
      <c r="BL132" s="221"/>
      <c r="BM132" s="221"/>
      <c r="BN132" s="221"/>
      <c r="BO132" s="221"/>
      <c r="BP132" s="221"/>
      <c r="BQ132" s="221"/>
      <c r="BR132" s="221"/>
      <c r="BS132" s="222"/>
      <c r="BT132" s="217"/>
      <c r="BU132" s="223" t="str">
        <f t="shared" si="37"/>
        <v/>
      </c>
      <c r="BV132" s="224"/>
      <c r="BW132" s="225"/>
      <c r="BX132" s="249"/>
      <c r="BY132" s="255"/>
      <c r="BZ132" s="226"/>
      <c r="CA132" s="249"/>
      <c r="CB132" s="255"/>
      <c r="CC132" s="226"/>
      <c r="CD132" s="249"/>
      <c r="CE132" s="255"/>
      <c r="CF132" s="226"/>
      <c r="CG132" s="249"/>
      <c r="CH132" s="255"/>
      <c r="CI132" s="226"/>
      <c r="CJ132" s="249"/>
      <c r="CK132" s="255"/>
      <c r="CL132" s="226"/>
      <c r="CM132" s="249"/>
      <c r="CN132" s="255"/>
      <c r="CO132" s="226"/>
      <c r="CP132" s="249"/>
      <c r="CQ132" s="255"/>
      <c r="CR132" s="226"/>
      <c r="CS132" s="249"/>
      <c r="CT132" s="255"/>
      <c r="CU132" s="226"/>
      <c r="CV132" s="249"/>
      <c r="CW132" s="225"/>
      <c r="CX132" s="226"/>
      <c r="CY132" s="227"/>
    </row>
    <row r="133" spans="1:103" ht="13.5" customHeight="1">
      <c r="B133" s="168" t="str">
        <f t="shared" si="31"/>
        <v/>
      </c>
      <c r="C133" s="151" t="str">
        <f t="shared" si="32"/>
        <v/>
      </c>
      <c r="D133" s="82" t="str">
        <f t="shared" si="33"/>
        <v/>
      </c>
      <c r="E133" s="188" t="str">
        <f>IF(ISERROR(SUM((B133/2),(C133/2),(D133/2))),IF(ISERROR(SUM((B133/2),(C133/2))),IF(ISERROR(SUM((B133/2),(D133/2))),IF(ISERROR(SUM((C133/2),(D133/2))),IF(ISERROR(B133/2),IF(ISERROR(C133/2),A131,C133),B133),SUM((C133*'Student List'!$D$34),(D133*'Student List'!$E$34))/'Student List'!$D$40),SUM((B133*'Student List'!$C$34),(D133*'Student List'!$E$34))/'Student List'!$E$40),SUM((B133*'Student List'!$C$34),(C133*'Student List'!$D$34))/'Student List'!$C$40),SUM((B133*'Student List'!$C$34),(C133*'Student List'!$D$34),(D133*'Student List'!$E$34))/'Student List'!$C$35)</f>
        <v/>
      </c>
      <c r="F133" s="84" t="str">
        <f t="shared" si="34"/>
        <v/>
      </c>
      <c r="G133" s="173" t="str">
        <f>IF(ISTEXT('Student List'!$C$29),('Student List'!$C$29),"")</f>
        <v/>
      </c>
      <c r="H133" s="85"/>
      <c r="I133" s="86"/>
      <c r="J133" s="87"/>
      <c r="K133" s="86"/>
      <c r="L133" s="88"/>
      <c r="M133" s="89"/>
      <c r="N133" s="86"/>
      <c r="O133" s="87"/>
      <c r="P133" s="86"/>
      <c r="Q133" s="88"/>
      <c r="R133" s="89"/>
      <c r="S133" s="86"/>
      <c r="T133" s="87"/>
      <c r="U133" s="86"/>
      <c r="V133" s="88"/>
      <c r="W133" s="89"/>
      <c r="X133" s="86"/>
      <c r="Y133" s="87"/>
      <c r="Z133" s="86"/>
      <c r="AA133" s="90"/>
      <c r="AB133" s="207"/>
      <c r="AC133" s="85"/>
      <c r="AD133" s="86"/>
      <c r="AE133" s="89"/>
      <c r="AF133" s="86"/>
      <c r="AG133" s="88"/>
      <c r="AH133" s="89"/>
      <c r="AI133" s="86"/>
      <c r="AJ133" s="87"/>
      <c r="AK133" s="86"/>
      <c r="AL133" s="88"/>
      <c r="AM133" s="89"/>
      <c r="AN133" s="86"/>
      <c r="AO133" s="87"/>
      <c r="AP133" s="86"/>
      <c r="AQ133" s="88"/>
      <c r="AR133" s="89"/>
      <c r="AS133" s="86"/>
      <c r="AT133" s="87"/>
      <c r="AU133" s="86"/>
      <c r="AV133" s="88"/>
      <c r="AW133" s="89"/>
      <c r="AX133" s="86"/>
      <c r="AY133" s="87"/>
      <c r="AZ133" s="86"/>
      <c r="BA133" s="88"/>
      <c r="BB133" s="89"/>
      <c r="BC133" s="86"/>
      <c r="BD133" s="86"/>
      <c r="BE133" s="86"/>
      <c r="BF133" s="89"/>
      <c r="BG133" s="91" t="str">
        <f t="shared" si="35"/>
        <v/>
      </c>
      <c r="BI133" s="96" t="str">
        <f t="shared" si="36"/>
        <v/>
      </c>
      <c r="BJ133" s="115"/>
      <c r="BK133" s="113"/>
      <c r="BL133" s="113"/>
      <c r="BM133" s="113"/>
      <c r="BN133" s="113"/>
      <c r="BO133" s="113"/>
      <c r="BP133" s="113"/>
      <c r="BQ133" s="113"/>
      <c r="BR133" s="113"/>
      <c r="BS133" s="116"/>
      <c r="BU133" s="171" t="str">
        <f t="shared" si="37"/>
        <v/>
      </c>
      <c r="BV133" s="165"/>
      <c r="BW133" s="163"/>
      <c r="BX133" s="250"/>
      <c r="BY133" s="256"/>
      <c r="BZ133" s="163"/>
      <c r="CA133" s="250"/>
      <c r="CB133" s="256"/>
      <c r="CC133" s="163"/>
      <c r="CD133" s="250"/>
      <c r="CE133" s="256"/>
      <c r="CF133" s="163"/>
      <c r="CG133" s="250"/>
      <c r="CH133" s="256"/>
      <c r="CI133" s="163"/>
      <c r="CJ133" s="250"/>
      <c r="CK133" s="256"/>
      <c r="CL133" s="163"/>
      <c r="CM133" s="250"/>
      <c r="CN133" s="256"/>
      <c r="CO133" s="163"/>
      <c r="CP133" s="250"/>
      <c r="CQ133" s="256"/>
      <c r="CR133" s="163"/>
      <c r="CS133" s="250"/>
      <c r="CT133" s="256"/>
      <c r="CU133" s="163"/>
      <c r="CV133" s="250"/>
      <c r="CW133" s="162"/>
      <c r="CX133" s="163"/>
      <c r="CY133" s="166"/>
    </row>
    <row r="134" spans="1:103" ht="13.5" customHeight="1" thickBot="1">
      <c r="B134" s="169" t="str">
        <f t="shared" si="31"/>
        <v/>
      </c>
      <c r="C134" s="152" t="str">
        <f t="shared" si="32"/>
        <v/>
      </c>
      <c r="D134" s="97" t="str">
        <f t="shared" si="33"/>
        <v/>
      </c>
      <c r="E134" s="274" t="str">
        <f>IF(ISERROR(SUM((B134/2),(C134/2),(D134/2))),IF(ISERROR(SUM((B134/2),(C134/2))),IF(ISERROR(SUM((B134/2),(D134/2))),IF(ISERROR(SUM((C134/2),(D134/2))),IF(ISERROR(B134/2),IF(ISERROR(C134/2),A132,C134),B134),SUM((C134*'Student List'!$D$34),(D134*'Student List'!$E$34))/'Student List'!$D$40),SUM((B134*'Student List'!$C$34),(D134*'Student List'!$E$34))/'Student List'!$E$40),SUM((B134*'Student List'!$C$34),(C134*'Student List'!$D$34))/'Student List'!$C$40),SUM((B134*'Student List'!$C$34),(C134*'Student List'!$D$34),(D134*'Student List'!$E$34))/'Student List'!$C$35)</f>
        <v/>
      </c>
      <c r="F134" s="98" t="str">
        <f t="shared" si="34"/>
        <v/>
      </c>
      <c r="G134" s="229" t="str">
        <f>IF(ISTEXT('Student List'!$C$30),('Student List'!$C$30),"")</f>
        <v/>
      </c>
      <c r="H134" s="230"/>
      <c r="I134" s="231"/>
      <c r="J134" s="232"/>
      <c r="K134" s="231"/>
      <c r="L134" s="233"/>
      <c r="M134" s="234"/>
      <c r="N134" s="231"/>
      <c r="O134" s="232"/>
      <c r="P134" s="231"/>
      <c r="Q134" s="233"/>
      <c r="R134" s="234"/>
      <c r="S134" s="231"/>
      <c r="T134" s="232"/>
      <c r="U134" s="231"/>
      <c r="V134" s="233"/>
      <c r="W134" s="234"/>
      <c r="X134" s="231"/>
      <c r="Y134" s="232"/>
      <c r="Z134" s="231"/>
      <c r="AA134" s="235"/>
      <c r="AB134" s="215"/>
      <c r="AC134" s="230"/>
      <c r="AD134" s="231"/>
      <c r="AE134" s="234"/>
      <c r="AF134" s="231"/>
      <c r="AG134" s="233"/>
      <c r="AH134" s="234"/>
      <c r="AI134" s="231"/>
      <c r="AJ134" s="232"/>
      <c r="AK134" s="231"/>
      <c r="AL134" s="233"/>
      <c r="AM134" s="234"/>
      <c r="AN134" s="231"/>
      <c r="AO134" s="232"/>
      <c r="AP134" s="231"/>
      <c r="AQ134" s="233"/>
      <c r="AR134" s="234"/>
      <c r="AS134" s="231"/>
      <c r="AT134" s="232"/>
      <c r="AU134" s="231"/>
      <c r="AV134" s="233"/>
      <c r="AW134" s="234"/>
      <c r="AX134" s="231"/>
      <c r="AY134" s="232"/>
      <c r="AZ134" s="231"/>
      <c r="BA134" s="233"/>
      <c r="BB134" s="234"/>
      <c r="BC134" s="231"/>
      <c r="BD134" s="231"/>
      <c r="BE134" s="231"/>
      <c r="BF134" s="234"/>
      <c r="BG134" s="236" t="str">
        <f t="shared" si="35"/>
        <v/>
      </c>
      <c r="BH134" s="217"/>
      <c r="BI134" s="237" t="str">
        <f t="shared" si="36"/>
        <v/>
      </c>
      <c r="BJ134" s="238"/>
      <c r="BK134" s="239"/>
      <c r="BL134" s="240"/>
      <c r="BM134" s="240"/>
      <c r="BN134" s="240"/>
      <c r="BO134" s="240"/>
      <c r="BP134" s="240"/>
      <c r="BQ134" s="240"/>
      <c r="BR134" s="240"/>
      <c r="BS134" s="241"/>
      <c r="BT134" s="217"/>
      <c r="BU134" s="242" t="str">
        <f t="shared" si="37"/>
        <v/>
      </c>
      <c r="BV134" s="243"/>
      <c r="BW134" s="244"/>
      <c r="BX134" s="251"/>
      <c r="BY134" s="257"/>
      <c r="BZ134" s="245"/>
      <c r="CA134" s="251"/>
      <c r="CB134" s="257"/>
      <c r="CC134" s="245"/>
      <c r="CD134" s="251"/>
      <c r="CE134" s="257"/>
      <c r="CF134" s="245"/>
      <c r="CG134" s="251"/>
      <c r="CH134" s="257"/>
      <c r="CI134" s="245"/>
      <c r="CJ134" s="251"/>
      <c r="CK134" s="257"/>
      <c r="CL134" s="245"/>
      <c r="CM134" s="251"/>
      <c r="CN134" s="257"/>
      <c r="CO134" s="245"/>
      <c r="CP134" s="251"/>
      <c r="CQ134" s="257"/>
      <c r="CR134" s="245"/>
      <c r="CS134" s="251"/>
      <c r="CT134" s="257"/>
      <c r="CU134" s="245"/>
      <c r="CV134" s="251"/>
      <c r="CW134" s="244"/>
      <c r="CX134" s="245"/>
      <c r="CY134" s="246"/>
    </row>
    <row r="135" spans="1:103" ht="13.5" customHeight="1" thickBot="1">
      <c r="BS135" s="100"/>
      <c r="CY135" s="100"/>
    </row>
    <row r="136" spans="1:103" ht="28.5" customHeight="1" thickTop="1" thickBot="1">
      <c r="B136" s="364" t="str">
        <f>IF(ISTEXT('Student List'!I13),'Student List'!I13,"")</f>
        <v>Science</v>
      </c>
      <c r="C136" s="365"/>
      <c r="D136" s="365"/>
      <c r="E136" s="366"/>
      <c r="F136" s="367" t="str">
        <f>$F$28</f>
        <v>School Name Here</v>
      </c>
      <c r="G136" s="368"/>
      <c r="H136" s="368"/>
      <c r="I136" s="368"/>
      <c r="J136" s="369"/>
      <c r="K136" s="17" t="s">
        <v>117</v>
      </c>
      <c r="L136" s="18"/>
      <c r="M136" s="19"/>
      <c r="N136" s="19"/>
      <c r="O136" s="19"/>
      <c r="P136" s="20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2"/>
      <c r="AC136" s="24"/>
      <c r="AD136" s="25"/>
      <c r="AE136" s="25"/>
      <c r="AF136" s="26" t="str">
        <f>B136</f>
        <v>Science</v>
      </c>
      <c r="AG136" s="25" t="s">
        <v>6</v>
      </c>
      <c r="AH136" s="27"/>
      <c r="AI136" s="27"/>
      <c r="AJ136" s="27"/>
      <c r="AK136" s="27"/>
      <c r="AL136" s="28"/>
      <c r="AM136" s="17" t="str">
        <f>K136</f>
        <v>4th NINE WEEKS</v>
      </c>
      <c r="AN136" s="19"/>
      <c r="AO136" s="19"/>
      <c r="AP136" s="19"/>
      <c r="AQ136" s="19"/>
      <c r="AR136" s="20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9"/>
      <c r="BI136" s="30" t="str">
        <f>B136</f>
        <v>Science</v>
      </c>
      <c r="BJ136" s="31"/>
      <c r="BK136" s="32"/>
      <c r="BL136" s="33" t="str">
        <f>K136</f>
        <v>4th NINE WEEKS</v>
      </c>
      <c r="BM136" s="34"/>
      <c r="BN136" s="34"/>
      <c r="BO136" s="34"/>
      <c r="BP136" s="34"/>
      <c r="BQ136" s="35"/>
      <c r="BR136" s="35"/>
      <c r="BS136" s="36"/>
      <c r="BU136" s="30" t="str">
        <f>B136</f>
        <v>Science</v>
      </c>
      <c r="BV136" s="31"/>
      <c r="BW136" s="32"/>
      <c r="BX136" s="33" t="str">
        <f>K136</f>
        <v>4th NINE WEEKS</v>
      </c>
      <c r="BY136" s="34"/>
      <c r="BZ136" s="34"/>
      <c r="CA136" s="34"/>
      <c r="CB136" s="34"/>
      <c r="CC136" s="34"/>
      <c r="CD136" s="34"/>
      <c r="CE136" s="34"/>
      <c r="CF136" s="34"/>
      <c r="CG136" s="34"/>
      <c r="CH136" s="34"/>
      <c r="CI136" s="34"/>
      <c r="CJ136" s="34"/>
      <c r="CK136" s="34"/>
      <c r="CL136" s="34"/>
      <c r="CM136" s="34"/>
      <c r="CN136" s="34"/>
      <c r="CO136" s="34"/>
      <c r="CP136" s="34"/>
      <c r="CQ136" s="34"/>
      <c r="CR136" s="34"/>
      <c r="CS136" s="34"/>
      <c r="CT136" s="34"/>
      <c r="CU136" s="34"/>
      <c r="CV136" s="34"/>
      <c r="CW136" s="34"/>
      <c r="CX136" s="35"/>
      <c r="CY136" s="36"/>
    </row>
    <row r="137" spans="1:103" ht="13.5" customHeight="1" thickTop="1" thickBot="1">
      <c r="B137" s="37"/>
      <c r="C137" s="37"/>
      <c r="D137" s="38"/>
      <c r="E137" s="38"/>
      <c r="F137" s="38"/>
      <c r="G137" s="38"/>
      <c r="H137" s="39" t="s">
        <v>7</v>
      </c>
      <c r="I137" s="40"/>
      <c r="J137" s="40"/>
      <c r="K137" s="40"/>
      <c r="L137" s="41"/>
      <c r="M137" s="40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3"/>
      <c r="AC137" s="39" t="s">
        <v>7</v>
      </c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4"/>
      <c r="BI137" s="45"/>
      <c r="BJ137" s="46" t="s">
        <v>8</v>
      </c>
      <c r="BK137" s="40"/>
      <c r="BL137" s="40"/>
      <c r="BM137" s="40"/>
      <c r="BN137" s="40"/>
      <c r="BO137" s="40"/>
      <c r="BP137" s="40"/>
      <c r="BQ137" s="40"/>
      <c r="BR137" s="40"/>
      <c r="BS137" s="47"/>
      <c r="BU137" s="45"/>
      <c r="BV137" s="155" t="s">
        <v>59</v>
      </c>
      <c r="BW137" s="156"/>
      <c r="BX137" s="156"/>
      <c r="BY137" s="156"/>
      <c r="BZ137" s="156"/>
      <c r="CA137" s="156"/>
      <c r="CB137" s="156"/>
      <c r="CC137" s="156"/>
      <c r="CD137" s="156"/>
      <c r="CE137" s="156"/>
      <c r="CF137" s="156"/>
      <c r="CG137" s="156"/>
      <c r="CH137" s="156"/>
      <c r="CI137" s="156"/>
      <c r="CJ137" s="156"/>
      <c r="CK137" s="156"/>
      <c r="CL137" s="156"/>
      <c r="CM137" s="156"/>
      <c r="CN137" s="156"/>
      <c r="CO137" s="156"/>
      <c r="CP137" s="156"/>
      <c r="CQ137" s="156"/>
      <c r="CR137" s="156"/>
      <c r="CS137" s="156"/>
      <c r="CT137" s="156"/>
      <c r="CU137" s="156"/>
      <c r="CV137" s="156"/>
      <c r="CW137" s="156"/>
      <c r="CX137" s="156"/>
      <c r="CY137" s="157"/>
    </row>
    <row r="138" spans="1:103" ht="13.5" customHeight="1">
      <c r="A138" s="83" t="str">
        <f t="shared" ref="A138:A159" si="38">IF(ISERROR(D140/2),"",D140)</f>
        <v/>
      </c>
      <c r="B138" s="153" t="s">
        <v>58</v>
      </c>
      <c r="C138" s="149" t="s">
        <v>9</v>
      </c>
      <c r="D138" s="48" t="s">
        <v>10</v>
      </c>
      <c r="E138" s="49" t="s">
        <v>60</v>
      </c>
      <c r="F138" s="50"/>
      <c r="G138" s="51"/>
      <c r="H138" s="362" t="s">
        <v>11</v>
      </c>
      <c r="I138" s="355"/>
      <c r="J138" s="355"/>
      <c r="K138" s="355"/>
      <c r="L138" s="360"/>
      <c r="M138" s="354" t="s">
        <v>12</v>
      </c>
      <c r="N138" s="355"/>
      <c r="O138" s="355"/>
      <c r="P138" s="355"/>
      <c r="Q138" s="360"/>
      <c r="R138" s="354" t="s">
        <v>13</v>
      </c>
      <c r="S138" s="355"/>
      <c r="T138" s="355"/>
      <c r="U138" s="355"/>
      <c r="V138" s="360"/>
      <c r="W138" s="354" t="s">
        <v>14</v>
      </c>
      <c r="X138" s="355"/>
      <c r="Y138" s="355"/>
      <c r="Z138" s="355"/>
      <c r="AA138" s="356"/>
      <c r="AC138" s="362" t="s">
        <v>15</v>
      </c>
      <c r="AD138" s="355"/>
      <c r="AE138" s="355"/>
      <c r="AF138" s="355"/>
      <c r="AG138" s="360"/>
      <c r="AH138" s="354" t="s">
        <v>16</v>
      </c>
      <c r="AI138" s="355"/>
      <c r="AJ138" s="355"/>
      <c r="AK138" s="355"/>
      <c r="AL138" s="360"/>
      <c r="AM138" s="354" t="s">
        <v>17</v>
      </c>
      <c r="AN138" s="355"/>
      <c r="AO138" s="355"/>
      <c r="AP138" s="355"/>
      <c r="AQ138" s="360"/>
      <c r="AR138" s="354" t="s">
        <v>18</v>
      </c>
      <c r="AS138" s="355"/>
      <c r="AT138" s="355"/>
      <c r="AU138" s="355"/>
      <c r="AV138" s="360"/>
      <c r="AW138" s="354" t="s">
        <v>19</v>
      </c>
      <c r="AX138" s="355"/>
      <c r="AY138" s="355"/>
      <c r="AZ138" s="355"/>
      <c r="BA138" s="356"/>
      <c r="BB138" s="354" t="s">
        <v>120</v>
      </c>
      <c r="BC138" s="355"/>
      <c r="BD138" s="355"/>
      <c r="BE138" s="355"/>
      <c r="BF138" s="356"/>
      <c r="BG138" s="52"/>
      <c r="BI138" s="53"/>
      <c r="BJ138" s="54"/>
      <c r="BK138" s="54"/>
      <c r="BL138" s="54"/>
      <c r="BM138" s="54"/>
      <c r="BN138" s="54"/>
      <c r="BO138" s="54"/>
      <c r="BP138" s="54"/>
      <c r="BQ138" s="54"/>
      <c r="BR138" s="54"/>
      <c r="BS138" s="55"/>
      <c r="BU138" s="53"/>
      <c r="BV138" s="344" t="s">
        <v>11</v>
      </c>
      <c r="BW138" s="345"/>
      <c r="BX138" s="346"/>
      <c r="BY138" s="344" t="s">
        <v>12</v>
      </c>
      <c r="BZ138" s="345"/>
      <c r="CA138" s="346"/>
      <c r="CB138" s="344" t="s">
        <v>13</v>
      </c>
      <c r="CC138" s="345"/>
      <c r="CD138" s="346"/>
      <c r="CE138" s="344" t="s">
        <v>14</v>
      </c>
      <c r="CF138" s="345"/>
      <c r="CG138" s="346"/>
      <c r="CH138" s="344" t="s">
        <v>15</v>
      </c>
      <c r="CI138" s="345"/>
      <c r="CJ138" s="346"/>
      <c r="CK138" s="344" t="s">
        <v>16</v>
      </c>
      <c r="CL138" s="345"/>
      <c r="CM138" s="346"/>
      <c r="CN138" s="344" t="s">
        <v>17</v>
      </c>
      <c r="CO138" s="345"/>
      <c r="CP138" s="346"/>
      <c r="CQ138" s="344" t="s">
        <v>18</v>
      </c>
      <c r="CR138" s="345"/>
      <c r="CS138" s="346"/>
      <c r="CT138" s="344" t="s">
        <v>19</v>
      </c>
      <c r="CU138" s="345"/>
      <c r="CV138" s="346"/>
      <c r="CW138" s="350" t="s">
        <v>120</v>
      </c>
      <c r="CX138" s="345"/>
      <c r="CY138" s="351"/>
    </row>
    <row r="139" spans="1:103" ht="13.5" customHeight="1" thickBot="1">
      <c r="A139" s="83" t="str">
        <f t="shared" si="38"/>
        <v/>
      </c>
      <c r="B139" s="154" t="s">
        <v>24</v>
      </c>
      <c r="C139" s="283" t="s">
        <v>24</v>
      </c>
      <c r="D139" s="59" t="s">
        <v>24</v>
      </c>
      <c r="E139" s="60" t="s">
        <v>24</v>
      </c>
      <c r="F139" s="61" t="s">
        <v>25</v>
      </c>
      <c r="G139" s="62" t="s">
        <v>26</v>
      </c>
      <c r="H139" s="363"/>
      <c r="I139" s="358"/>
      <c r="J139" s="358"/>
      <c r="K139" s="358"/>
      <c r="L139" s="361"/>
      <c r="M139" s="357"/>
      <c r="N139" s="358"/>
      <c r="O139" s="358"/>
      <c r="P139" s="358"/>
      <c r="Q139" s="361"/>
      <c r="R139" s="357"/>
      <c r="S139" s="358"/>
      <c r="T139" s="358"/>
      <c r="U139" s="358"/>
      <c r="V139" s="361"/>
      <c r="W139" s="357"/>
      <c r="X139" s="358"/>
      <c r="Y139" s="358"/>
      <c r="Z139" s="358"/>
      <c r="AA139" s="359"/>
      <c r="AC139" s="363"/>
      <c r="AD139" s="358"/>
      <c r="AE139" s="358"/>
      <c r="AF139" s="358"/>
      <c r="AG139" s="361"/>
      <c r="AH139" s="357"/>
      <c r="AI139" s="358"/>
      <c r="AJ139" s="358"/>
      <c r="AK139" s="358"/>
      <c r="AL139" s="361"/>
      <c r="AM139" s="357"/>
      <c r="AN139" s="358"/>
      <c r="AO139" s="358"/>
      <c r="AP139" s="358"/>
      <c r="AQ139" s="361"/>
      <c r="AR139" s="357"/>
      <c r="AS139" s="358"/>
      <c r="AT139" s="358"/>
      <c r="AU139" s="358"/>
      <c r="AV139" s="361"/>
      <c r="AW139" s="357"/>
      <c r="AX139" s="358"/>
      <c r="AY139" s="358"/>
      <c r="AZ139" s="358"/>
      <c r="BA139" s="359"/>
      <c r="BB139" s="357"/>
      <c r="BC139" s="358"/>
      <c r="BD139" s="358"/>
      <c r="BE139" s="358"/>
      <c r="BF139" s="359"/>
      <c r="BG139" s="63" t="s">
        <v>26</v>
      </c>
      <c r="BI139" s="64" t="s">
        <v>26</v>
      </c>
      <c r="BJ139" s="65">
        <v>1</v>
      </c>
      <c r="BK139" s="66">
        <v>2</v>
      </c>
      <c r="BL139" s="65">
        <v>3</v>
      </c>
      <c r="BM139" s="66">
        <v>4</v>
      </c>
      <c r="BN139" s="65">
        <v>5</v>
      </c>
      <c r="BO139" s="66">
        <v>6</v>
      </c>
      <c r="BP139" s="65">
        <v>7</v>
      </c>
      <c r="BQ139" s="66">
        <v>8</v>
      </c>
      <c r="BR139" s="66">
        <v>9</v>
      </c>
      <c r="BS139" s="67">
        <v>10</v>
      </c>
      <c r="BU139" s="64" t="s">
        <v>26</v>
      </c>
      <c r="BV139" s="347"/>
      <c r="BW139" s="348"/>
      <c r="BX139" s="349"/>
      <c r="BY139" s="347"/>
      <c r="BZ139" s="348"/>
      <c r="CA139" s="349"/>
      <c r="CB139" s="347"/>
      <c r="CC139" s="348"/>
      <c r="CD139" s="349"/>
      <c r="CE139" s="347"/>
      <c r="CF139" s="348"/>
      <c r="CG139" s="349"/>
      <c r="CH139" s="347"/>
      <c r="CI139" s="348"/>
      <c r="CJ139" s="349"/>
      <c r="CK139" s="347"/>
      <c r="CL139" s="348"/>
      <c r="CM139" s="349"/>
      <c r="CN139" s="347"/>
      <c r="CO139" s="348"/>
      <c r="CP139" s="349"/>
      <c r="CQ139" s="347"/>
      <c r="CR139" s="348"/>
      <c r="CS139" s="349"/>
      <c r="CT139" s="347"/>
      <c r="CU139" s="348"/>
      <c r="CV139" s="349"/>
      <c r="CW139" s="352"/>
      <c r="CX139" s="348"/>
      <c r="CY139" s="353"/>
    </row>
    <row r="140" spans="1:103" ht="13.5" customHeight="1">
      <c r="A140" s="83" t="str">
        <f t="shared" si="38"/>
        <v/>
      </c>
      <c r="B140" s="167" t="str">
        <f t="shared" ref="B140:B161" si="39">IF(SUM(BV140:CY140),AVERAGE(BV140:CY140),"")</f>
        <v/>
      </c>
      <c r="C140" s="150" t="str">
        <f t="shared" ref="C140:C161" si="40">IF(SUM(H140:BF140),AVERAGE(H140:BF140),"")</f>
        <v/>
      </c>
      <c r="D140" s="70" t="str">
        <f t="shared" ref="D140:D161" si="41">IF(SUM(BJ140:BS140),AVERAGE(BJ140:BS140),"")</f>
        <v/>
      </c>
      <c r="E140" s="187" t="str">
        <f>IF(ISERROR(SUM((B140/2),(C140/2),(D140/2))),IF(ISERROR(SUM((B140/2),(C140/2))),IF(ISERROR(SUM((B140/2),(D140/2))),IF(ISERROR(SUM((C140/2),(D140/2))),IF(ISERROR(B140/2),IF(ISERROR(C140/2),A138,C140),B140),SUM((C140*'Student List'!$D$34),(D140*'Student List'!$E$34))/'Student List'!$D$40),SUM((B140*'Student List'!$C$34),(D140*'Student List'!$E$34))/'Student List'!$E$40),SUM((B140*'Student List'!$C$34),(C140*'Student List'!$D$34))/'Student List'!$C$40),SUM((B140*'Student List'!$C$34),(C140*'Student List'!$D$34),(D140*'Student List'!$E$34))/'Student List'!$C$35)</f>
        <v/>
      </c>
      <c r="F140" s="84" t="str">
        <f t="shared" ref="F140:F161" si="42">IF(ISERROR(IF(E140,HLOOKUP(E140,$B$354:$N$355,2),"")),"",(IF(E140,HLOOKUP(E140,$B$354:$N$355,2),"")))</f>
        <v/>
      </c>
      <c r="G140" s="172" t="str">
        <f>IF(ISTEXT('Student List'!$C$9),('Student List'!$C$9),"")</f>
        <v/>
      </c>
      <c r="H140" s="71"/>
      <c r="I140" s="72"/>
      <c r="J140" s="73"/>
      <c r="K140" s="72"/>
      <c r="L140" s="74"/>
      <c r="M140" s="75"/>
      <c r="N140" s="72"/>
      <c r="O140" s="73"/>
      <c r="P140" s="72"/>
      <c r="Q140" s="74"/>
      <c r="R140" s="75"/>
      <c r="S140" s="72"/>
      <c r="T140" s="73"/>
      <c r="U140" s="72"/>
      <c r="V140" s="74"/>
      <c r="W140" s="75"/>
      <c r="X140" s="72"/>
      <c r="Y140" s="73"/>
      <c r="Z140" s="72"/>
      <c r="AA140" s="76"/>
      <c r="AB140" s="207"/>
      <c r="AC140" s="71"/>
      <c r="AD140" s="72"/>
      <c r="AE140" s="75"/>
      <c r="AF140" s="72"/>
      <c r="AG140" s="74"/>
      <c r="AH140" s="75"/>
      <c r="AI140" s="72"/>
      <c r="AJ140" s="73"/>
      <c r="AK140" s="72"/>
      <c r="AL140" s="74"/>
      <c r="AM140" s="75"/>
      <c r="AN140" s="72"/>
      <c r="AO140" s="73"/>
      <c r="AP140" s="72"/>
      <c r="AQ140" s="77"/>
      <c r="AR140" s="75"/>
      <c r="AS140" s="72"/>
      <c r="AT140" s="73"/>
      <c r="AU140" s="72"/>
      <c r="AV140" s="74"/>
      <c r="AW140" s="75"/>
      <c r="AX140" s="72"/>
      <c r="AY140" s="73"/>
      <c r="AZ140" s="72"/>
      <c r="BA140" s="74"/>
      <c r="BB140" s="75"/>
      <c r="BC140" s="72"/>
      <c r="BD140" s="72"/>
      <c r="BE140" s="72"/>
      <c r="BF140" s="75"/>
      <c r="BG140" s="78" t="str">
        <f t="shared" ref="BG140:BG161" si="43">G140</f>
        <v/>
      </c>
      <c r="BI140" s="79" t="str">
        <f t="shared" ref="BI140:BI161" si="44">G140</f>
        <v/>
      </c>
      <c r="BJ140" s="109"/>
      <c r="BK140" s="110"/>
      <c r="BL140" s="110"/>
      <c r="BM140" s="110"/>
      <c r="BN140" s="110"/>
      <c r="BO140" s="110"/>
      <c r="BP140" s="110"/>
      <c r="BQ140" s="110"/>
      <c r="BR140" s="110"/>
      <c r="BS140" s="111"/>
      <c r="BU140" s="170" t="str">
        <f t="shared" ref="BU140:BU161" si="45">G140</f>
        <v/>
      </c>
      <c r="BV140" s="158"/>
      <c r="BW140" s="159"/>
      <c r="BX140" s="248"/>
      <c r="BY140" s="252"/>
      <c r="BZ140" s="253"/>
      <c r="CA140" s="254"/>
      <c r="CB140" s="252"/>
      <c r="CC140" s="253"/>
      <c r="CD140" s="254"/>
      <c r="CE140" s="252"/>
      <c r="CF140" s="253"/>
      <c r="CG140" s="254"/>
      <c r="CH140" s="252"/>
      <c r="CI140" s="253"/>
      <c r="CJ140" s="254"/>
      <c r="CK140" s="252"/>
      <c r="CL140" s="253"/>
      <c r="CM140" s="254"/>
      <c r="CN140" s="252"/>
      <c r="CO140" s="253"/>
      <c r="CP140" s="254"/>
      <c r="CQ140" s="252"/>
      <c r="CR140" s="253"/>
      <c r="CS140" s="254"/>
      <c r="CT140" s="252"/>
      <c r="CU140" s="253"/>
      <c r="CV140" s="254"/>
      <c r="CW140" s="247"/>
      <c r="CX140" s="159"/>
      <c r="CY140" s="160"/>
    </row>
    <row r="141" spans="1:103" ht="13.5" customHeight="1">
      <c r="A141" s="83" t="str">
        <f t="shared" si="38"/>
        <v/>
      </c>
      <c r="B141" s="168" t="str">
        <f t="shared" si="39"/>
        <v/>
      </c>
      <c r="C141" s="151" t="str">
        <f t="shared" si="40"/>
        <v/>
      </c>
      <c r="D141" s="82" t="str">
        <f t="shared" si="41"/>
        <v/>
      </c>
      <c r="E141" s="188" t="str">
        <f>IF(ISERROR(SUM((B141/2),(C141/2),(D141/2))),IF(ISERROR(SUM((B141/2),(C141/2))),IF(ISERROR(SUM((B141/2),(D141/2))),IF(ISERROR(SUM((C141/2),(D141/2))),IF(ISERROR(B141/2),IF(ISERROR(C141/2),A139,C141),B141),SUM((C141*'Student List'!$D$34),(D141*'Student List'!$E$34))/'Student List'!$D$40),SUM((B141*'Student List'!$C$34),(D141*'Student List'!$E$34))/'Student List'!$E$40),SUM((B141*'Student List'!$C$34),(C141*'Student List'!$D$34))/'Student List'!$C$40),SUM((B141*'Student List'!$C$34),(C141*'Student List'!$D$34),(D141*'Student List'!$E$34))/'Student List'!$C$35)</f>
        <v/>
      </c>
      <c r="F141" s="84" t="str">
        <f t="shared" si="42"/>
        <v/>
      </c>
      <c r="G141" s="208" t="str">
        <f>IF(ISTEXT('Student List'!$C$10),('Student List'!$C$10),"")</f>
        <v/>
      </c>
      <c r="H141" s="209"/>
      <c r="I141" s="210"/>
      <c r="J141" s="211"/>
      <c r="K141" s="210"/>
      <c r="L141" s="212"/>
      <c r="M141" s="213"/>
      <c r="N141" s="210"/>
      <c r="O141" s="211"/>
      <c r="P141" s="210"/>
      <c r="Q141" s="212"/>
      <c r="R141" s="213"/>
      <c r="S141" s="210"/>
      <c r="T141" s="211"/>
      <c r="U141" s="210"/>
      <c r="V141" s="212"/>
      <c r="W141" s="213"/>
      <c r="X141" s="210"/>
      <c r="Y141" s="211"/>
      <c r="Z141" s="210"/>
      <c r="AA141" s="214"/>
      <c r="AB141" s="215"/>
      <c r="AC141" s="209"/>
      <c r="AD141" s="210"/>
      <c r="AE141" s="213"/>
      <c r="AF141" s="210"/>
      <c r="AG141" s="212"/>
      <c r="AH141" s="213"/>
      <c r="AI141" s="210"/>
      <c r="AJ141" s="211"/>
      <c r="AK141" s="210"/>
      <c r="AL141" s="212"/>
      <c r="AM141" s="213"/>
      <c r="AN141" s="210"/>
      <c r="AO141" s="211"/>
      <c r="AP141" s="210"/>
      <c r="AQ141" s="212"/>
      <c r="AR141" s="213"/>
      <c r="AS141" s="210"/>
      <c r="AT141" s="211"/>
      <c r="AU141" s="210"/>
      <c r="AV141" s="212"/>
      <c r="AW141" s="213"/>
      <c r="AX141" s="210"/>
      <c r="AY141" s="211"/>
      <c r="AZ141" s="210"/>
      <c r="BA141" s="212"/>
      <c r="BB141" s="213"/>
      <c r="BC141" s="210"/>
      <c r="BD141" s="210"/>
      <c r="BE141" s="210"/>
      <c r="BF141" s="213"/>
      <c r="BG141" s="216" t="str">
        <f t="shared" si="43"/>
        <v/>
      </c>
      <c r="BH141" s="217"/>
      <c r="BI141" s="218" t="str">
        <f t="shared" si="44"/>
        <v/>
      </c>
      <c r="BJ141" s="219"/>
      <c r="BK141" s="220"/>
      <c r="BL141" s="221"/>
      <c r="BM141" s="221"/>
      <c r="BN141" s="221"/>
      <c r="BO141" s="221"/>
      <c r="BP141" s="221"/>
      <c r="BQ141" s="221"/>
      <c r="BR141" s="221"/>
      <c r="BS141" s="222"/>
      <c r="BT141" s="217"/>
      <c r="BU141" s="223" t="str">
        <f t="shared" si="45"/>
        <v/>
      </c>
      <c r="BV141" s="224"/>
      <c r="BW141" s="225"/>
      <c r="BX141" s="249"/>
      <c r="BY141" s="255"/>
      <c r="BZ141" s="226"/>
      <c r="CA141" s="249"/>
      <c r="CB141" s="255"/>
      <c r="CC141" s="226"/>
      <c r="CD141" s="249"/>
      <c r="CE141" s="255"/>
      <c r="CF141" s="226"/>
      <c r="CG141" s="249"/>
      <c r="CH141" s="255"/>
      <c r="CI141" s="226"/>
      <c r="CJ141" s="249"/>
      <c r="CK141" s="255"/>
      <c r="CL141" s="226"/>
      <c r="CM141" s="249"/>
      <c r="CN141" s="255"/>
      <c r="CO141" s="226"/>
      <c r="CP141" s="249"/>
      <c r="CQ141" s="255"/>
      <c r="CR141" s="226"/>
      <c r="CS141" s="249"/>
      <c r="CT141" s="255"/>
      <c r="CU141" s="226"/>
      <c r="CV141" s="249"/>
      <c r="CW141" s="225"/>
      <c r="CX141" s="226"/>
      <c r="CY141" s="227"/>
    </row>
    <row r="142" spans="1:103" ht="13.5" customHeight="1">
      <c r="A142" s="83" t="str">
        <f t="shared" si="38"/>
        <v/>
      </c>
      <c r="B142" s="168" t="str">
        <f t="shared" si="39"/>
        <v/>
      </c>
      <c r="C142" s="151" t="str">
        <f t="shared" si="40"/>
        <v/>
      </c>
      <c r="D142" s="82" t="str">
        <f t="shared" si="41"/>
        <v/>
      </c>
      <c r="E142" s="188" t="str">
        <f>IF(ISERROR(SUM((B142/2),(C142/2),(D142/2))),IF(ISERROR(SUM((B142/2),(C142/2))),IF(ISERROR(SUM((B142/2),(D142/2))),IF(ISERROR(SUM((C142/2),(D142/2))),IF(ISERROR(B142/2),IF(ISERROR(C142/2),A140,C142),B142),SUM((C142*'Student List'!$D$34),(D142*'Student List'!$E$34))/'Student List'!$D$40),SUM((B142*'Student List'!$C$34),(D142*'Student List'!$E$34))/'Student List'!$E$40),SUM((B142*'Student List'!$C$34),(C142*'Student List'!$D$34))/'Student List'!$C$40),SUM((B142*'Student List'!$C$34),(C142*'Student List'!$D$34),(D142*'Student List'!$E$34))/'Student List'!$C$35)</f>
        <v/>
      </c>
      <c r="F142" s="84" t="str">
        <f t="shared" si="42"/>
        <v/>
      </c>
      <c r="G142" s="173" t="str">
        <f>IF(ISTEXT('Student List'!$C$11),('Student List'!$C$11),"")</f>
        <v/>
      </c>
      <c r="H142" s="85"/>
      <c r="I142" s="86"/>
      <c r="J142" s="87"/>
      <c r="K142" s="86"/>
      <c r="L142" s="88"/>
      <c r="M142" s="89"/>
      <c r="N142" s="86"/>
      <c r="O142" s="87"/>
      <c r="P142" s="86"/>
      <c r="Q142" s="88"/>
      <c r="R142" s="89"/>
      <c r="S142" s="86"/>
      <c r="T142" s="87"/>
      <c r="U142" s="86"/>
      <c r="V142" s="88"/>
      <c r="W142" s="89"/>
      <c r="X142" s="86"/>
      <c r="Y142" s="87"/>
      <c r="Z142" s="86"/>
      <c r="AA142" s="90"/>
      <c r="AB142" s="207"/>
      <c r="AC142" s="85"/>
      <c r="AD142" s="86"/>
      <c r="AE142" s="89"/>
      <c r="AF142" s="86"/>
      <c r="AG142" s="88"/>
      <c r="AH142" s="89"/>
      <c r="AI142" s="86"/>
      <c r="AJ142" s="87"/>
      <c r="AK142" s="86"/>
      <c r="AL142" s="88"/>
      <c r="AM142" s="89"/>
      <c r="AN142" s="86"/>
      <c r="AO142" s="87"/>
      <c r="AP142" s="86"/>
      <c r="AQ142" s="88"/>
      <c r="AR142" s="89"/>
      <c r="AS142" s="86"/>
      <c r="AT142" s="87"/>
      <c r="AU142" s="86"/>
      <c r="AV142" s="88"/>
      <c r="AW142" s="89"/>
      <c r="AX142" s="86"/>
      <c r="AY142" s="87"/>
      <c r="AZ142" s="86"/>
      <c r="BA142" s="88"/>
      <c r="BB142" s="89"/>
      <c r="BC142" s="86"/>
      <c r="BD142" s="86"/>
      <c r="BE142" s="86"/>
      <c r="BF142" s="89"/>
      <c r="BG142" s="91" t="str">
        <f t="shared" si="43"/>
        <v/>
      </c>
      <c r="BI142" s="92" t="str">
        <f t="shared" si="44"/>
        <v/>
      </c>
      <c r="BJ142" s="112"/>
      <c r="BK142" s="117"/>
      <c r="BL142" s="113"/>
      <c r="BM142" s="113"/>
      <c r="BN142" s="113"/>
      <c r="BO142" s="113"/>
      <c r="BP142" s="113"/>
      <c r="BQ142" s="113"/>
      <c r="BR142" s="113"/>
      <c r="BS142" s="114"/>
      <c r="BU142" s="171" t="str">
        <f t="shared" si="45"/>
        <v/>
      </c>
      <c r="BV142" s="161"/>
      <c r="BW142" s="162"/>
      <c r="BX142" s="250"/>
      <c r="BY142" s="256"/>
      <c r="BZ142" s="163"/>
      <c r="CA142" s="250"/>
      <c r="CB142" s="256"/>
      <c r="CC142" s="163"/>
      <c r="CD142" s="250"/>
      <c r="CE142" s="256"/>
      <c r="CF142" s="163"/>
      <c r="CG142" s="250"/>
      <c r="CH142" s="256"/>
      <c r="CI142" s="163"/>
      <c r="CJ142" s="250"/>
      <c r="CK142" s="256"/>
      <c r="CL142" s="163"/>
      <c r="CM142" s="250"/>
      <c r="CN142" s="256"/>
      <c r="CO142" s="163"/>
      <c r="CP142" s="250"/>
      <c r="CQ142" s="256"/>
      <c r="CR142" s="163"/>
      <c r="CS142" s="250"/>
      <c r="CT142" s="256"/>
      <c r="CU142" s="163"/>
      <c r="CV142" s="250"/>
      <c r="CW142" s="162"/>
      <c r="CX142" s="163"/>
      <c r="CY142" s="164"/>
    </row>
    <row r="143" spans="1:103" ht="13.5" customHeight="1">
      <c r="A143" s="83" t="str">
        <f t="shared" si="38"/>
        <v/>
      </c>
      <c r="B143" s="168" t="str">
        <f t="shared" si="39"/>
        <v/>
      </c>
      <c r="C143" s="151" t="str">
        <f t="shared" si="40"/>
        <v/>
      </c>
      <c r="D143" s="82" t="str">
        <f t="shared" si="41"/>
        <v/>
      </c>
      <c r="E143" s="188" t="str">
        <f>IF(ISERROR(SUM((B143/2),(C143/2),(D143/2))),IF(ISERROR(SUM((B143/2),(C143/2))),IF(ISERROR(SUM((B143/2),(D143/2))),IF(ISERROR(SUM((C143/2),(D143/2))),IF(ISERROR(B143/2),IF(ISERROR(C143/2),A141,C143),B143),SUM((C143*'Student List'!$D$34),(D143*'Student List'!$E$34))/'Student List'!$D$40),SUM((B143*'Student List'!$C$34),(D143*'Student List'!$E$34))/'Student List'!$E$40),SUM((B143*'Student List'!$C$34),(C143*'Student List'!$D$34))/'Student List'!$C$40),SUM((B143*'Student List'!$C$34),(C143*'Student List'!$D$34),(D143*'Student List'!$E$34))/'Student List'!$C$35)</f>
        <v/>
      </c>
      <c r="F143" s="84" t="str">
        <f t="shared" si="42"/>
        <v/>
      </c>
      <c r="G143" s="208" t="str">
        <f>IF(ISTEXT('Student List'!$C$12),('Student List'!$C$12),"")</f>
        <v/>
      </c>
      <c r="H143" s="209"/>
      <c r="I143" s="210"/>
      <c r="J143" s="211"/>
      <c r="K143" s="210"/>
      <c r="L143" s="212"/>
      <c r="M143" s="213"/>
      <c r="N143" s="210"/>
      <c r="O143" s="211"/>
      <c r="P143" s="210"/>
      <c r="Q143" s="212"/>
      <c r="R143" s="213"/>
      <c r="S143" s="210"/>
      <c r="T143" s="211"/>
      <c r="U143" s="210"/>
      <c r="V143" s="212"/>
      <c r="W143" s="213"/>
      <c r="X143" s="210"/>
      <c r="Y143" s="211"/>
      <c r="Z143" s="210"/>
      <c r="AA143" s="214"/>
      <c r="AB143" s="215"/>
      <c r="AC143" s="209"/>
      <c r="AD143" s="210"/>
      <c r="AE143" s="213"/>
      <c r="AF143" s="210"/>
      <c r="AG143" s="212"/>
      <c r="AH143" s="213"/>
      <c r="AI143" s="210"/>
      <c r="AJ143" s="211"/>
      <c r="AK143" s="210"/>
      <c r="AL143" s="212"/>
      <c r="AM143" s="213"/>
      <c r="AN143" s="210"/>
      <c r="AO143" s="211"/>
      <c r="AP143" s="210"/>
      <c r="AQ143" s="212"/>
      <c r="AR143" s="213"/>
      <c r="AS143" s="210"/>
      <c r="AT143" s="211"/>
      <c r="AU143" s="210"/>
      <c r="AV143" s="212"/>
      <c r="AW143" s="213"/>
      <c r="AX143" s="210"/>
      <c r="AY143" s="211"/>
      <c r="AZ143" s="210"/>
      <c r="BA143" s="212"/>
      <c r="BB143" s="213"/>
      <c r="BC143" s="210"/>
      <c r="BD143" s="210"/>
      <c r="BE143" s="210"/>
      <c r="BF143" s="213"/>
      <c r="BG143" s="216" t="str">
        <f t="shared" si="43"/>
        <v/>
      </c>
      <c r="BH143" s="217"/>
      <c r="BI143" s="218" t="str">
        <f t="shared" si="44"/>
        <v/>
      </c>
      <c r="BJ143" s="219"/>
      <c r="BK143" s="220"/>
      <c r="BL143" s="221"/>
      <c r="BM143" s="221"/>
      <c r="BN143" s="221"/>
      <c r="BO143" s="221"/>
      <c r="BP143" s="221"/>
      <c r="BQ143" s="221"/>
      <c r="BR143" s="221"/>
      <c r="BS143" s="222"/>
      <c r="BT143" s="217"/>
      <c r="BU143" s="223" t="str">
        <f t="shared" si="45"/>
        <v/>
      </c>
      <c r="BV143" s="224"/>
      <c r="BW143" s="225"/>
      <c r="BX143" s="249"/>
      <c r="BY143" s="255"/>
      <c r="BZ143" s="226"/>
      <c r="CA143" s="249"/>
      <c r="CB143" s="255"/>
      <c r="CC143" s="226"/>
      <c r="CD143" s="249"/>
      <c r="CE143" s="255"/>
      <c r="CF143" s="226"/>
      <c r="CG143" s="249"/>
      <c r="CH143" s="255"/>
      <c r="CI143" s="226"/>
      <c r="CJ143" s="249"/>
      <c r="CK143" s="255"/>
      <c r="CL143" s="226"/>
      <c r="CM143" s="249"/>
      <c r="CN143" s="255"/>
      <c r="CO143" s="226"/>
      <c r="CP143" s="249"/>
      <c r="CQ143" s="255"/>
      <c r="CR143" s="226"/>
      <c r="CS143" s="249"/>
      <c r="CT143" s="255"/>
      <c r="CU143" s="226"/>
      <c r="CV143" s="249"/>
      <c r="CW143" s="225"/>
      <c r="CX143" s="226"/>
      <c r="CY143" s="227"/>
    </row>
    <row r="144" spans="1:103" ht="13.5" customHeight="1">
      <c r="A144" s="83" t="str">
        <f t="shared" si="38"/>
        <v/>
      </c>
      <c r="B144" s="168" t="str">
        <f t="shared" si="39"/>
        <v/>
      </c>
      <c r="C144" s="151" t="str">
        <f t="shared" si="40"/>
        <v/>
      </c>
      <c r="D144" s="82" t="str">
        <f t="shared" si="41"/>
        <v/>
      </c>
      <c r="E144" s="188" t="str">
        <f>IF(ISERROR(SUM((B144/2),(C144/2),(D144/2))),IF(ISERROR(SUM((B144/2),(C144/2))),IF(ISERROR(SUM((B144/2),(D144/2))),IF(ISERROR(SUM((C144/2),(D144/2))),IF(ISERROR(B144/2),IF(ISERROR(C144/2),A142,C144),B144),SUM((C144*'Student List'!$D$34),(D144*'Student List'!$E$34))/'Student List'!$D$40),SUM((B144*'Student List'!$C$34),(D144*'Student List'!$E$34))/'Student List'!$E$40),SUM((B144*'Student List'!$C$34),(C144*'Student List'!$D$34))/'Student List'!$C$40),SUM((B144*'Student List'!$C$34),(C144*'Student List'!$D$34),(D144*'Student List'!$E$34))/'Student List'!$C$35)</f>
        <v/>
      </c>
      <c r="F144" s="84" t="str">
        <f t="shared" si="42"/>
        <v/>
      </c>
      <c r="G144" s="173" t="str">
        <f>IF(ISTEXT('Student List'!$C$13),('Student List'!$C$13),"")</f>
        <v/>
      </c>
      <c r="H144" s="85"/>
      <c r="I144" s="86"/>
      <c r="J144" s="87"/>
      <c r="K144" s="86"/>
      <c r="L144" s="88"/>
      <c r="M144" s="89"/>
      <c r="N144" s="86"/>
      <c r="O144" s="87"/>
      <c r="P144" s="86"/>
      <c r="Q144" s="88"/>
      <c r="R144" s="89"/>
      <c r="S144" s="86"/>
      <c r="T144" s="87"/>
      <c r="U144" s="86"/>
      <c r="V144" s="88"/>
      <c r="W144" s="89"/>
      <c r="X144" s="86"/>
      <c r="Y144" s="87"/>
      <c r="Z144" s="86"/>
      <c r="AA144" s="90"/>
      <c r="AB144" s="207"/>
      <c r="AC144" s="85"/>
      <c r="AD144" s="86"/>
      <c r="AE144" s="89"/>
      <c r="AF144" s="86"/>
      <c r="AG144" s="88"/>
      <c r="AH144" s="89"/>
      <c r="AI144" s="86"/>
      <c r="AJ144" s="87"/>
      <c r="AK144" s="86"/>
      <c r="AL144" s="88"/>
      <c r="AM144" s="89"/>
      <c r="AN144" s="86"/>
      <c r="AO144" s="87"/>
      <c r="AP144" s="86"/>
      <c r="AQ144" s="88"/>
      <c r="AR144" s="89"/>
      <c r="AS144" s="86"/>
      <c r="AT144" s="87"/>
      <c r="AU144" s="86"/>
      <c r="AV144" s="88"/>
      <c r="AW144" s="89"/>
      <c r="AX144" s="86"/>
      <c r="AY144" s="87"/>
      <c r="AZ144" s="86"/>
      <c r="BA144" s="88"/>
      <c r="BB144" s="89"/>
      <c r="BC144" s="86"/>
      <c r="BD144" s="86"/>
      <c r="BE144" s="86"/>
      <c r="BF144" s="89"/>
      <c r="BG144" s="91" t="str">
        <f t="shared" si="43"/>
        <v/>
      </c>
      <c r="BI144" s="92" t="str">
        <f t="shared" si="44"/>
        <v/>
      </c>
      <c r="BJ144" s="112"/>
      <c r="BK144" s="117"/>
      <c r="BL144" s="113"/>
      <c r="BM144" s="113"/>
      <c r="BN144" s="113"/>
      <c r="BO144" s="113"/>
      <c r="BP144" s="113"/>
      <c r="BQ144" s="113"/>
      <c r="BR144" s="113"/>
      <c r="BS144" s="114"/>
      <c r="BU144" s="171" t="str">
        <f t="shared" si="45"/>
        <v/>
      </c>
      <c r="BV144" s="161"/>
      <c r="BW144" s="162"/>
      <c r="BX144" s="250"/>
      <c r="BY144" s="256"/>
      <c r="BZ144" s="163"/>
      <c r="CA144" s="250"/>
      <c r="CB144" s="256"/>
      <c r="CC144" s="163"/>
      <c r="CD144" s="250"/>
      <c r="CE144" s="256"/>
      <c r="CF144" s="163"/>
      <c r="CG144" s="250"/>
      <c r="CH144" s="256"/>
      <c r="CI144" s="163"/>
      <c r="CJ144" s="250"/>
      <c r="CK144" s="256"/>
      <c r="CL144" s="163"/>
      <c r="CM144" s="250"/>
      <c r="CN144" s="256"/>
      <c r="CO144" s="163"/>
      <c r="CP144" s="250"/>
      <c r="CQ144" s="256"/>
      <c r="CR144" s="163"/>
      <c r="CS144" s="250"/>
      <c r="CT144" s="256"/>
      <c r="CU144" s="163"/>
      <c r="CV144" s="250"/>
      <c r="CW144" s="162"/>
      <c r="CX144" s="163"/>
      <c r="CY144" s="164"/>
    </row>
    <row r="145" spans="1:103" ht="13.5" customHeight="1">
      <c r="A145" s="83" t="str">
        <f t="shared" si="38"/>
        <v/>
      </c>
      <c r="B145" s="168" t="str">
        <f t="shared" si="39"/>
        <v/>
      </c>
      <c r="C145" s="151" t="str">
        <f t="shared" si="40"/>
        <v/>
      </c>
      <c r="D145" s="82" t="str">
        <f t="shared" si="41"/>
        <v/>
      </c>
      <c r="E145" s="188" t="str">
        <f>IF(ISERROR(SUM((B145/2),(C145/2),(D145/2))),IF(ISERROR(SUM((B145/2),(C145/2))),IF(ISERROR(SUM((B145/2),(D145/2))),IF(ISERROR(SUM((C145/2),(D145/2))),IF(ISERROR(B145/2),IF(ISERROR(C145/2),A143,C145),B145),SUM((C145*'Student List'!$D$34),(D145*'Student List'!$E$34))/'Student List'!$D$40),SUM((B145*'Student List'!$C$34),(D145*'Student List'!$E$34))/'Student List'!$E$40),SUM((B145*'Student List'!$C$34),(C145*'Student List'!$D$34))/'Student List'!$C$40),SUM((B145*'Student List'!$C$34),(C145*'Student List'!$D$34),(D145*'Student List'!$E$34))/'Student List'!$C$35)</f>
        <v/>
      </c>
      <c r="F145" s="84" t="str">
        <f t="shared" si="42"/>
        <v/>
      </c>
      <c r="G145" s="208" t="str">
        <f>IF(ISTEXT('Student List'!$C$14),('Student List'!$C$14),"")</f>
        <v/>
      </c>
      <c r="H145" s="209"/>
      <c r="I145" s="210"/>
      <c r="J145" s="211"/>
      <c r="K145" s="210"/>
      <c r="L145" s="212"/>
      <c r="M145" s="213"/>
      <c r="N145" s="210"/>
      <c r="O145" s="211"/>
      <c r="P145" s="210"/>
      <c r="Q145" s="212"/>
      <c r="R145" s="213"/>
      <c r="S145" s="210"/>
      <c r="T145" s="211"/>
      <c r="U145" s="210"/>
      <c r="V145" s="212"/>
      <c r="W145" s="213"/>
      <c r="X145" s="210"/>
      <c r="Y145" s="211"/>
      <c r="Z145" s="210"/>
      <c r="AA145" s="214"/>
      <c r="AB145" s="215"/>
      <c r="AC145" s="209"/>
      <c r="AD145" s="210"/>
      <c r="AE145" s="213"/>
      <c r="AF145" s="210"/>
      <c r="AG145" s="212"/>
      <c r="AH145" s="213"/>
      <c r="AI145" s="210"/>
      <c r="AJ145" s="211"/>
      <c r="AK145" s="210"/>
      <c r="AL145" s="212"/>
      <c r="AM145" s="213"/>
      <c r="AN145" s="210"/>
      <c r="AO145" s="211"/>
      <c r="AP145" s="210"/>
      <c r="AQ145" s="212"/>
      <c r="AR145" s="213"/>
      <c r="AS145" s="210"/>
      <c r="AT145" s="211"/>
      <c r="AU145" s="210"/>
      <c r="AV145" s="212"/>
      <c r="AW145" s="213"/>
      <c r="AX145" s="210"/>
      <c r="AY145" s="211"/>
      <c r="AZ145" s="210"/>
      <c r="BA145" s="212"/>
      <c r="BB145" s="213"/>
      <c r="BC145" s="210"/>
      <c r="BD145" s="210"/>
      <c r="BE145" s="210"/>
      <c r="BF145" s="213"/>
      <c r="BG145" s="216" t="str">
        <f t="shared" si="43"/>
        <v/>
      </c>
      <c r="BH145" s="217"/>
      <c r="BI145" s="218" t="str">
        <f t="shared" si="44"/>
        <v/>
      </c>
      <c r="BJ145" s="219"/>
      <c r="BK145" s="220"/>
      <c r="BL145" s="221"/>
      <c r="BM145" s="221"/>
      <c r="BN145" s="221"/>
      <c r="BO145" s="221"/>
      <c r="BP145" s="221"/>
      <c r="BQ145" s="221"/>
      <c r="BR145" s="221"/>
      <c r="BS145" s="222"/>
      <c r="BT145" s="217"/>
      <c r="BU145" s="223" t="str">
        <f t="shared" si="45"/>
        <v/>
      </c>
      <c r="BV145" s="224"/>
      <c r="BW145" s="225"/>
      <c r="BX145" s="249"/>
      <c r="BY145" s="255"/>
      <c r="BZ145" s="226"/>
      <c r="CA145" s="249"/>
      <c r="CB145" s="255"/>
      <c r="CC145" s="226"/>
      <c r="CD145" s="249"/>
      <c r="CE145" s="255"/>
      <c r="CF145" s="226"/>
      <c r="CG145" s="249"/>
      <c r="CH145" s="255"/>
      <c r="CI145" s="226"/>
      <c r="CJ145" s="249"/>
      <c r="CK145" s="255"/>
      <c r="CL145" s="226"/>
      <c r="CM145" s="249"/>
      <c r="CN145" s="255"/>
      <c r="CO145" s="226"/>
      <c r="CP145" s="249"/>
      <c r="CQ145" s="255"/>
      <c r="CR145" s="226"/>
      <c r="CS145" s="249"/>
      <c r="CT145" s="255"/>
      <c r="CU145" s="226"/>
      <c r="CV145" s="249"/>
      <c r="CW145" s="225"/>
      <c r="CX145" s="226"/>
      <c r="CY145" s="227"/>
    </row>
    <row r="146" spans="1:103" ht="13.5" customHeight="1">
      <c r="A146" s="83" t="str">
        <f t="shared" si="38"/>
        <v/>
      </c>
      <c r="B146" s="168" t="str">
        <f t="shared" si="39"/>
        <v/>
      </c>
      <c r="C146" s="151" t="str">
        <f t="shared" si="40"/>
        <v/>
      </c>
      <c r="D146" s="82" t="str">
        <f t="shared" si="41"/>
        <v/>
      </c>
      <c r="E146" s="188" t="str">
        <f>IF(ISERROR(SUM((B146/2),(C146/2),(D146/2))),IF(ISERROR(SUM((B146/2),(C146/2))),IF(ISERROR(SUM((B146/2),(D146/2))),IF(ISERROR(SUM((C146/2),(D146/2))),IF(ISERROR(B146/2),IF(ISERROR(C146/2),A144,C146),B146),SUM((C146*'Student List'!$D$34),(D146*'Student List'!$E$34))/'Student List'!$D$40),SUM((B146*'Student List'!$C$34),(D146*'Student List'!$E$34))/'Student List'!$E$40),SUM((B146*'Student List'!$C$34),(C146*'Student List'!$D$34))/'Student List'!$C$40),SUM((B146*'Student List'!$C$34),(C146*'Student List'!$D$34),(D146*'Student List'!$E$34))/'Student List'!$C$35)</f>
        <v/>
      </c>
      <c r="F146" s="84" t="str">
        <f t="shared" si="42"/>
        <v/>
      </c>
      <c r="G146" s="173" t="str">
        <f>IF(ISTEXT('Student List'!$C$15),('Student List'!$C$15),"")</f>
        <v/>
      </c>
      <c r="H146" s="85"/>
      <c r="I146" s="86"/>
      <c r="J146" s="87"/>
      <c r="K146" s="86"/>
      <c r="L146" s="88"/>
      <c r="M146" s="89"/>
      <c r="N146" s="86"/>
      <c r="O146" s="87"/>
      <c r="P146" s="86"/>
      <c r="Q146" s="88"/>
      <c r="R146" s="89"/>
      <c r="S146" s="86"/>
      <c r="T146" s="87"/>
      <c r="U146" s="86"/>
      <c r="V146" s="88"/>
      <c r="W146" s="89"/>
      <c r="X146" s="86"/>
      <c r="Y146" s="87"/>
      <c r="Z146" s="86"/>
      <c r="AA146" s="90"/>
      <c r="AB146" s="207"/>
      <c r="AC146" s="85"/>
      <c r="AD146" s="86"/>
      <c r="AE146" s="89"/>
      <c r="AF146" s="86"/>
      <c r="AG146" s="88"/>
      <c r="AH146" s="89"/>
      <c r="AI146" s="86"/>
      <c r="AJ146" s="87"/>
      <c r="AK146" s="86"/>
      <c r="AL146" s="88"/>
      <c r="AM146" s="89"/>
      <c r="AN146" s="86"/>
      <c r="AO146" s="87"/>
      <c r="AP146" s="86"/>
      <c r="AQ146" s="88"/>
      <c r="AR146" s="89"/>
      <c r="AS146" s="86"/>
      <c r="AT146" s="87"/>
      <c r="AU146" s="86"/>
      <c r="AV146" s="88"/>
      <c r="AW146" s="89"/>
      <c r="AX146" s="86"/>
      <c r="AY146" s="87"/>
      <c r="AZ146" s="86"/>
      <c r="BA146" s="88"/>
      <c r="BB146" s="89"/>
      <c r="BC146" s="86"/>
      <c r="BD146" s="86"/>
      <c r="BE146" s="86"/>
      <c r="BF146" s="89"/>
      <c r="BG146" s="91" t="str">
        <f t="shared" si="43"/>
        <v/>
      </c>
      <c r="BI146" s="92" t="str">
        <f t="shared" si="44"/>
        <v/>
      </c>
      <c r="BJ146" s="112"/>
      <c r="BK146" s="117"/>
      <c r="BL146" s="113"/>
      <c r="BM146" s="113"/>
      <c r="BN146" s="113"/>
      <c r="BO146" s="113"/>
      <c r="BP146" s="113"/>
      <c r="BQ146" s="113"/>
      <c r="BR146" s="113"/>
      <c r="BS146" s="114"/>
      <c r="BU146" s="171" t="str">
        <f t="shared" si="45"/>
        <v/>
      </c>
      <c r="BV146" s="161"/>
      <c r="BW146" s="162"/>
      <c r="BX146" s="250"/>
      <c r="BY146" s="256"/>
      <c r="BZ146" s="163"/>
      <c r="CA146" s="250"/>
      <c r="CB146" s="256"/>
      <c r="CC146" s="163"/>
      <c r="CD146" s="250"/>
      <c r="CE146" s="256"/>
      <c r="CF146" s="163"/>
      <c r="CG146" s="250"/>
      <c r="CH146" s="256"/>
      <c r="CI146" s="163"/>
      <c r="CJ146" s="250"/>
      <c r="CK146" s="256"/>
      <c r="CL146" s="163"/>
      <c r="CM146" s="250"/>
      <c r="CN146" s="256"/>
      <c r="CO146" s="163"/>
      <c r="CP146" s="250"/>
      <c r="CQ146" s="256"/>
      <c r="CR146" s="163"/>
      <c r="CS146" s="250"/>
      <c r="CT146" s="256"/>
      <c r="CU146" s="163"/>
      <c r="CV146" s="250"/>
      <c r="CW146" s="162"/>
      <c r="CX146" s="163"/>
      <c r="CY146" s="164"/>
    </row>
    <row r="147" spans="1:103" ht="13.5" customHeight="1">
      <c r="A147" s="83" t="str">
        <f t="shared" si="38"/>
        <v/>
      </c>
      <c r="B147" s="168" t="str">
        <f t="shared" si="39"/>
        <v/>
      </c>
      <c r="C147" s="151" t="str">
        <f t="shared" si="40"/>
        <v/>
      </c>
      <c r="D147" s="82" t="str">
        <f t="shared" si="41"/>
        <v/>
      </c>
      <c r="E147" s="188" t="str">
        <f>IF(ISERROR(SUM((B147/2),(C147/2),(D147/2))),IF(ISERROR(SUM((B147/2),(C147/2))),IF(ISERROR(SUM((B147/2),(D147/2))),IF(ISERROR(SUM((C147/2),(D147/2))),IF(ISERROR(B147/2),IF(ISERROR(C147/2),A145,C147),B147),SUM((C147*'Student List'!$D$34),(D147*'Student List'!$E$34))/'Student List'!$D$40),SUM((B147*'Student List'!$C$34),(D147*'Student List'!$E$34))/'Student List'!$E$40),SUM((B147*'Student List'!$C$34),(C147*'Student List'!$D$34))/'Student List'!$C$40),SUM((B147*'Student List'!$C$34),(C147*'Student List'!$D$34),(D147*'Student List'!$E$34))/'Student List'!$C$35)</f>
        <v/>
      </c>
      <c r="F147" s="84" t="str">
        <f t="shared" si="42"/>
        <v/>
      </c>
      <c r="G147" s="208" t="str">
        <f>IF(ISTEXT('Student List'!$C$16),('Student List'!$C$16),"")</f>
        <v/>
      </c>
      <c r="H147" s="209"/>
      <c r="I147" s="210"/>
      <c r="J147" s="211"/>
      <c r="K147" s="210"/>
      <c r="L147" s="212"/>
      <c r="M147" s="213"/>
      <c r="N147" s="210"/>
      <c r="O147" s="211"/>
      <c r="P147" s="210"/>
      <c r="Q147" s="212"/>
      <c r="R147" s="213"/>
      <c r="S147" s="210"/>
      <c r="T147" s="211"/>
      <c r="U147" s="210"/>
      <c r="V147" s="212"/>
      <c r="W147" s="213"/>
      <c r="X147" s="210"/>
      <c r="Y147" s="211"/>
      <c r="Z147" s="210"/>
      <c r="AA147" s="214"/>
      <c r="AB147" s="215"/>
      <c r="AC147" s="209"/>
      <c r="AD147" s="210"/>
      <c r="AE147" s="213"/>
      <c r="AF147" s="210"/>
      <c r="AG147" s="212"/>
      <c r="AH147" s="213"/>
      <c r="AI147" s="210"/>
      <c r="AJ147" s="211"/>
      <c r="AK147" s="210"/>
      <c r="AL147" s="212"/>
      <c r="AM147" s="213"/>
      <c r="AN147" s="210"/>
      <c r="AO147" s="211"/>
      <c r="AP147" s="210"/>
      <c r="AQ147" s="212"/>
      <c r="AR147" s="213"/>
      <c r="AS147" s="210"/>
      <c r="AT147" s="211"/>
      <c r="AU147" s="210"/>
      <c r="AV147" s="212"/>
      <c r="AW147" s="213"/>
      <c r="AX147" s="210"/>
      <c r="AY147" s="211"/>
      <c r="AZ147" s="210"/>
      <c r="BA147" s="212"/>
      <c r="BB147" s="213"/>
      <c r="BC147" s="210"/>
      <c r="BD147" s="210"/>
      <c r="BE147" s="210"/>
      <c r="BF147" s="213"/>
      <c r="BG147" s="216" t="str">
        <f t="shared" si="43"/>
        <v/>
      </c>
      <c r="BH147" s="217"/>
      <c r="BI147" s="218" t="str">
        <f t="shared" si="44"/>
        <v/>
      </c>
      <c r="BJ147" s="219"/>
      <c r="BK147" s="220"/>
      <c r="BL147" s="221"/>
      <c r="BM147" s="221"/>
      <c r="BN147" s="221"/>
      <c r="BO147" s="221"/>
      <c r="BP147" s="221"/>
      <c r="BQ147" s="221"/>
      <c r="BR147" s="221"/>
      <c r="BS147" s="222"/>
      <c r="BT147" s="217"/>
      <c r="BU147" s="223" t="str">
        <f t="shared" si="45"/>
        <v/>
      </c>
      <c r="BV147" s="224"/>
      <c r="BW147" s="225"/>
      <c r="BX147" s="249"/>
      <c r="BY147" s="255"/>
      <c r="BZ147" s="226"/>
      <c r="CA147" s="249"/>
      <c r="CB147" s="255"/>
      <c r="CC147" s="226"/>
      <c r="CD147" s="249"/>
      <c r="CE147" s="255"/>
      <c r="CF147" s="226"/>
      <c r="CG147" s="249"/>
      <c r="CH147" s="255"/>
      <c r="CI147" s="226"/>
      <c r="CJ147" s="249"/>
      <c r="CK147" s="255"/>
      <c r="CL147" s="226"/>
      <c r="CM147" s="249"/>
      <c r="CN147" s="255"/>
      <c r="CO147" s="226"/>
      <c r="CP147" s="249"/>
      <c r="CQ147" s="255"/>
      <c r="CR147" s="226"/>
      <c r="CS147" s="249"/>
      <c r="CT147" s="255"/>
      <c r="CU147" s="226"/>
      <c r="CV147" s="249"/>
      <c r="CW147" s="225"/>
      <c r="CX147" s="226"/>
      <c r="CY147" s="227"/>
    </row>
    <row r="148" spans="1:103" ht="13.5" customHeight="1">
      <c r="A148" s="83" t="str">
        <f t="shared" si="38"/>
        <v/>
      </c>
      <c r="B148" s="168" t="str">
        <f t="shared" si="39"/>
        <v/>
      </c>
      <c r="C148" s="151" t="str">
        <f t="shared" si="40"/>
        <v/>
      </c>
      <c r="D148" s="82" t="str">
        <f t="shared" si="41"/>
        <v/>
      </c>
      <c r="E148" s="188" t="str">
        <f>IF(ISERROR(SUM((B148/2),(C148/2),(D148/2))),IF(ISERROR(SUM((B148/2),(C148/2))),IF(ISERROR(SUM((B148/2),(D148/2))),IF(ISERROR(SUM((C148/2),(D148/2))),IF(ISERROR(B148/2),IF(ISERROR(C148/2),A146,C148),B148),SUM((C148*'Student List'!$D$34),(D148*'Student List'!$E$34))/'Student List'!$D$40),SUM((B148*'Student List'!$C$34),(D148*'Student List'!$E$34))/'Student List'!$E$40),SUM((B148*'Student List'!$C$34),(C148*'Student List'!$D$34))/'Student List'!$C$40),SUM((B148*'Student List'!$C$34),(C148*'Student List'!$D$34),(D148*'Student List'!$E$34))/'Student List'!$C$35)</f>
        <v/>
      </c>
      <c r="F148" s="84" t="str">
        <f t="shared" si="42"/>
        <v/>
      </c>
      <c r="G148" s="173" t="str">
        <f>IF(ISTEXT('Student List'!$C$17),('Student List'!$C$17),"")</f>
        <v/>
      </c>
      <c r="H148" s="85"/>
      <c r="I148" s="86"/>
      <c r="J148" s="87"/>
      <c r="K148" s="86"/>
      <c r="L148" s="88"/>
      <c r="M148" s="89"/>
      <c r="N148" s="86"/>
      <c r="O148" s="87"/>
      <c r="P148" s="86"/>
      <c r="Q148" s="88"/>
      <c r="R148" s="89"/>
      <c r="S148" s="86"/>
      <c r="T148" s="87"/>
      <c r="U148" s="86"/>
      <c r="V148" s="88"/>
      <c r="W148" s="89"/>
      <c r="X148" s="86"/>
      <c r="Y148" s="87"/>
      <c r="Z148" s="86"/>
      <c r="AA148" s="90"/>
      <c r="AB148" s="207"/>
      <c r="AC148" s="85"/>
      <c r="AD148" s="86"/>
      <c r="AE148" s="89"/>
      <c r="AF148" s="86"/>
      <c r="AG148" s="88"/>
      <c r="AH148" s="89"/>
      <c r="AI148" s="86"/>
      <c r="AJ148" s="87"/>
      <c r="AK148" s="86"/>
      <c r="AL148" s="88"/>
      <c r="AM148" s="89"/>
      <c r="AN148" s="86"/>
      <c r="AO148" s="87"/>
      <c r="AP148" s="86"/>
      <c r="AQ148" s="88"/>
      <c r="AR148" s="89"/>
      <c r="AS148" s="86"/>
      <c r="AT148" s="87"/>
      <c r="AU148" s="86"/>
      <c r="AV148" s="88"/>
      <c r="AW148" s="89"/>
      <c r="AX148" s="86"/>
      <c r="AY148" s="87"/>
      <c r="AZ148" s="86"/>
      <c r="BA148" s="88"/>
      <c r="BB148" s="89"/>
      <c r="BC148" s="86"/>
      <c r="BD148" s="86"/>
      <c r="BE148" s="86"/>
      <c r="BF148" s="89"/>
      <c r="BG148" s="91" t="str">
        <f t="shared" si="43"/>
        <v/>
      </c>
      <c r="BI148" s="92" t="str">
        <f t="shared" si="44"/>
        <v/>
      </c>
      <c r="BJ148" s="112"/>
      <c r="BK148" s="117"/>
      <c r="BL148" s="113"/>
      <c r="BM148" s="113"/>
      <c r="BN148" s="113"/>
      <c r="BO148" s="113"/>
      <c r="BP148" s="113"/>
      <c r="BQ148" s="113"/>
      <c r="BR148" s="113"/>
      <c r="BS148" s="114"/>
      <c r="BU148" s="171" t="str">
        <f t="shared" si="45"/>
        <v/>
      </c>
      <c r="BV148" s="161"/>
      <c r="BW148" s="162"/>
      <c r="BX148" s="250"/>
      <c r="BY148" s="256"/>
      <c r="BZ148" s="163"/>
      <c r="CA148" s="250"/>
      <c r="CB148" s="256"/>
      <c r="CC148" s="163"/>
      <c r="CD148" s="250"/>
      <c r="CE148" s="256"/>
      <c r="CF148" s="163"/>
      <c r="CG148" s="250"/>
      <c r="CH148" s="256"/>
      <c r="CI148" s="163"/>
      <c r="CJ148" s="250"/>
      <c r="CK148" s="256"/>
      <c r="CL148" s="163"/>
      <c r="CM148" s="250"/>
      <c r="CN148" s="256"/>
      <c r="CO148" s="163"/>
      <c r="CP148" s="250"/>
      <c r="CQ148" s="256"/>
      <c r="CR148" s="163"/>
      <c r="CS148" s="250"/>
      <c r="CT148" s="256"/>
      <c r="CU148" s="163"/>
      <c r="CV148" s="250"/>
      <c r="CW148" s="162"/>
      <c r="CX148" s="163"/>
      <c r="CY148" s="164"/>
    </row>
    <row r="149" spans="1:103" ht="13.5" customHeight="1">
      <c r="A149" s="83" t="str">
        <f t="shared" si="38"/>
        <v/>
      </c>
      <c r="B149" s="168" t="str">
        <f t="shared" si="39"/>
        <v/>
      </c>
      <c r="C149" s="151" t="str">
        <f t="shared" si="40"/>
        <v/>
      </c>
      <c r="D149" s="82" t="str">
        <f t="shared" si="41"/>
        <v/>
      </c>
      <c r="E149" s="188" t="str">
        <f>IF(ISERROR(SUM((B149/2),(C149/2),(D149/2))),IF(ISERROR(SUM((B149/2),(C149/2))),IF(ISERROR(SUM((B149/2),(D149/2))),IF(ISERROR(SUM((C149/2),(D149/2))),IF(ISERROR(B149/2),IF(ISERROR(C149/2),A147,C149),B149),SUM((C149*'Student List'!$D$34),(D149*'Student List'!$E$34))/'Student List'!$D$40),SUM((B149*'Student List'!$C$34),(D149*'Student List'!$E$34))/'Student List'!$E$40),SUM((B149*'Student List'!$C$34),(C149*'Student List'!$D$34))/'Student List'!$C$40),SUM((B149*'Student List'!$C$34),(C149*'Student List'!$D$34),(D149*'Student List'!$E$34))/'Student List'!$C$35)</f>
        <v/>
      </c>
      <c r="F149" s="84" t="str">
        <f t="shared" si="42"/>
        <v/>
      </c>
      <c r="G149" s="208" t="str">
        <f>IF(ISTEXT('Student List'!$C$18),('Student List'!$C$18),"")</f>
        <v/>
      </c>
      <c r="H149" s="209"/>
      <c r="I149" s="210"/>
      <c r="J149" s="211"/>
      <c r="K149" s="210"/>
      <c r="L149" s="212"/>
      <c r="M149" s="213"/>
      <c r="N149" s="210"/>
      <c r="O149" s="211"/>
      <c r="P149" s="210"/>
      <c r="Q149" s="212"/>
      <c r="R149" s="213"/>
      <c r="S149" s="210"/>
      <c r="T149" s="211"/>
      <c r="U149" s="210"/>
      <c r="V149" s="212"/>
      <c r="W149" s="213"/>
      <c r="X149" s="210"/>
      <c r="Y149" s="211"/>
      <c r="Z149" s="210"/>
      <c r="AA149" s="214"/>
      <c r="AB149" s="215"/>
      <c r="AC149" s="209"/>
      <c r="AD149" s="210"/>
      <c r="AE149" s="213"/>
      <c r="AF149" s="210"/>
      <c r="AG149" s="212"/>
      <c r="AH149" s="213"/>
      <c r="AI149" s="210"/>
      <c r="AJ149" s="211"/>
      <c r="AK149" s="210"/>
      <c r="AL149" s="212"/>
      <c r="AM149" s="213"/>
      <c r="AN149" s="210"/>
      <c r="AO149" s="211"/>
      <c r="AP149" s="210"/>
      <c r="AQ149" s="212"/>
      <c r="AR149" s="213"/>
      <c r="AS149" s="210"/>
      <c r="AT149" s="211"/>
      <c r="AU149" s="210"/>
      <c r="AV149" s="212"/>
      <c r="AW149" s="213"/>
      <c r="AX149" s="210"/>
      <c r="AY149" s="211"/>
      <c r="AZ149" s="210"/>
      <c r="BA149" s="212"/>
      <c r="BB149" s="213"/>
      <c r="BC149" s="210"/>
      <c r="BD149" s="210"/>
      <c r="BE149" s="210"/>
      <c r="BF149" s="213"/>
      <c r="BG149" s="216" t="str">
        <f t="shared" si="43"/>
        <v/>
      </c>
      <c r="BH149" s="217"/>
      <c r="BI149" s="218" t="str">
        <f t="shared" si="44"/>
        <v/>
      </c>
      <c r="BJ149" s="219"/>
      <c r="BK149" s="220"/>
      <c r="BL149" s="221"/>
      <c r="BM149" s="221"/>
      <c r="BN149" s="221"/>
      <c r="BO149" s="221"/>
      <c r="BP149" s="221"/>
      <c r="BQ149" s="221"/>
      <c r="BR149" s="221"/>
      <c r="BS149" s="222"/>
      <c r="BT149" s="217"/>
      <c r="BU149" s="223" t="str">
        <f t="shared" si="45"/>
        <v/>
      </c>
      <c r="BV149" s="224"/>
      <c r="BW149" s="225"/>
      <c r="BX149" s="249"/>
      <c r="BY149" s="255"/>
      <c r="BZ149" s="226"/>
      <c r="CA149" s="249"/>
      <c r="CB149" s="255"/>
      <c r="CC149" s="226"/>
      <c r="CD149" s="249"/>
      <c r="CE149" s="255"/>
      <c r="CF149" s="226"/>
      <c r="CG149" s="249"/>
      <c r="CH149" s="255"/>
      <c r="CI149" s="226"/>
      <c r="CJ149" s="249"/>
      <c r="CK149" s="255"/>
      <c r="CL149" s="226"/>
      <c r="CM149" s="249"/>
      <c r="CN149" s="255"/>
      <c r="CO149" s="226"/>
      <c r="CP149" s="249"/>
      <c r="CQ149" s="255"/>
      <c r="CR149" s="226"/>
      <c r="CS149" s="249"/>
      <c r="CT149" s="255"/>
      <c r="CU149" s="226"/>
      <c r="CV149" s="249"/>
      <c r="CW149" s="225"/>
      <c r="CX149" s="226"/>
      <c r="CY149" s="227"/>
    </row>
    <row r="150" spans="1:103" ht="13.5" customHeight="1">
      <c r="A150" s="83" t="str">
        <f t="shared" si="38"/>
        <v/>
      </c>
      <c r="B150" s="168" t="str">
        <f t="shared" si="39"/>
        <v/>
      </c>
      <c r="C150" s="151" t="str">
        <f t="shared" si="40"/>
        <v/>
      </c>
      <c r="D150" s="82" t="str">
        <f t="shared" si="41"/>
        <v/>
      </c>
      <c r="E150" s="188" t="str">
        <f>IF(ISERROR(SUM((B150/2),(C150/2),(D150/2))),IF(ISERROR(SUM((B150/2),(C150/2))),IF(ISERROR(SUM((B150/2),(D150/2))),IF(ISERROR(SUM((C150/2),(D150/2))),IF(ISERROR(B150/2),IF(ISERROR(C150/2),A148,C150),B150),SUM((C150*'Student List'!$D$34),(D150*'Student List'!$E$34))/'Student List'!$D$40),SUM((B150*'Student List'!$C$34),(D150*'Student List'!$E$34))/'Student List'!$E$40),SUM((B150*'Student List'!$C$34),(C150*'Student List'!$D$34))/'Student List'!$C$40),SUM((B150*'Student List'!$C$34),(C150*'Student List'!$D$34),(D150*'Student List'!$E$34))/'Student List'!$C$35)</f>
        <v/>
      </c>
      <c r="F150" s="84" t="str">
        <f t="shared" si="42"/>
        <v/>
      </c>
      <c r="G150" s="173" t="str">
        <f>IF(ISTEXT('Student List'!$C$19),('Student List'!$C$19),"")</f>
        <v/>
      </c>
      <c r="H150" s="85"/>
      <c r="I150" s="86"/>
      <c r="J150" s="87"/>
      <c r="K150" s="86"/>
      <c r="L150" s="88"/>
      <c r="M150" s="89"/>
      <c r="N150" s="86"/>
      <c r="O150" s="87"/>
      <c r="P150" s="86"/>
      <c r="Q150" s="88"/>
      <c r="R150" s="89"/>
      <c r="S150" s="86"/>
      <c r="T150" s="87"/>
      <c r="U150" s="86"/>
      <c r="V150" s="88"/>
      <c r="W150" s="89"/>
      <c r="X150" s="86"/>
      <c r="Y150" s="87"/>
      <c r="Z150" s="86"/>
      <c r="AA150" s="90"/>
      <c r="AB150" s="207"/>
      <c r="AC150" s="85"/>
      <c r="AD150" s="86"/>
      <c r="AE150" s="89"/>
      <c r="AF150" s="86"/>
      <c r="AG150" s="88"/>
      <c r="AH150" s="89"/>
      <c r="AI150" s="86"/>
      <c r="AJ150" s="87"/>
      <c r="AK150" s="86"/>
      <c r="AL150" s="88"/>
      <c r="AM150" s="89"/>
      <c r="AN150" s="86"/>
      <c r="AO150" s="87"/>
      <c r="AP150" s="86"/>
      <c r="AQ150" s="88"/>
      <c r="AR150" s="89"/>
      <c r="AS150" s="86"/>
      <c r="AT150" s="87"/>
      <c r="AU150" s="86"/>
      <c r="AV150" s="88"/>
      <c r="AW150" s="89"/>
      <c r="AX150" s="86"/>
      <c r="AY150" s="87"/>
      <c r="AZ150" s="86"/>
      <c r="BA150" s="88"/>
      <c r="BB150" s="89"/>
      <c r="BC150" s="86"/>
      <c r="BD150" s="86"/>
      <c r="BE150" s="86"/>
      <c r="BF150" s="89"/>
      <c r="BG150" s="91" t="str">
        <f t="shared" si="43"/>
        <v/>
      </c>
      <c r="BI150" s="92" t="str">
        <f t="shared" si="44"/>
        <v/>
      </c>
      <c r="BJ150" s="112"/>
      <c r="BK150" s="117"/>
      <c r="BL150" s="113"/>
      <c r="BM150" s="113"/>
      <c r="BN150" s="113"/>
      <c r="BO150" s="113"/>
      <c r="BP150" s="113"/>
      <c r="BQ150" s="113"/>
      <c r="BR150" s="113"/>
      <c r="BS150" s="114"/>
      <c r="BU150" s="171" t="str">
        <f t="shared" si="45"/>
        <v/>
      </c>
      <c r="BV150" s="161"/>
      <c r="BW150" s="162"/>
      <c r="BX150" s="250"/>
      <c r="BY150" s="256"/>
      <c r="BZ150" s="163"/>
      <c r="CA150" s="250"/>
      <c r="CB150" s="256"/>
      <c r="CC150" s="163"/>
      <c r="CD150" s="250"/>
      <c r="CE150" s="256"/>
      <c r="CF150" s="163"/>
      <c r="CG150" s="250"/>
      <c r="CH150" s="256"/>
      <c r="CI150" s="163"/>
      <c r="CJ150" s="250"/>
      <c r="CK150" s="256"/>
      <c r="CL150" s="163"/>
      <c r="CM150" s="250"/>
      <c r="CN150" s="256"/>
      <c r="CO150" s="163"/>
      <c r="CP150" s="250"/>
      <c r="CQ150" s="256"/>
      <c r="CR150" s="163"/>
      <c r="CS150" s="250"/>
      <c r="CT150" s="256"/>
      <c r="CU150" s="163"/>
      <c r="CV150" s="250"/>
      <c r="CW150" s="162"/>
      <c r="CX150" s="163"/>
      <c r="CY150" s="164"/>
    </row>
    <row r="151" spans="1:103" ht="13.5" customHeight="1">
      <c r="A151" s="83" t="str">
        <f t="shared" si="38"/>
        <v/>
      </c>
      <c r="B151" s="168" t="str">
        <f t="shared" si="39"/>
        <v/>
      </c>
      <c r="C151" s="151" t="str">
        <f t="shared" si="40"/>
        <v/>
      </c>
      <c r="D151" s="82" t="str">
        <f t="shared" si="41"/>
        <v/>
      </c>
      <c r="E151" s="188" t="str">
        <f>IF(ISERROR(SUM((B151/2),(C151/2),(D151/2))),IF(ISERROR(SUM((B151/2),(C151/2))),IF(ISERROR(SUM((B151/2),(D151/2))),IF(ISERROR(SUM((C151/2),(D151/2))),IF(ISERROR(B151/2),IF(ISERROR(C151/2),A149,C151),B151),SUM((C151*'Student List'!$D$34),(D151*'Student List'!$E$34))/'Student List'!$D$40),SUM((B151*'Student List'!$C$34),(D151*'Student List'!$E$34))/'Student List'!$E$40),SUM((B151*'Student List'!$C$34),(C151*'Student List'!$D$34))/'Student List'!$C$40),SUM((B151*'Student List'!$C$34),(C151*'Student List'!$D$34),(D151*'Student List'!$E$34))/'Student List'!$C$35)</f>
        <v/>
      </c>
      <c r="F151" s="84" t="str">
        <f t="shared" si="42"/>
        <v/>
      </c>
      <c r="G151" s="208" t="str">
        <f>IF(ISTEXT('Student List'!$C$20),('Student List'!$C$20),"")</f>
        <v/>
      </c>
      <c r="H151" s="209"/>
      <c r="I151" s="210"/>
      <c r="J151" s="211"/>
      <c r="K151" s="210"/>
      <c r="L151" s="212"/>
      <c r="M151" s="213"/>
      <c r="N151" s="210"/>
      <c r="O151" s="211"/>
      <c r="P151" s="210"/>
      <c r="Q151" s="212"/>
      <c r="R151" s="213"/>
      <c r="S151" s="210"/>
      <c r="T151" s="211"/>
      <c r="U151" s="210"/>
      <c r="V151" s="212"/>
      <c r="W151" s="213"/>
      <c r="X151" s="210"/>
      <c r="Y151" s="211"/>
      <c r="Z151" s="210"/>
      <c r="AA151" s="214"/>
      <c r="AB151" s="215"/>
      <c r="AC151" s="209"/>
      <c r="AD151" s="210"/>
      <c r="AE151" s="213"/>
      <c r="AF151" s="210"/>
      <c r="AG151" s="212"/>
      <c r="AH151" s="213"/>
      <c r="AI151" s="210"/>
      <c r="AJ151" s="211"/>
      <c r="AK151" s="210"/>
      <c r="AL151" s="212"/>
      <c r="AM151" s="213"/>
      <c r="AN151" s="210"/>
      <c r="AO151" s="211"/>
      <c r="AP151" s="210"/>
      <c r="AQ151" s="212"/>
      <c r="AR151" s="213"/>
      <c r="AS151" s="210"/>
      <c r="AT151" s="211"/>
      <c r="AU151" s="210"/>
      <c r="AV151" s="212"/>
      <c r="AW151" s="213"/>
      <c r="AX151" s="210"/>
      <c r="AY151" s="211"/>
      <c r="AZ151" s="210"/>
      <c r="BA151" s="212"/>
      <c r="BB151" s="213"/>
      <c r="BC151" s="210"/>
      <c r="BD151" s="210"/>
      <c r="BE151" s="210"/>
      <c r="BF151" s="213"/>
      <c r="BG151" s="216" t="str">
        <f t="shared" si="43"/>
        <v/>
      </c>
      <c r="BH151" s="217"/>
      <c r="BI151" s="218" t="str">
        <f t="shared" si="44"/>
        <v/>
      </c>
      <c r="BJ151" s="219"/>
      <c r="BK151" s="220"/>
      <c r="BL151" s="221"/>
      <c r="BM151" s="221"/>
      <c r="BN151" s="221"/>
      <c r="BO151" s="221"/>
      <c r="BP151" s="221"/>
      <c r="BQ151" s="221"/>
      <c r="BR151" s="221"/>
      <c r="BS151" s="222"/>
      <c r="BT151" s="217"/>
      <c r="BU151" s="223" t="str">
        <f t="shared" si="45"/>
        <v/>
      </c>
      <c r="BV151" s="224"/>
      <c r="BW151" s="225"/>
      <c r="BX151" s="249"/>
      <c r="BY151" s="255"/>
      <c r="BZ151" s="226"/>
      <c r="CA151" s="249"/>
      <c r="CB151" s="255"/>
      <c r="CC151" s="226"/>
      <c r="CD151" s="249"/>
      <c r="CE151" s="255"/>
      <c r="CF151" s="226"/>
      <c r="CG151" s="249"/>
      <c r="CH151" s="255"/>
      <c r="CI151" s="226"/>
      <c r="CJ151" s="249"/>
      <c r="CK151" s="255"/>
      <c r="CL151" s="226"/>
      <c r="CM151" s="249"/>
      <c r="CN151" s="255"/>
      <c r="CO151" s="226"/>
      <c r="CP151" s="249"/>
      <c r="CQ151" s="255"/>
      <c r="CR151" s="226"/>
      <c r="CS151" s="249"/>
      <c r="CT151" s="255"/>
      <c r="CU151" s="226"/>
      <c r="CV151" s="249"/>
      <c r="CW151" s="225"/>
      <c r="CX151" s="226"/>
      <c r="CY151" s="227"/>
    </row>
    <row r="152" spans="1:103" ht="13.5" customHeight="1">
      <c r="A152" s="83" t="str">
        <f t="shared" si="38"/>
        <v/>
      </c>
      <c r="B152" s="168" t="str">
        <f t="shared" si="39"/>
        <v/>
      </c>
      <c r="C152" s="151" t="str">
        <f t="shared" si="40"/>
        <v/>
      </c>
      <c r="D152" s="82" t="str">
        <f t="shared" si="41"/>
        <v/>
      </c>
      <c r="E152" s="188" t="str">
        <f>IF(ISERROR(SUM((B152/2),(C152/2),(D152/2))),IF(ISERROR(SUM((B152/2),(C152/2))),IF(ISERROR(SUM((B152/2),(D152/2))),IF(ISERROR(SUM((C152/2),(D152/2))),IF(ISERROR(B152/2),IF(ISERROR(C152/2),A150,C152),B152),SUM((C152*'Student List'!$D$34),(D152*'Student List'!$E$34))/'Student List'!$D$40),SUM((B152*'Student List'!$C$34),(D152*'Student List'!$E$34))/'Student List'!$E$40),SUM((B152*'Student List'!$C$34),(C152*'Student List'!$D$34))/'Student List'!$C$40),SUM((B152*'Student List'!$C$34),(C152*'Student List'!$D$34),(D152*'Student List'!$E$34))/'Student List'!$C$35)</f>
        <v/>
      </c>
      <c r="F152" s="84" t="str">
        <f t="shared" si="42"/>
        <v/>
      </c>
      <c r="G152" s="173" t="str">
        <f>IF(ISTEXT('Student List'!$C$21),('Student List'!$C$21),"")</f>
        <v/>
      </c>
      <c r="H152" s="85"/>
      <c r="I152" s="86"/>
      <c r="J152" s="87"/>
      <c r="K152" s="86"/>
      <c r="L152" s="88"/>
      <c r="M152" s="89"/>
      <c r="N152" s="86"/>
      <c r="O152" s="86"/>
      <c r="P152" s="228"/>
      <c r="Q152" s="148"/>
      <c r="R152" s="89"/>
      <c r="S152" s="86"/>
      <c r="T152" s="87"/>
      <c r="U152" s="86"/>
      <c r="V152" s="88"/>
      <c r="W152" s="89"/>
      <c r="X152" s="86"/>
      <c r="Y152" s="87"/>
      <c r="Z152" s="86"/>
      <c r="AA152" s="90"/>
      <c r="AB152" s="207"/>
      <c r="AC152" s="85"/>
      <c r="AD152" s="86"/>
      <c r="AE152" s="89"/>
      <c r="AF152" s="86"/>
      <c r="AG152" s="88"/>
      <c r="AH152" s="89"/>
      <c r="AI152" s="86"/>
      <c r="AJ152" s="87"/>
      <c r="AK152" s="86"/>
      <c r="AL152" s="88"/>
      <c r="AM152" s="89"/>
      <c r="AN152" s="86"/>
      <c r="AO152" s="87"/>
      <c r="AP152" s="86"/>
      <c r="AQ152" s="88"/>
      <c r="AR152" s="89"/>
      <c r="AS152" s="86"/>
      <c r="AT152" s="87"/>
      <c r="AU152" s="86"/>
      <c r="AV152" s="88"/>
      <c r="AW152" s="89"/>
      <c r="AX152" s="86"/>
      <c r="AY152" s="87"/>
      <c r="AZ152" s="86"/>
      <c r="BA152" s="88"/>
      <c r="BB152" s="89"/>
      <c r="BC152" s="86"/>
      <c r="BD152" s="86"/>
      <c r="BE152" s="86"/>
      <c r="BF152" s="89"/>
      <c r="BG152" s="91" t="str">
        <f t="shared" si="43"/>
        <v/>
      </c>
      <c r="BI152" s="92" t="str">
        <f t="shared" si="44"/>
        <v/>
      </c>
      <c r="BJ152" s="112"/>
      <c r="BK152" s="117"/>
      <c r="BL152" s="113"/>
      <c r="BM152" s="113"/>
      <c r="BN152" s="113"/>
      <c r="BO152" s="113"/>
      <c r="BP152" s="113"/>
      <c r="BQ152" s="113"/>
      <c r="BR152" s="113"/>
      <c r="BS152" s="114"/>
      <c r="BU152" s="171" t="str">
        <f t="shared" si="45"/>
        <v/>
      </c>
      <c r="BV152" s="161"/>
      <c r="BW152" s="162"/>
      <c r="BX152" s="250"/>
      <c r="BY152" s="256"/>
      <c r="BZ152" s="163"/>
      <c r="CA152" s="250"/>
      <c r="CB152" s="256"/>
      <c r="CC152" s="163"/>
      <c r="CD152" s="250"/>
      <c r="CE152" s="256"/>
      <c r="CF152" s="163"/>
      <c r="CG152" s="250"/>
      <c r="CH152" s="256"/>
      <c r="CI152" s="163"/>
      <c r="CJ152" s="250"/>
      <c r="CK152" s="256"/>
      <c r="CL152" s="163"/>
      <c r="CM152" s="250"/>
      <c r="CN152" s="256"/>
      <c r="CO152" s="163"/>
      <c r="CP152" s="250"/>
      <c r="CQ152" s="256"/>
      <c r="CR152" s="163"/>
      <c r="CS152" s="250"/>
      <c r="CT152" s="256"/>
      <c r="CU152" s="163"/>
      <c r="CV152" s="250"/>
      <c r="CW152" s="162"/>
      <c r="CX152" s="163"/>
      <c r="CY152" s="164"/>
    </row>
    <row r="153" spans="1:103" ht="13.5" customHeight="1">
      <c r="A153" s="83" t="str">
        <f t="shared" si="38"/>
        <v/>
      </c>
      <c r="B153" s="168" t="str">
        <f t="shared" si="39"/>
        <v/>
      </c>
      <c r="C153" s="151" t="str">
        <f t="shared" si="40"/>
        <v/>
      </c>
      <c r="D153" s="82" t="str">
        <f t="shared" si="41"/>
        <v/>
      </c>
      <c r="E153" s="188" t="str">
        <f>IF(ISERROR(SUM((B153/2),(C153/2),(D153/2))),IF(ISERROR(SUM((B153/2),(C153/2))),IF(ISERROR(SUM((B153/2),(D153/2))),IF(ISERROR(SUM((C153/2),(D153/2))),IF(ISERROR(B153/2),IF(ISERROR(C153/2),A151,C153),B153),SUM((C153*'Student List'!$D$34),(D153*'Student List'!$E$34))/'Student List'!$D$40),SUM((B153*'Student List'!$C$34),(D153*'Student List'!$E$34))/'Student List'!$E$40),SUM((B153*'Student List'!$C$34),(C153*'Student List'!$D$34))/'Student List'!$C$40),SUM((B153*'Student List'!$C$34),(C153*'Student List'!$D$34),(D153*'Student List'!$E$34))/'Student List'!$C$35)</f>
        <v/>
      </c>
      <c r="F153" s="84" t="str">
        <f t="shared" si="42"/>
        <v/>
      </c>
      <c r="G153" s="208" t="str">
        <f>IF(ISTEXT('Student List'!$C$22),('Student List'!$C$22),"")</f>
        <v/>
      </c>
      <c r="H153" s="209"/>
      <c r="I153" s="210"/>
      <c r="J153" s="211"/>
      <c r="K153" s="210"/>
      <c r="L153" s="212"/>
      <c r="M153" s="213"/>
      <c r="N153" s="210"/>
      <c r="O153" s="211"/>
      <c r="P153" s="210"/>
      <c r="Q153" s="212"/>
      <c r="R153" s="213"/>
      <c r="S153" s="210"/>
      <c r="T153" s="211"/>
      <c r="U153" s="210"/>
      <c r="V153" s="212"/>
      <c r="W153" s="213"/>
      <c r="X153" s="210"/>
      <c r="Y153" s="211"/>
      <c r="Z153" s="210"/>
      <c r="AA153" s="214"/>
      <c r="AB153" s="215"/>
      <c r="AC153" s="209"/>
      <c r="AD153" s="210"/>
      <c r="AE153" s="213"/>
      <c r="AF153" s="210"/>
      <c r="AG153" s="212"/>
      <c r="AH153" s="213"/>
      <c r="AI153" s="210"/>
      <c r="AJ153" s="211"/>
      <c r="AK153" s="210"/>
      <c r="AL153" s="212"/>
      <c r="AM153" s="213"/>
      <c r="AN153" s="210"/>
      <c r="AO153" s="211"/>
      <c r="AP153" s="210"/>
      <c r="AQ153" s="212"/>
      <c r="AR153" s="213"/>
      <c r="AS153" s="210"/>
      <c r="AT153" s="211"/>
      <c r="AU153" s="210"/>
      <c r="AV153" s="212"/>
      <c r="AW153" s="213"/>
      <c r="AX153" s="210"/>
      <c r="AY153" s="211"/>
      <c r="AZ153" s="210"/>
      <c r="BA153" s="212"/>
      <c r="BB153" s="213"/>
      <c r="BC153" s="210"/>
      <c r="BD153" s="210"/>
      <c r="BE153" s="210"/>
      <c r="BF153" s="213"/>
      <c r="BG153" s="216" t="str">
        <f t="shared" si="43"/>
        <v/>
      </c>
      <c r="BH153" s="217"/>
      <c r="BI153" s="218" t="str">
        <f t="shared" si="44"/>
        <v/>
      </c>
      <c r="BJ153" s="219"/>
      <c r="BK153" s="220"/>
      <c r="BL153" s="221"/>
      <c r="BM153" s="221"/>
      <c r="BN153" s="221"/>
      <c r="BO153" s="221"/>
      <c r="BP153" s="221"/>
      <c r="BQ153" s="221"/>
      <c r="BR153" s="221"/>
      <c r="BS153" s="222"/>
      <c r="BT153" s="217"/>
      <c r="BU153" s="223" t="str">
        <f t="shared" si="45"/>
        <v/>
      </c>
      <c r="BV153" s="224"/>
      <c r="BW153" s="225"/>
      <c r="BX153" s="249"/>
      <c r="BY153" s="255"/>
      <c r="BZ153" s="226"/>
      <c r="CA153" s="249"/>
      <c r="CB153" s="255"/>
      <c r="CC153" s="226"/>
      <c r="CD153" s="249"/>
      <c r="CE153" s="255"/>
      <c r="CF153" s="226"/>
      <c r="CG153" s="249"/>
      <c r="CH153" s="255"/>
      <c r="CI153" s="226"/>
      <c r="CJ153" s="249"/>
      <c r="CK153" s="255"/>
      <c r="CL153" s="226"/>
      <c r="CM153" s="249"/>
      <c r="CN153" s="255"/>
      <c r="CO153" s="226"/>
      <c r="CP153" s="249"/>
      <c r="CQ153" s="255"/>
      <c r="CR153" s="226"/>
      <c r="CS153" s="249"/>
      <c r="CT153" s="255"/>
      <c r="CU153" s="226"/>
      <c r="CV153" s="249"/>
      <c r="CW153" s="225"/>
      <c r="CX153" s="226"/>
      <c r="CY153" s="227"/>
    </row>
    <row r="154" spans="1:103" ht="13.5" customHeight="1">
      <c r="A154" s="83" t="str">
        <f t="shared" si="38"/>
        <v/>
      </c>
      <c r="B154" s="168" t="str">
        <f t="shared" si="39"/>
        <v/>
      </c>
      <c r="C154" s="151" t="str">
        <f t="shared" si="40"/>
        <v/>
      </c>
      <c r="D154" s="82" t="str">
        <f t="shared" si="41"/>
        <v/>
      </c>
      <c r="E154" s="188" t="str">
        <f>IF(ISERROR(SUM((B154/2),(C154/2),(D154/2))),IF(ISERROR(SUM((B154/2),(C154/2))),IF(ISERROR(SUM((B154/2),(D154/2))),IF(ISERROR(SUM((C154/2),(D154/2))),IF(ISERROR(B154/2),IF(ISERROR(C154/2),A152,C154),B154),SUM((C154*'Student List'!$D$34),(D154*'Student List'!$E$34))/'Student List'!$D$40),SUM((B154*'Student List'!$C$34),(D154*'Student List'!$E$34))/'Student List'!$E$40),SUM((B154*'Student List'!$C$34),(C154*'Student List'!$D$34))/'Student List'!$C$40),SUM((B154*'Student List'!$C$34),(C154*'Student List'!$D$34),(D154*'Student List'!$E$34))/'Student List'!$C$35)</f>
        <v/>
      </c>
      <c r="F154" s="84" t="str">
        <f t="shared" si="42"/>
        <v/>
      </c>
      <c r="G154" s="173" t="str">
        <f>IF(ISTEXT('Student List'!$C$23),('Student List'!$C$23),"")</f>
        <v/>
      </c>
      <c r="H154" s="85"/>
      <c r="I154" s="86"/>
      <c r="J154" s="87"/>
      <c r="K154" s="86"/>
      <c r="L154" s="88"/>
      <c r="M154" s="89"/>
      <c r="N154" s="86"/>
      <c r="O154" s="87"/>
      <c r="P154" s="86"/>
      <c r="Q154" s="88"/>
      <c r="R154" s="89"/>
      <c r="S154" s="86"/>
      <c r="T154" s="87"/>
      <c r="U154" s="86"/>
      <c r="V154" s="88"/>
      <c r="W154" s="89"/>
      <c r="X154" s="86"/>
      <c r="Y154" s="87"/>
      <c r="Z154" s="86"/>
      <c r="AA154" s="90"/>
      <c r="AB154" s="207"/>
      <c r="AC154" s="85"/>
      <c r="AD154" s="86"/>
      <c r="AE154" s="89"/>
      <c r="AF154" s="86"/>
      <c r="AG154" s="88"/>
      <c r="AH154" s="89"/>
      <c r="AI154" s="86"/>
      <c r="AJ154" s="87"/>
      <c r="AK154" s="86"/>
      <c r="AL154" s="88"/>
      <c r="AM154" s="89"/>
      <c r="AN154" s="86"/>
      <c r="AO154" s="87"/>
      <c r="AP154" s="86"/>
      <c r="AQ154" s="88"/>
      <c r="AR154" s="89"/>
      <c r="AS154" s="86"/>
      <c r="AT154" s="87"/>
      <c r="AU154" s="86"/>
      <c r="AV154" s="88"/>
      <c r="AW154" s="89"/>
      <c r="AX154" s="86"/>
      <c r="AY154" s="87"/>
      <c r="AZ154" s="86"/>
      <c r="BA154" s="88"/>
      <c r="BB154" s="89"/>
      <c r="BC154" s="86"/>
      <c r="BD154" s="86"/>
      <c r="BE154" s="86"/>
      <c r="BF154" s="89"/>
      <c r="BG154" s="91" t="str">
        <f t="shared" si="43"/>
        <v/>
      </c>
      <c r="BI154" s="92" t="str">
        <f t="shared" si="44"/>
        <v/>
      </c>
      <c r="BJ154" s="112"/>
      <c r="BK154" s="117"/>
      <c r="BL154" s="113"/>
      <c r="BM154" s="113"/>
      <c r="BN154" s="113"/>
      <c r="BO154" s="113"/>
      <c r="BP154" s="113"/>
      <c r="BQ154" s="113"/>
      <c r="BR154" s="113"/>
      <c r="BS154" s="114"/>
      <c r="BU154" s="171" t="str">
        <f t="shared" si="45"/>
        <v/>
      </c>
      <c r="BV154" s="161"/>
      <c r="BW154" s="162"/>
      <c r="BX154" s="250"/>
      <c r="BY154" s="256"/>
      <c r="BZ154" s="163"/>
      <c r="CA154" s="250"/>
      <c r="CB154" s="256"/>
      <c r="CC154" s="163"/>
      <c r="CD154" s="250"/>
      <c r="CE154" s="256"/>
      <c r="CF154" s="163"/>
      <c r="CG154" s="250"/>
      <c r="CH154" s="256"/>
      <c r="CI154" s="163"/>
      <c r="CJ154" s="250"/>
      <c r="CK154" s="256"/>
      <c r="CL154" s="163"/>
      <c r="CM154" s="250"/>
      <c r="CN154" s="256"/>
      <c r="CO154" s="163"/>
      <c r="CP154" s="250"/>
      <c r="CQ154" s="256"/>
      <c r="CR154" s="163"/>
      <c r="CS154" s="250"/>
      <c r="CT154" s="256"/>
      <c r="CU154" s="163"/>
      <c r="CV154" s="250"/>
      <c r="CW154" s="162"/>
      <c r="CX154" s="163"/>
      <c r="CY154" s="164"/>
    </row>
    <row r="155" spans="1:103" ht="13.5" customHeight="1">
      <c r="A155" s="83" t="str">
        <f t="shared" si="38"/>
        <v/>
      </c>
      <c r="B155" s="168" t="str">
        <f t="shared" si="39"/>
        <v/>
      </c>
      <c r="C155" s="151" t="str">
        <f t="shared" si="40"/>
        <v/>
      </c>
      <c r="D155" s="82" t="str">
        <f t="shared" si="41"/>
        <v/>
      </c>
      <c r="E155" s="188" t="str">
        <f>IF(ISERROR(SUM((B155/2),(C155/2),(D155/2))),IF(ISERROR(SUM((B155/2),(C155/2))),IF(ISERROR(SUM((B155/2),(D155/2))),IF(ISERROR(SUM((C155/2),(D155/2))),IF(ISERROR(B155/2),IF(ISERROR(C155/2),A153,C155),B155),SUM((C155*'Student List'!$D$34),(D155*'Student List'!$E$34))/'Student List'!$D$40),SUM((B155*'Student List'!$C$34),(D155*'Student List'!$E$34))/'Student List'!$E$40),SUM((B155*'Student List'!$C$34),(C155*'Student List'!$D$34))/'Student List'!$C$40),SUM((B155*'Student List'!$C$34),(C155*'Student List'!$D$34),(D155*'Student List'!$E$34))/'Student List'!$C$35)</f>
        <v/>
      </c>
      <c r="F155" s="84" t="str">
        <f t="shared" si="42"/>
        <v/>
      </c>
      <c r="G155" s="208" t="str">
        <f>IF(ISTEXT('Student List'!$C$24),('Student List'!$C$24),"")</f>
        <v/>
      </c>
      <c r="H155" s="209"/>
      <c r="I155" s="210"/>
      <c r="J155" s="211"/>
      <c r="K155" s="210"/>
      <c r="L155" s="212"/>
      <c r="M155" s="213"/>
      <c r="N155" s="210"/>
      <c r="O155" s="211"/>
      <c r="P155" s="210"/>
      <c r="Q155" s="212"/>
      <c r="R155" s="213"/>
      <c r="S155" s="210"/>
      <c r="T155" s="211"/>
      <c r="U155" s="210"/>
      <c r="V155" s="212"/>
      <c r="W155" s="213"/>
      <c r="X155" s="210"/>
      <c r="Y155" s="211"/>
      <c r="Z155" s="210"/>
      <c r="AA155" s="214"/>
      <c r="AB155" s="215"/>
      <c r="AC155" s="209"/>
      <c r="AD155" s="210"/>
      <c r="AE155" s="213"/>
      <c r="AF155" s="210"/>
      <c r="AG155" s="212"/>
      <c r="AH155" s="213"/>
      <c r="AI155" s="210"/>
      <c r="AJ155" s="211"/>
      <c r="AK155" s="210"/>
      <c r="AL155" s="212"/>
      <c r="AM155" s="213"/>
      <c r="AN155" s="210"/>
      <c r="AO155" s="211"/>
      <c r="AP155" s="210"/>
      <c r="AQ155" s="212"/>
      <c r="AR155" s="213"/>
      <c r="AS155" s="210"/>
      <c r="AT155" s="211"/>
      <c r="AU155" s="210"/>
      <c r="AV155" s="212"/>
      <c r="AW155" s="213"/>
      <c r="AX155" s="210"/>
      <c r="AY155" s="211"/>
      <c r="AZ155" s="210"/>
      <c r="BA155" s="212"/>
      <c r="BB155" s="213"/>
      <c r="BC155" s="210"/>
      <c r="BD155" s="210"/>
      <c r="BE155" s="210"/>
      <c r="BF155" s="213"/>
      <c r="BG155" s="216" t="str">
        <f t="shared" si="43"/>
        <v/>
      </c>
      <c r="BH155" s="217"/>
      <c r="BI155" s="218" t="str">
        <f t="shared" si="44"/>
        <v/>
      </c>
      <c r="BJ155" s="219"/>
      <c r="BK155" s="220"/>
      <c r="BL155" s="221"/>
      <c r="BM155" s="221"/>
      <c r="BN155" s="221"/>
      <c r="BO155" s="221"/>
      <c r="BP155" s="221"/>
      <c r="BQ155" s="221"/>
      <c r="BR155" s="221"/>
      <c r="BS155" s="222"/>
      <c r="BT155" s="217"/>
      <c r="BU155" s="223" t="str">
        <f t="shared" si="45"/>
        <v/>
      </c>
      <c r="BV155" s="224"/>
      <c r="BW155" s="225"/>
      <c r="BX155" s="249"/>
      <c r="BY155" s="255"/>
      <c r="BZ155" s="226"/>
      <c r="CA155" s="249"/>
      <c r="CB155" s="255"/>
      <c r="CC155" s="226"/>
      <c r="CD155" s="249"/>
      <c r="CE155" s="255"/>
      <c r="CF155" s="226"/>
      <c r="CG155" s="249"/>
      <c r="CH155" s="255"/>
      <c r="CI155" s="226"/>
      <c r="CJ155" s="249"/>
      <c r="CK155" s="255"/>
      <c r="CL155" s="226"/>
      <c r="CM155" s="249"/>
      <c r="CN155" s="255"/>
      <c r="CO155" s="226"/>
      <c r="CP155" s="249"/>
      <c r="CQ155" s="255"/>
      <c r="CR155" s="226"/>
      <c r="CS155" s="249"/>
      <c r="CT155" s="255"/>
      <c r="CU155" s="226"/>
      <c r="CV155" s="249"/>
      <c r="CW155" s="225"/>
      <c r="CX155" s="226"/>
      <c r="CY155" s="227"/>
    </row>
    <row r="156" spans="1:103" ht="13.5" customHeight="1">
      <c r="A156" s="83" t="str">
        <f t="shared" si="38"/>
        <v/>
      </c>
      <c r="B156" s="168" t="str">
        <f t="shared" si="39"/>
        <v/>
      </c>
      <c r="C156" s="151" t="str">
        <f t="shared" si="40"/>
        <v/>
      </c>
      <c r="D156" s="82" t="str">
        <f t="shared" si="41"/>
        <v/>
      </c>
      <c r="E156" s="188" t="str">
        <f>IF(ISERROR(SUM((B156/2),(C156/2),(D156/2))),IF(ISERROR(SUM((B156/2),(C156/2))),IF(ISERROR(SUM((B156/2),(D156/2))),IF(ISERROR(SUM((C156/2),(D156/2))),IF(ISERROR(B156/2),IF(ISERROR(C156/2),A154,C156),B156),SUM((C156*'Student List'!$D$34),(D156*'Student List'!$E$34))/'Student List'!$D$40),SUM((B156*'Student List'!$C$34),(D156*'Student List'!$E$34))/'Student List'!$E$40),SUM((B156*'Student List'!$C$34),(C156*'Student List'!$D$34))/'Student List'!$C$40),SUM((B156*'Student List'!$C$34),(C156*'Student List'!$D$34),(D156*'Student List'!$E$34))/'Student List'!$C$35)</f>
        <v/>
      </c>
      <c r="F156" s="84" t="str">
        <f t="shared" si="42"/>
        <v/>
      </c>
      <c r="G156" s="173" t="str">
        <f>IF(ISTEXT('Student List'!$C$25),('Student List'!$C$25),"")</f>
        <v/>
      </c>
      <c r="H156" s="85"/>
      <c r="I156" s="86"/>
      <c r="J156" s="87"/>
      <c r="K156" s="86"/>
      <c r="L156" s="88"/>
      <c r="M156" s="89"/>
      <c r="N156" s="86"/>
      <c r="O156" s="87"/>
      <c r="P156" s="86"/>
      <c r="Q156" s="88"/>
      <c r="R156" s="89"/>
      <c r="S156" s="86"/>
      <c r="T156" s="87"/>
      <c r="U156" s="86"/>
      <c r="V156" s="88"/>
      <c r="W156" s="89"/>
      <c r="X156" s="86"/>
      <c r="Y156" s="87"/>
      <c r="Z156" s="86"/>
      <c r="AA156" s="90"/>
      <c r="AB156" s="207"/>
      <c r="AC156" s="85"/>
      <c r="AD156" s="86"/>
      <c r="AE156" s="89"/>
      <c r="AF156" s="86"/>
      <c r="AG156" s="88"/>
      <c r="AH156" s="89"/>
      <c r="AI156" s="86"/>
      <c r="AJ156" s="87"/>
      <c r="AK156" s="86"/>
      <c r="AL156" s="88"/>
      <c r="AM156" s="89"/>
      <c r="AN156" s="86"/>
      <c r="AO156" s="87"/>
      <c r="AP156" s="86"/>
      <c r="AQ156" s="88"/>
      <c r="AR156" s="89"/>
      <c r="AS156" s="86"/>
      <c r="AT156" s="87"/>
      <c r="AU156" s="86"/>
      <c r="AV156" s="88"/>
      <c r="AW156" s="89"/>
      <c r="AX156" s="86"/>
      <c r="AY156" s="87"/>
      <c r="AZ156" s="86"/>
      <c r="BA156" s="88"/>
      <c r="BB156" s="89"/>
      <c r="BC156" s="86"/>
      <c r="BD156" s="86"/>
      <c r="BE156" s="86"/>
      <c r="BF156" s="89"/>
      <c r="BG156" s="91" t="str">
        <f t="shared" si="43"/>
        <v/>
      </c>
      <c r="BI156" s="92" t="str">
        <f t="shared" si="44"/>
        <v/>
      </c>
      <c r="BJ156" s="112"/>
      <c r="BK156" s="117"/>
      <c r="BL156" s="113"/>
      <c r="BM156" s="113"/>
      <c r="BN156" s="113"/>
      <c r="BO156" s="113"/>
      <c r="BP156" s="113"/>
      <c r="BQ156" s="113"/>
      <c r="BR156" s="113"/>
      <c r="BS156" s="114"/>
      <c r="BU156" s="171" t="str">
        <f t="shared" si="45"/>
        <v/>
      </c>
      <c r="BV156" s="161"/>
      <c r="BW156" s="162"/>
      <c r="BX156" s="250"/>
      <c r="BY156" s="256"/>
      <c r="BZ156" s="163"/>
      <c r="CA156" s="250"/>
      <c r="CB156" s="256"/>
      <c r="CC156" s="163"/>
      <c r="CD156" s="250"/>
      <c r="CE156" s="256"/>
      <c r="CF156" s="163"/>
      <c r="CG156" s="250"/>
      <c r="CH156" s="256"/>
      <c r="CI156" s="163"/>
      <c r="CJ156" s="250"/>
      <c r="CK156" s="256"/>
      <c r="CL156" s="163"/>
      <c r="CM156" s="250"/>
      <c r="CN156" s="256"/>
      <c r="CO156" s="163"/>
      <c r="CP156" s="250"/>
      <c r="CQ156" s="256"/>
      <c r="CR156" s="163"/>
      <c r="CS156" s="250"/>
      <c r="CT156" s="256"/>
      <c r="CU156" s="163"/>
      <c r="CV156" s="250"/>
      <c r="CW156" s="162"/>
      <c r="CX156" s="163"/>
      <c r="CY156" s="164"/>
    </row>
    <row r="157" spans="1:103" ht="13.5" customHeight="1">
      <c r="A157" s="83" t="str">
        <f t="shared" si="38"/>
        <v/>
      </c>
      <c r="B157" s="168" t="str">
        <f t="shared" si="39"/>
        <v/>
      </c>
      <c r="C157" s="151" t="str">
        <f t="shared" si="40"/>
        <v/>
      </c>
      <c r="D157" s="82" t="str">
        <f t="shared" si="41"/>
        <v/>
      </c>
      <c r="E157" s="188" t="str">
        <f>IF(ISERROR(SUM((B157/2),(C157/2),(D157/2))),IF(ISERROR(SUM((B157/2),(C157/2))),IF(ISERROR(SUM((B157/2),(D157/2))),IF(ISERROR(SUM((C157/2),(D157/2))),IF(ISERROR(B157/2),IF(ISERROR(C157/2),A155,C157),B157),SUM((C157*'Student List'!$D$34),(D157*'Student List'!$E$34))/'Student List'!$D$40),SUM((B157*'Student List'!$C$34),(D157*'Student List'!$E$34))/'Student List'!$E$40),SUM((B157*'Student List'!$C$34),(C157*'Student List'!$D$34))/'Student List'!$C$40),SUM((B157*'Student List'!$C$34),(C157*'Student List'!$D$34),(D157*'Student List'!$E$34))/'Student List'!$C$35)</f>
        <v/>
      </c>
      <c r="F157" s="84" t="str">
        <f t="shared" si="42"/>
        <v/>
      </c>
      <c r="G157" s="208" t="str">
        <f>IF(ISTEXT('Student List'!$C$26),('Student List'!$C$26),"")</f>
        <v/>
      </c>
      <c r="H157" s="209"/>
      <c r="I157" s="210"/>
      <c r="J157" s="211"/>
      <c r="K157" s="210"/>
      <c r="L157" s="212"/>
      <c r="M157" s="213"/>
      <c r="N157" s="210"/>
      <c r="O157" s="211"/>
      <c r="P157" s="210"/>
      <c r="Q157" s="212"/>
      <c r="R157" s="213"/>
      <c r="S157" s="210"/>
      <c r="T157" s="211"/>
      <c r="U157" s="210"/>
      <c r="V157" s="212"/>
      <c r="W157" s="213"/>
      <c r="X157" s="210"/>
      <c r="Y157" s="211"/>
      <c r="Z157" s="210"/>
      <c r="AA157" s="214"/>
      <c r="AB157" s="215"/>
      <c r="AC157" s="209"/>
      <c r="AD157" s="210"/>
      <c r="AE157" s="213"/>
      <c r="AF157" s="210"/>
      <c r="AG157" s="212"/>
      <c r="AH157" s="213"/>
      <c r="AI157" s="210"/>
      <c r="AJ157" s="211"/>
      <c r="AK157" s="210"/>
      <c r="AL157" s="212"/>
      <c r="AM157" s="213"/>
      <c r="AN157" s="210"/>
      <c r="AO157" s="211"/>
      <c r="AP157" s="210"/>
      <c r="AQ157" s="212"/>
      <c r="AR157" s="213"/>
      <c r="AS157" s="210"/>
      <c r="AT157" s="211"/>
      <c r="AU157" s="210"/>
      <c r="AV157" s="212"/>
      <c r="AW157" s="213"/>
      <c r="AX157" s="210"/>
      <c r="AY157" s="211"/>
      <c r="AZ157" s="210"/>
      <c r="BA157" s="212"/>
      <c r="BB157" s="213"/>
      <c r="BC157" s="210"/>
      <c r="BD157" s="210"/>
      <c r="BE157" s="210"/>
      <c r="BF157" s="213"/>
      <c r="BG157" s="216" t="str">
        <f t="shared" si="43"/>
        <v/>
      </c>
      <c r="BH157" s="217"/>
      <c r="BI157" s="218" t="str">
        <f t="shared" si="44"/>
        <v/>
      </c>
      <c r="BJ157" s="219"/>
      <c r="BK157" s="220"/>
      <c r="BL157" s="221"/>
      <c r="BM157" s="221"/>
      <c r="BN157" s="221"/>
      <c r="BO157" s="221"/>
      <c r="BP157" s="221"/>
      <c r="BQ157" s="221"/>
      <c r="BR157" s="221"/>
      <c r="BS157" s="222"/>
      <c r="BT157" s="217"/>
      <c r="BU157" s="223" t="str">
        <f t="shared" si="45"/>
        <v/>
      </c>
      <c r="BV157" s="224"/>
      <c r="BW157" s="225"/>
      <c r="BX157" s="249"/>
      <c r="BY157" s="255"/>
      <c r="BZ157" s="226"/>
      <c r="CA157" s="249"/>
      <c r="CB157" s="255"/>
      <c r="CC157" s="226"/>
      <c r="CD157" s="249"/>
      <c r="CE157" s="255"/>
      <c r="CF157" s="226"/>
      <c r="CG157" s="249"/>
      <c r="CH157" s="255"/>
      <c r="CI157" s="226"/>
      <c r="CJ157" s="249"/>
      <c r="CK157" s="255"/>
      <c r="CL157" s="226"/>
      <c r="CM157" s="249"/>
      <c r="CN157" s="255"/>
      <c r="CO157" s="226"/>
      <c r="CP157" s="249"/>
      <c r="CQ157" s="255"/>
      <c r="CR157" s="226"/>
      <c r="CS157" s="249"/>
      <c r="CT157" s="255"/>
      <c r="CU157" s="226"/>
      <c r="CV157" s="249"/>
      <c r="CW157" s="225"/>
      <c r="CX157" s="226"/>
      <c r="CY157" s="227"/>
    </row>
    <row r="158" spans="1:103" ht="13.5" customHeight="1">
      <c r="A158" s="83" t="str">
        <f t="shared" si="38"/>
        <v/>
      </c>
      <c r="B158" s="168" t="str">
        <f t="shared" si="39"/>
        <v/>
      </c>
      <c r="C158" s="151" t="str">
        <f t="shared" si="40"/>
        <v/>
      </c>
      <c r="D158" s="82" t="str">
        <f t="shared" si="41"/>
        <v/>
      </c>
      <c r="E158" s="188" t="str">
        <f>IF(ISERROR(SUM((B158/2),(C158/2),(D158/2))),IF(ISERROR(SUM((B158/2),(C158/2))),IF(ISERROR(SUM((B158/2),(D158/2))),IF(ISERROR(SUM((C158/2),(D158/2))),IF(ISERROR(B158/2),IF(ISERROR(C158/2),A156,C158),B158),SUM((C158*'Student List'!$D$34),(D158*'Student List'!$E$34))/'Student List'!$D$40),SUM((B158*'Student List'!$C$34),(D158*'Student List'!$E$34))/'Student List'!$E$40),SUM((B158*'Student List'!$C$34),(C158*'Student List'!$D$34))/'Student List'!$C$40),SUM((B158*'Student List'!$C$34),(C158*'Student List'!$D$34),(D158*'Student List'!$E$34))/'Student List'!$C$35)</f>
        <v/>
      </c>
      <c r="F158" s="84" t="str">
        <f t="shared" si="42"/>
        <v/>
      </c>
      <c r="G158" s="173" t="str">
        <f>IF(ISTEXT('Student List'!$C$27),('Student List'!$C$27),"")</f>
        <v/>
      </c>
      <c r="H158" s="85"/>
      <c r="I158" s="86"/>
      <c r="J158" s="87"/>
      <c r="K158" s="86"/>
      <c r="L158" s="88"/>
      <c r="M158" s="89"/>
      <c r="N158" s="86"/>
      <c r="O158" s="87"/>
      <c r="P158" s="86"/>
      <c r="Q158" s="88"/>
      <c r="R158" s="89"/>
      <c r="S158" s="86"/>
      <c r="T158" s="87"/>
      <c r="U158" s="86"/>
      <c r="V158" s="88"/>
      <c r="W158" s="89"/>
      <c r="X158" s="86"/>
      <c r="Y158" s="87"/>
      <c r="Z158" s="86"/>
      <c r="AA158" s="90"/>
      <c r="AB158" s="207"/>
      <c r="AC158" s="85"/>
      <c r="AD158" s="86"/>
      <c r="AE158" s="89"/>
      <c r="AF158" s="86"/>
      <c r="AG158" s="88"/>
      <c r="AH158" s="89"/>
      <c r="AI158" s="86"/>
      <c r="AJ158" s="87"/>
      <c r="AK158" s="86"/>
      <c r="AL158" s="88"/>
      <c r="AM158" s="89"/>
      <c r="AN158" s="86"/>
      <c r="AO158" s="87"/>
      <c r="AP158" s="86"/>
      <c r="AQ158" s="88"/>
      <c r="AR158" s="89"/>
      <c r="AS158" s="86"/>
      <c r="AT158" s="87"/>
      <c r="AU158" s="86"/>
      <c r="AV158" s="88"/>
      <c r="AW158" s="89"/>
      <c r="AX158" s="86"/>
      <c r="AY158" s="87"/>
      <c r="AZ158" s="86"/>
      <c r="BA158" s="88"/>
      <c r="BB158" s="89"/>
      <c r="BC158" s="86"/>
      <c r="BD158" s="86"/>
      <c r="BE158" s="86"/>
      <c r="BF158" s="89"/>
      <c r="BG158" s="91" t="str">
        <f t="shared" si="43"/>
        <v/>
      </c>
      <c r="BI158" s="95" t="str">
        <f t="shared" si="44"/>
        <v/>
      </c>
      <c r="BJ158" s="117"/>
      <c r="BK158" s="117"/>
      <c r="BL158" s="113"/>
      <c r="BM158" s="113"/>
      <c r="BN158" s="113"/>
      <c r="BO158" s="113"/>
      <c r="BP158" s="113"/>
      <c r="BQ158" s="113"/>
      <c r="BR158" s="113"/>
      <c r="BS158" s="114"/>
      <c r="BU158" s="171" t="str">
        <f t="shared" si="45"/>
        <v/>
      </c>
      <c r="BV158" s="161"/>
      <c r="BW158" s="162"/>
      <c r="BX158" s="250"/>
      <c r="BY158" s="256"/>
      <c r="BZ158" s="163"/>
      <c r="CA158" s="250"/>
      <c r="CB158" s="256"/>
      <c r="CC158" s="163"/>
      <c r="CD158" s="250"/>
      <c r="CE158" s="256"/>
      <c r="CF158" s="163"/>
      <c r="CG158" s="250"/>
      <c r="CH158" s="256"/>
      <c r="CI158" s="163"/>
      <c r="CJ158" s="250"/>
      <c r="CK158" s="256"/>
      <c r="CL158" s="163"/>
      <c r="CM158" s="250"/>
      <c r="CN158" s="256"/>
      <c r="CO158" s="163"/>
      <c r="CP158" s="250"/>
      <c r="CQ158" s="256"/>
      <c r="CR158" s="163"/>
      <c r="CS158" s="250"/>
      <c r="CT158" s="256"/>
      <c r="CU158" s="163"/>
      <c r="CV158" s="250"/>
      <c r="CW158" s="162"/>
      <c r="CX158" s="163"/>
      <c r="CY158" s="164"/>
    </row>
    <row r="159" spans="1:103" ht="13.5" customHeight="1">
      <c r="A159" s="83" t="str">
        <f t="shared" si="38"/>
        <v/>
      </c>
      <c r="B159" s="168" t="str">
        <f t="shared" si="39"/>
        <v/>
      </c>
      <c r="C159" s="151" t="str">
        <f t="shared" si="40"/>
        <v/>
      </c>
      <c r="D159" s="82" t="str">
        <f t="shared" si="41"/>
        <v/>
      </c>
      <c r="E159" s="188" t="str">
        <f>IF(ISERROR(SUM((B159/2),(C159/2),(D159/2))),IF(ISERROR(SUM((B159/2),(C159/2))),IF(ISERROR(SUM((B159/2),(D159/2))),IF(ISERROR(SUM((C159/2),(D159/2))),IF(ISERROR(B159/2),IF(ISERROR(C159/2),A157,C159),B159),SUM((C159*'Student List'!$D$34),(D159*'Student List'!$E$34))/'Student List'!$D$40),SUM((B159*'Student List'!$C$34),(D159*'Student List'!$E$34))/'Student List'!$E$40),SUM((B159*'Student List'!$C$34),(C159*'Student List'!$D$34))/'Student List'!$C$40),SUM((B159*'Student List'!$C$34),(C159*'Student List'!$D$34),(D159*'Student List'!$E$34))/'Student List'!$C$35)</f>
        <v/>
      </c>
      <c r="F159" s="84" t="str">
        <f t="shared" si="42"/>
        <v/>
      </c>
      <c r="G159" s="208" t="str">
        <f>IF(ISTEXT('Student List'!$C$28),('Student List'!$C$28),"")</f>
        <v/>
      </c>
      <c r="H159" s="209"/>
      <c r="I159" s="210"/>
      <c r="J159" s="211"/>
      <c r="K159" s="210"/>
      <c r="L159" s="212"/>
      <c r="M159" s="213"/>
      <c r="N159" s="210"/>
      <c r="O159" s="211"/>
      <c r="P159" s="210"/>
      <c r="Q159" s="212"/>
      <c r="R159" s="213"/>
      <c r="S159" s="210"/>
      <c r="T159" s="211"/>
      <c r="U159" s="210"/>
      <c r="V159" s="212"/>
      <c r="W159" s="213"/>
      <c r="X159" s="210"/>
      <c r="Y159" s="211"/>
      <c r="Z159" s="210"/>
      <c r="AA159" s="214"/>
      <c r="AB159" s="215"/>
      <c r="AC159" s="209"/>
      <c r="AD159" s="210"/>
      <c r="AE159" s="213"/>
      <c r="AF159" s="210"/>
      <c r="AG159" s="212"/>
      <c r="AH159" s="213"/>
      <c r="AI159" s="210"/>
      <c r="AJ159" s="211"/>
      <c r="AK159" s="210"/>
      <c r="AL159" s="212"/>
      <c r="AM159" s="213"/>
      <c r="AN159" s="210"/>
      <c r="AO159" s="211"/>
      <c r="AP159" s="210"/>
      <c r="AQ159" s="212"/>
      <c r="AR159" s="213"/>
      <c r="AS159" s="210"/>
      <c r="AT159" s="211"/>
      <c r="AU159" s="210"/>
      <c r="AV159" s="212"/>
      <c r="AW159" s="213"/>
      <c r="AX159" s="210"/>
      <c r="AY159" s="211"/>
      <c r="AZ159" s="210"/>
      <c r="BA159" s="212"/>
      <c r="BB159" s="213"/>
      <c r="BC159" s="210"/>
      <c r="BD159" s="210"/>
      <c r="BE159" s="210"/>
      <c r="BF159" s="213"/>
      <c r="BG159" s="216" t="str">
        <f t="shared" si="43"/>
        <v/>
      </c>
      <c r="BH159" s="217"/>
      <c r="BI159" s="218" t="str">
        <f t="shared" si="44"/>
        <v/>
      </c>
      <c r="BJ159" s="219"/>
      <c r="BK159" s="220"/>
      <c r="BL159" s="221"/>
      <c r="BM159" s="221"/>
      <c r="BN159" s="221"/>
      <c r="BO159" s="221"/>
      <c r="BP159" s="221"/>
      <c r="BQ159" s="221"/>
      <c r="BR159" s="221"/>
      <c r="BS159" s="222"/>
      <c r="BT159" s="217"/>
      <c r="BU159" s="223" t="str">
        <f t="shared" si="45"/>
        <v/>
      </c>
      <c r="BV159" s="224"/>
      <c r="BW159" s="225"/>
      <c r="BX159" s="249"/>
      <c r="BY159" s="255"/>
      <c r="BZ159" s="226"/>
      <c r="CA159" s="249"/>
      <c r="CB159" s="255"/>
      <c r="CC159" s="226"/>
      <c r="CD159" s="249"/>
      <c r="CE159" s="255"/>
      <c r="CF159" s="226"/>
      <c r="CG159" s="249"/>
      <c r="CH159" s="255"/>
      <c r="CI159" s="226"/>
      <c r="CJ159" s="249"/>
      <c r="CK159" s="255"/>
      <c r="CL159" s="226"/>
      <c r="CM159" s="249"/>
      <c r="CN159" s="255"/>
      <c r="CO159" s="226"/>
      <c r="CP159" s="249"/>
      <c r="CQ159" s="255"/>
      <c r="CR159" s="226"/>
      <c r="CS159" s="249"/>
      <c r="CT159" s="255"/>
      <c r="CU159" s="226"/>
      <c r="CV159" s="249"/>
      <c r="CW159" s="225"/>
      <c r="CX159" s="226"/>
      <c r="CY159" s="227"/>
    </row>
    <row r="160" spans="1:103" ht="13.5" customHeight="1">
      <c r="B160" s="168" t="str">
        <f t="shared" si="39"/>
        <v/>
      </c>
      <c r="C160" s="151" t="str">
        <f t="shared" si="40"/>
        <v/>
      </c>
      <c r="D160" s="82" t="str">
        <f t="shared" si="41"/>
        <v/>
      </c>
      <c r="E160" s="188" t="str">
        <f>IF(ISERROR(SUM((B160/2),(C160/2),(D160/2))),IF(ISERROR(SUM((B160/2),(C160/2))),IF(ISERROR(SUM((B160/2),(D160/2))),IF(ISERROR(SUM((C160/2),(D160/2))),IF(ISERROR(B160/2),IF(ISERROR(C160/2),A158,C160),B160),SUM((C160*'Student List'!$D$34),(D160*'Student List'!$E$34))/'Student List'!$D$40),SUM((B160*'Student List'!$C$34),(D160*'Student List'!$E$34))/'Student List'!$E$40),SUM((B160*'Student List'!$C$34),(C160*'Student List'!$D$34))/'Student List'!$C$40),SUM((B160*'Student List'!$C$34),(C160*'Student List'!$D$34),(D160*'Student List'!$E$34))/'Student List'!$C$35)</f>
        <v/>
      </c>
      <c r="F160" s="84" t="str">
        <f t="shared" si="42"/>
        <v/>
      </c>
      <c r="G160" s="173" t="str">
        <f>IF(ISTEXT('Student List'!$C$29),('Student List'!$C$29),"")</f>
        <v/>
      </c>
      <c r="H160" s="85"/>
      <c r="I160" s="86"/>
      <c r="J160" s="87"/>
      <c r="K160" s="86"/>
      <c r="L160" s="88"/>
      <c r="M160" s="89"/>
      <c r="N160" s="86"/>
      <c r="O160" s="87"/>
      <c r="P160" s="86"/>
      <c r="Q160" s="88"/>
      <c r="R160" s="89"/>
      <c r="S160" s="86"/>
      <c r="T160" s="87"/>
      <c r="U160" s="86"/>
      <c r="V160" s="88"/>
      <c r="W160" s="89"/>
      <c r="X160" s="86"/>
      <c r="Y160" s="87"/>
      <c r="Z160" s="86"/>
      <c r="AA160" s="90"/>
      <c r="AB160" s="207"/>
      <c r="AC160" s="85"/>
      <c r="AD160" s="86"/>
      <c r="AE160" s="89"/>
      <c r="AF160" s="86"/>
      <c r="AG160" s="88"/>
      <c r="AH160" s="89"/>
      <c r="AI160" s="86"/>
      <c r="AJ160" s="87"/>
      <c r="AK160" s="86"/>
      <c r="AL160" s="88"/>
      <c r="AM160" s="89"/>
      <c r="AN160" s="86"/>
      <c r="AO160" s="87"/>
      <c r="AP160" s="86"/>
      <c r="AQ160" s="88"/>
      <c r="AR160" s="89"/>
      <c r="AS160" s="86"/>
      <c r="AT160" s="87"/>
      <c r="AU160" s="86"/>
      <c r="AV160" s="88"/>
      <c r="AW160" s="89"/>
      <c r="AX160" s="86"/>
      <c r="AY160" s="87"/>
      <c r="AZ160" s="86"/>
      <c r="BA160" s="88"/>
      <c r="BB160" s="89"/>
      <c r="BC160" s="86"/>
      <c r="BD160" s="86"/>
      <c r="BE160" s="86"/>
      <c r="BF160" s="89"/>
      <c r="BG160" s="91" t="str">
        <f t="shared" si="43"/>
        <v/>
      </c>
      <c r="BI160" s="96" t="str">
        <f t="shared" si="44"/>
        <v/>
      </c>
      <c r="BJ160" s="115"/>
      <c r="BK160" s="113"/>
      <c r="BL160" s="113"/>
      <c r="BM160" s="113"/>
      <c r="BN160" s="113"/>
      <c r="BO160" s="113"/>
      <c r="BP160" s="113"/>
      <c r="BQ160" s="113"/>
      <c r="BR160" s="113"/>
      <c r="BS160" s="116"/>
      <c r="BU160" s="171" t="str">
        <f t="shared" si="45"/>
        <v/>
      </c>
      <c r="BV160" s="165"/>
      <c r="BW160" s="163"/>
      <c r="BX160" s="250"/>
      <c r="BY160" s="256"/>
      <c r="BZ160" s="163"/>
      <c r="CA160" s="250"/>
      <c r="CB160" s="256"/>
      <c r="CC160" s="163"/>
      <c r="CD160" s="250"/>
      <c r="CE160" s="256"/>
      <c r="CF160" s="163"/>
      <c r="CG160" s="250"/>
      <c r="CH160" s="256"/>
      <c r="CI160" s="163"/>
      <c r="CJ160" s="250"/>
      <c r="CK160" s="256"/>
      <c r="CL160" s="163"/>
      <c r="CM160" s="250"/>
      <c r="CN160" s="256"/>
      <c r="CO160" s="163"/>
      <c r="CP160" s="250"/>
      <c r="CQ160" s="256"/>
      <c r="CR160" s="163"/>
      <c r="CS160" s="250"/>
      <c r="CT160" s="256"/>
      <c r="CU160" s="163"/>
      <c r="CV160" s="250"/>
      <c r="CW160" s="162"/>
      <c r="CX160" s="163"/>
      <c r="CY160" s="166"/>
    </row>
    <row r="161" spans="1:103" ht="13.5" customHeight="1" thickBot="1">
      <c r="B161" s="169" t="str">
        <f t="shared" si="39"/>
        <v/>
      </c>
      <c r="C161" s="152" t="str">
        <f t="shared" si="40"/>
        <v/>
      </c>
      <c r="D161" s="97" t="str">
        <f t="shared" si="41"/>
        <v/>
      </c>
      <c r="E161" s="274" t="str">
        <f>IF(ISERROR(SUM((B161/2),(C161/2),(D161/2))),IF(ISERROR(SUM((B161/2),(C161/2))),IF(ISERROR(SUM((B161/2),(D161/2))),IF(ISERROR(SUM((C161/2),(D161/2))),IF(ISERROR(B161/2),IF(ISERROR(C161/2),A159,C161),B161),SUM((C161*'Student List'!$D$34),(D161*'Student List'!$E$34))/'Student List'!$D$40),SUM((B161*'Student List'!$C$34),(D161*'Student List'!$E$34))/'Student List'!$E$40),SUM((B161*'Student List'!$C$34),(C161*'Student List'!$D$34))/'Student List'!$C$40),SUM((B161*'Student List'!$C$34),(C161*'Student List'!$D$34),(D161*'Student List'!$E$34))/'Student List'!$C$35)</f>
        <v/>
      </c>
      <c r="F161" s="98" t="str">
        <f t="shared" si="42"/>
        <v/>
      </c>
      <c r="G161" s="229" t="str">
        <f>IF(ISTEXT('Student List'!$C$30),('Student List'!$C$30),"")</f>
        <v/>
      </c>
      <c r="H161" s="230"/>
      <c r="I161" s="231"/>
      <c r="J161" s="232"/>
      <c r="K161" s="231"/>
      <c r="L161" s="233"/>
      <c r="M161" s="234"/>
      <c r="N161" s="231"/>
      <c r="O161" s="232"/>
      <c r="P161" s="231"/>
      <c r="Q161" s="233"/>
      <c r="R161" s="234"/>
      <c r="S161" s="231"/>
      <c r="T161" s="232"/>
      <c r="U161" s="231"/>
      <c r="V161" s="233"/>
      <c r="W161" s="234"/>
      <c r="X161" s="231"/>
      <c r="Y161" s="232"/>
      <c r="Z161" s="231"/>
      <c r="AA161" s="235"/>
      <c r="AB161" s="215"/>
      <c r="AC161" s="230"/>
      <c r="AD161" s="231"/>
      <c r="AE161" s="234"/>
      <c r="AF161" s="231"/>
      <c r="AG161" s="233"/>
      <c r="AH161" s="234"/>
      <c r="AI161" s="231"/>
      <c r="AJ161" s="232"/>
      <c r="AK161" s="231"/>
      <c r="AL161" s="233"/>
      <c r="AM161" s="234"/>
      <c r="AN161" s="231"/>
      <c r="AO161" s="232"/>
      <c r="AP161" s="231"/>
      <c r="AQ161" s="233"/>
      <c r="AR161" s="234"/>
      <c r="AS161" s="231"/>
      <c r="AT161" s="232"/>
      <c r="AU161" s="231"/>
      <c r="AV161" s="233"/>
      <c r="AW161" s="234"/>
      <c r="AX161" s="231"/>
      <c r="AY161" s="232"/>
      <c r="AZ161" s="231"/>
      <c r="BA161" s="233"/>
      <c r="BB161" s="234"/>
      <c r="BC161" s="231"/>
      <c r="BD161" s="231"/>
      <c r="BE161" s="231"/>
      <c r="BF161" s="234"/>
      <c r="BG161" s="236" t="str">
        <f t="shared" si="43"/>
        <v/>
      </c>
      <c r="BH161" s="217"/>
      <c r="BI161" s="237" t="str">
        <f t="shared" si="44"/>
        <v/>
      </c>
      <c r="BJ161" s="238"/>
      <c r="BK161" s="239"/>
      <c r="BL161" s="240"/>
      <c r="BM161" s="240"/>
      <c r="BN161" s="240"/>
      <c r="BO161" s="240"/>
      <c r="BP161" s="240"/>
      <c r="BQ161" s="240"/>
      <c r="BR161" s="240"/>
      <c r="BS161" s="241"/>
      <c r="BT161" s="217"/>
      <c r="BU161" s="242" t="str">
        <f t="shared" si="45"/>
        <v/>
      </c>
      <c r="BV161" s="243"/>
      <c r="BW161" s="244"/>
      <c r="BX161" s="251"/>
      <c r="BY161" s="257"/>
      <c r="BZ161" s="245"/>
      <c r="CA161" s="251"/>
      <c r="CB161" s="257"/>
      <c r="CC161" s="245"/>
      <c r="CD161" s="251"/>
      <c r="CE161" s="257"/>
      <c r="CF161" s="245"/>
      <c r="CG161" s="251"/>
      <c r="CH161" s="257"/>
      <c r="CI161" s="245"/>
      <c r="CJ161" s="251"/>
      <c r="CK161" s="257"/>
      <c r="CL161" s="245"/>
      <c r="CM161" s="251"/>
      <c r="CN161" s="257"/>
      <c r="CO161" s="245"/>
      <c r="CP161" s="251"/>
      <c r="CQ161" s="257"/>
      <c r="CR161" s="245"/>
      <c r="CS161" s="251"/>
      <c r="CT161" s="257"/>
      <c r="CU161" s="245"/>
      <c r="CV161" s="251"/>
      <c r="CW161" s="244"/>
      <c r="CX161" s="245"/>
      <c r="CY161" s="246"/>
    </row>
    <row r="162" spans="1:103" ht="13.5" customHeight="1" thickBot="1">
      <c r="BS162" s="100"/>
      <c r="CY162" s="100"/>
    </row>
    <row r="163" spans="1:103" ht="28.5" customHeight="1" thickTop="1" thickBot="1">
      <c r="B163" s="364" t="str">
        <f>IF(ISTEXT('Student List'!I14),'Student List'!I14,"")</f>
        <v>Penmanship</v>
      </c>
      <c r="C163" s="365"/>
      <c r="D163" s="365"/>
      <c r="E163" s="366"/>
      <c r="F163" s="367" t="str">
        <f>$F$28</f>
        <v>School Name Here</v>
      </c>
      <c r="G163" s="368"/>
      <c r="H163" s="368"/>
      <c r="I163" s="368"/>
      <c r="J163" s="369"/>
      <c r="K163" s="17" t="s">
        <v>117</v>
      </c>
      <c r="L163" s="18"/>
      <c r="M163" s="19"/>
      <c r="N163" s="19"/>
      <c r="O163" s="19"/>
      <c r="P163" s="20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2"/>
      <c r="AC163" s="24"/>
      <c r="AD163" s="25"/>
      <c r="AE163" s="25"/>
      <c r="AF163" s="26" t="str">
        <f>B163</f>
        <v>Penmanship</v>
      </c>
      <c r="AG163" s="25" t="s">
        <v>6</v>
      </c>
      <c r="AH163" s="27"/>
      <c r="AI163" s="27"/>
      <c r="AJ163" s="27"/>
      <c r="AK163" s="27"/>
      <c r="AL163" s="28"/>
      <c r="AM163" s="17" t="str">
        <f>K163</f>
        <v>4th NINE WEEKS</v>
      </c>
      <c r="AN163" s="19"/>
      <c r="AO163" s="19"/>
      <c r="AP163" s="19"/>
      <c r="AQ163" s="19"/>
      <c r="AR163" s="20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9"/>
      <c r="BI163" s="30" t="str">
        <f>B163</f>
        <v>Penmanship</v>
      </c>
      <c r="BJ163" s="31"/>
      <c r="BK163" s="32"/>
      <c r="BL163" s="33" t="str">
        <f>K163</f>
        <v>4th NINE WEEKS</v>
      </c>
      <c r="BM163" s="34"/>
      <c r="BN163" s="34"/>
      <c r="BO163" s="34"/>
      <c r="BP163" s="34"/>
      <c r="BQ163" s="35"/>
      <c r="BR163" s="35"/>
      <c r="BS163" s="36"/>
      <c r="BU163" s="30" t="str">
        <f>B163</f>
        <v>Penmanship</v>
      </c>
      <c r="BV163" s="31"/>
      <c r="BW163" s="32"/>
      <c r="BX163" s="33" t="str">
        <f>K163</f>
        <v>4th NINE WEEKS</v>
      </c>
      <c r="BY163" s="34"/>
      <c r="BZ163" s="34"/>
      <c r="CA163" s="34"/>
      <c r="CB163" s="34"/>
      <c r="CC163" s="34"/>
      <c r="CD163" s="34"/>
      <c r="CE163" s="34"/>
      <c r="CF163" s="34"/>
      <c r="CG163" s="34"/>
      <c r="CH163" s="34"/>
      <c r="CI163" s="34"/>
      <c r="CJ163" s="34"/>
      <c r="CK163" s="34"/>
      <c r="CL163" s="34"/>
      <c r="CM163" s="34"/>
      <c r="CN163" s="34"/>
      <c r="CO163" s="34"/>
      <c r="CP163" s="34"/>
      <c r="CQ163" s="34"/>
      <c r="CR163" s="34"/>
      <c r="CS163" s="34"/>
      <c r="CT163" s="34"/>
      <c r="CU163" s="34"/>
      <c r="CV163" s="34"/>
      <c r="CW163" s="34"/>
      <c r="CX163" s="35"/>
      <c r="CY163" s="36"/>
    </row>
    <row r="164" spans="1:103" ht="13.5" customHeight="1" thickTop="1" thickBot="1">
      <c r="B164" s="37"/>
      <c r="C164" s="37"/>
      <c r="D164" s="38"/>
      <c r="E164" s="38"/>
      <c r="F164" s="38"/>
      <c r="G164" s="38"/>
      <c r="H164" s="39" t="s">
        <v>7</v>
      </c>
      <c r="I164" s="40"/>
      <c r="J164" s="40"/>
      <c r="K164" s="40"/>
      <c r="L164" s="41"/>
      <c r="M164" s="40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3"/>
      <c r="AC164" s="39" t="s">
        <v>7</v>
      </c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4"/>
      <c r="BI164" s="45"/>
      <c r="BJ164" s="46" t="s">
        <v>8</v>
      </c>
      <c r="BK164" s="40"/>
      <c r="BL164" s="40"/>
      <c r="BM164" s="40"/>
      <c r="BN164" s="40"/>
      <c r="BO164" s="40"/>
      <c r="BP164" s="40"/>
      <c r="BQ164" s="40"/>
      <c r="BR164" s="40"/>
      <c r="BS164" s="47"/>
      <c r="BU164" s="45"/>
      <c r="BV164" s="155" t="s">
        <v>59</v>
      </c>
      <c r="BW164" s="156"/>
      <c r="BX164" s="156"/>
      <c r="BY164" s="156"/>
      <c r="BZ164" s="156"/>
      <c r="CA164" s="156"/>
      <c r="CB164" s="156"/>
      <c r="CC164" s="156"/>
      <c r="CD164" s="156"/>
      <c r="CE164" s="156"/>
      <c r="CF164" s="156"/>
      <c r="CG164" s="156"/>
      <c r="CH164" s="156"/>
      <c r="CI164" s="156"/>
      <c r="CJ164" s="156"/>
      <c r="CK164" s="156"/>
      <c r="CL164" s="156"/>
      <c r="CM164" s="156"/>
      <c r="CN164" s="156"/>
      <c r="CO164" s="156"/>
      <c r="CP164" s="156"/>
      <c r="CQ164" s="156"/>
      <c r="CR164" s="156"/>
      <c r="CS164" s="156"/>
      <c r="CT164" s="156"/>
      <c r="CU164" s="156"/>
      <c r="CV164" s="156"/>
      <c r="CW164" s="156"/>
      <c r="CX164" s="156"/>
      <c r="CY164" s="157"/>
    </row>
    <row r="165" spans="1:103" ht="13.5" customHeight="1">
      <c r="A165" s="83" t="str">
        <f t="shared" ref="A165:A186" si="46">IF(ISERROR(D167/2),"",D167)</f>
        <v/>
      </c>
      <c r="B165" s="153" t="s">
        <v>58</v>
      </c>
      <c r="C165" s="149" t="s">
        <v>9</v>
      </c>
      <c r="D165" s="48" t="s">
        <v>10</v>
      </c>
      <c r="E165" s="49" t="s">
        <v>60</v>
      </c>
      <c r="F165" s="50"/>
      <c r="G165" s="51"/>
      <c r="H165" s="362" t="s">
        <v>11</v>
      </c>
      <c r="I165" s="355"/>
      <c r="J165" s="355"/>
      <c r="K165" s="355"/>
      <c r="L165" s="360"/>
      <c r="M165" s="354" t="s">
        <v>12</v>
      </c>
      <c r="N165" s="355"/>
      <c r="O165" s="355"/>
      <c r="P165" s="355"/>
      <c r="Q165" s="360"/>
      <c r="R165" s="354" t="s">
        <v>13</v>
      </c>
      <c r="S165" s="355"/>
      <c r="T165" s="355"/>
      <c r="U165" s="355"/>
      <c r="V165" s="360"/>
      <c r="W165" s="354" t="s">
        <v>14</v>
      </c>
      <c r="X165" s="355"/>
      <c r="Y165" s="355"/>
      <c r="Z165" s="355"/>
      <c r="AA165" s="356"/>
      <c r="AC165" s="362" t="s">
        <v>15</v>
      </c>
      <c r="AD165" s="355"/>
      <c r="AE165" s="355"/>
      <c r="AF165" s="355"/>
      <c r="AG165" s="360"/>
      <c r="AH165" s="354" t="s">
        <v>16</v>
      </c>
      <c r="AI165" s="355"/>
      <c r="AJ165" s="355"/>
      <c r="AK165" s="355"/>
      <c r="AL165" s="360"/>
      <c r="AM165" s="354" t="s">
        <v>17</v>
      </c>
      <c r="AN165" s="355"/>
      <c r="AO165" s="355"/>
      <c r="AP165" s="355"/>
      <c r="AQ165" s="360"/>
      <c r="AR165" s="354" t="s">
        <v>18</v>
      </c>
      <c r="AS165" s="355"/>
      <c r="AT165" s="355"/>
      <c r="AU165" s="355"/>
      <c r="AV165" s="360"/>
      <c r="AW165" s="354" t="s">
        <v>19</v>
      </c>
      <c r="AX165" s="355"/>
      <c r="AY165" s="355"/>
      <c r="AZ165" s="355"/>
      <c r="BA165" s="356"/>
      <c r="BB165" s="354" t="s">
        <v>120</v>
      </c>
      <c r="BC165" s="355"/>
      <c r="BD165" s="355"/>
      <c r="BE165" s="355"/>
      <c r="BF165" s="356"/>
      <c r="BG165" s="52"/>
      <c r="BI165" s="53"/>
      <c r="BJ165" s="54"/>
      <c r="BK165" s="54"/>
      <c r="BL165" s="54"/>
      <c r="BM165" s="54"/>
      <c r="BN165" s="54"/>
      <c r="BO165" s="54"/>
      <c r="BP165" s="54"/>
      <c r="BQ165" s="54"/>
      <c r="BR165" s="54"/>
      <c r="BS165" s="55"/>
      <c r="BU165" s="53"/>
      <c r="BV165" s="344" t="s">
        <v>11</v>
      </c>
      <c r="BW165" s="345"/>
      <c r="BX165" s="346"/>
      <c r="BY165" s="344" t="s">
        <v>12</v>
      </c>
      <c r="BZ165" s="345"/>
      <c r="CA165" s="346"/>
      <c r="CB165" s="344" t="s">
        <v>13</v>
      </c>
      <c r="CC165" s="345"/>
      <c r="CD165" s="346"/>
      <c r="CE165" s="344" t="s">
        <v>14</v>
      </c>
      <c r="CF165" s="345"/>
      <c r="CG165" s="346"/>
      <c r="CH165" s="344" t="s">
        <v>15</v>
      </c>
      <c r="CI165" s="345"/>
      <c r="CJ165" s="346"/>
      <c r="CK165" s="344" t="s">
        <v>16</v>
      </c>
      <c r="CL165" s="345"/>
      <c r="CM165" s="346"/>
      <c r="CN165" s="344" t="s">
        <v>17</v>
      </c>
      <c r="CO165" s="345"/>
      <c r="CP165" s="346"/>
      <c r="CQ165" s="344" t="s">
        <v>18</v>
      </c>
      <c r="CR165" s="345"/>
      <c r="CS165" s="346"/>
      <c r="CT165" s="344" t="s">
        <v>19</v>
      </c>
      <c r="CU165" s="345"/>
      <c r="CV165" s="346"/>
      <c r="CW165" s="350" t="s">
        <v>120</v>
      </c>
      <c r="CX165" s="345"/>
      <c r="CY165" s="351"/>
    </row>
    <row r="166" spans="1:103" ht="13.5" customHeight="1" thickBot="1">
      <c r="A166" s="83" t="str">
        <f t="shared" si="46"/>
        <v/>
      </c>
      <c r="B166" s="154" t="s">
        <v>24</v>
      </c>
      <c r="C166" s="283" t="s">
        <v>24</v>
      </c>
      <c r="D166" s="59" t="s">
        <v>24</v>
      </c>
      <c r="E166" s="60" t="s">
        <v>24</v>
      </c>
      <c r="F166" s="61" t="s">
        <v>25</v>
      </c>
      <c r="G166" s="62" t="s">
        <v>26</v>
      </c>
      <c r="H166" s="363"/>
      <c r="I166" s="358"/>
      <c r="J166" s="358"/>
      <c r="K166" s="358"/>
      <c r="L166" s="361"/>
      <c r="M166" s="357"/>
      <c r="N166" s="358"/>
      <c r="O166" s="358"/>
      <c r="P166" s="358"/>
      <c r="Q166" s="361"/>
      <c r="R166" s="357"/>
      <c r="S166" s="358"/>
      <c r="T166" s="358"/>
      <c r="U166" s="358"/>
      <c r="V166" s="361"/>
      <c r="W166" s="357"/>
      <c r="X166" s="358"/>
      <c r="Y166" s="358"/>
      <c r="Z166" s="358"/>
      <c r="AA166" s="359"/>
      <c r="AC166" s="363"/>
      <c r="AD166" s="358"/>
      <c r="AE166" s="358"/>
      <c r="AF166" s="358"/>
      <c r="AG166" s="361"/>
      <c r="AH166" s="357"/>
      <c r="AI166" s="358"/>
      <c r="AJ166" s="358"/>
      <c r="AK166" s="358"/>
      <c r="AL166" s="361"/>
      <c r="AM166" s="357"/>
      <c r="AN166" s="358"/>
      <c r="AO166" s="358"/>
      <c r="AP166" s="358"/>
      <c r="AQ166" s="361"/>
      <c r="AR166" s="357"/>
      <c r="AS166" s="358"/>
      <c r="AT166" s="358"/>
      <c r="AU166" s="358"/>
      <c r="AV166" s="361"/>
      <c r="AW166" s="357"/>
      <c r="AX166" s="358"/>
      <c r="AY166" s="358"/>
      <c r="AZ166" s="358"/>
      <c r="BA166" s="359"/>
      <c r="BB166" s="357"/>
      <c r="BC166" s="358"/>
      <c r="BD166" s="358"/>
      <c r="BE166" s="358"/>
      <c r="BF166" s="359"/>
      <c r="BG166" s="63" t="s">
        <v>26</v>
      </c>
      <c r="BI166" s="64" t="s">
        <v>26</v>
      </c>
      <c r="BJ166" s="65">
        <v>1</v>
      </c>
      <c r="BK166" s="66">
        <v>2</v>
      </c>
      <c r="BL166" s="65">
        <v>3</v>
      </c>
      <c r="BM166" s="66">
        <v>4</v>
      </c>
      <c r="BN166" s="65">
        <v>5</v>
      </c>
      <c r="BO166" s="66">
        <v>6</v>
      </c>
      <c r="BP166" s="65">
        <v>7</v>
      </c>
      <c r="BQ166" s="66">
        <v>8</v>
      </c>
      <c r="BR166" s="66">
        <v>9</v>
      </c>
      <c r="BS166" s="67">
        <v>10</v>
      </c>
      <c r="BU166" s="64" t="s">
        <v>26</v>
      </c>
      <c r="BV166" s="347"/>
      <c r="BW166" s="348"/>
      <c r="BX166" s="349"/>
      <c r="BY166" s="347"/>
      <c r="BZ166" s="348"/>
      <c r="CA166" s="349"/>
      <c r="CB166" s="347"/>
      <c r="CC166" s="348"/>
      <c r="CD166" s="349"/>
      <c r="CE166" s="347"/>
      <c r="CF166" s="348"/>
      <c r="CG166" s="349"/>
      <c r="CH166" s="347"/>
      <c r="CI166" s="348"/>
      <c r="CJ166" s="349"/>
      <c r="CK166" s="347"/>
      <c r="CL166" s="348"/>
      <c r="CM166" s="349"/>
      <c r="CN166" s="347"/>
      <c r="CO166" s="348"/>
      <c r="CP166" s="349"/>
      <c r="CQ166" s="347"/>
      <c r="CR166" s="348"/>
      <c r="CS166" s="349"/>
      <c r="CT166" s="347"/>
      <c r="CU166" s="348"/>
      <c r="CV166" s="349"/>
      <c r="CW166" s="352"/>
      <c r="CX166" s="348"/>
      <c r="CY166" s="353"/>
    </row>
    <row r="167" spans="1:103" ht="13.5" customHeight="1">
      <c r="A167" s="83" t="str">
        <f t="shared" si="46"/>
        <v/>
      </c>
      <c r="B167" s="167" t="str">
        <f t="shared" ref="B167:B188" si="47">IF(SUM(BV167:CY167),AVERAGE(BV167:CY167),"")</f>
        <v/>
      </c>
      <c r="C167" s="150" t="str">
        <f t="shared" ref="C167:C188" si="48">IF(SUM(H167:BF167),AVERAGE(H167:BF167),"")</f>
        <v/>
      </c>
      <c r="D167" s="70" t="str">
        <f t="shared" ref="D167:D188" si="49">IF(SUM(BJ167:BS167),AVERAGE(BJ167:BS167),"")</f>
        <v/>
      </c>
      <c r="E167" s="187" t="str">
        <f>IF(ISERROR(SUM((B167/2),(C167/2),(D167/2))),IF(ISERROR(SUM((B167/2),(C167/2))),IF(ISERROR(SUM((B167/2),(D167/2))),IF(ISERROR(SUM((C167/2),(D167/2))),IF(ISERROR(B167/2),IF(ISERROR(C167/2),A165,C167),B167),SUM((C167*'Student List'!$D$34),(D167*'Student List'!$E$34))/'Student List'!$D$40),SUM((B167*'Student List'!$C$34),(D167*'Student List'!$E$34))/'Student List'!$E$40),SUM((B167*'Student List'!$C$34),(C167*'Student List'!$D$34))/'Student List'!$C$40),SUM((B167*'Student List'!$C$34),(C167*'Student List'!$D$34),(D167*'Student List'!$E$34))/'Student List'!$C$35)</f>
        <v/>
      </c>
      <c r="F167" s="84" t="str">
        <f t="shared" ref="F167:F188" si="50">IF(ISERROR(IF(E167,HLOOKUP(E167,$B$354:$N$355,2),"")),"",(IF(E167,HLOOKUP(E167,$B$354:$N$355,2),"")))</f>
        <v/>
      </c>
      <c r="G167" s="172" t="str">
        <f>IF(ISTEXT('Student List'!$C$9),('Student List'!$C$9),"")</f>
        <v/>
      </c>
      <c r="H167" s="71"/>
      <c r="I167" s="72"/>
      <c r="J167" s="73"/>
      <c r="K167" s="72"/>
      <c r="L167" s="74"/>
      <c r="M167" s="75"/>
      <c r="N167" s="72"/>
      <c r="O167" s="73"/>
      <c r="P167" s="72"/>
      <c r="Q167" s="74"/>
      <c r="R167" s="75"/>
      <c r="S167" s="72"/>
      <c r="T167" s="73"/>
      <c r="U167" s="72"/>
      <c r="V167" s="74"/>
      <c r="W167" s="75"/>
      <c r="X167" s="72"/>
      <c r="Y167" s="73"/>
      <c r="Z167" s="72"/>
      <c r="AA167" s="76"/>
      <c r="AB167" s="207"/>
      <c r="AC167" s="71"/>
      <c r="AD167" s="72"/>
      <c r="AE167" s="75"/>
      <c r="AF167" s="72"/>
      <c r="AG167" s="74"/>
      <c r="AH167" s="75"/>
      <c r="AI167" s="72"/>
      <c r="AJ167" s="73"/>
      <c r="AK167" s="72"/>
      <c r="AL167" s="74"/>
      <c r="AM167" s="75"/>
      <c r="AN167" s="72"/>
      <c r="AO167" s="73"/>
      <c r="AP167" s="72"/>
      <c r="AQ167" s="77"/>
      <c r="AR167" s="75"/>
      <c r="AS167" s="72"/>
      <c r="AT167" s="73"/>
      <c r="AU167" s="72"/>
      <c r="AV167" s="74"/>
      <c r="AW167" s="75"/>
      <c r="AX167" s="72"/>
      <c r="AY167" s="73"/>
      <c r="AZ167" s="72"/>
      <c r="BA167" s="74"/>
      <c r="BB167" s="75"/>
      <c r="BC167" s="72"/>
      <c r="BD167" s="72"/>
      <c r="BE167" s="72"/>
      <c r="BF167" s="75"/>
      <c r="BG167" s="78" t="str">
        <f t="shared" ref="BG167:BG188" si="51">G167</f>
        <v/>
      </c>
      <c r="BI167" s="79" t="str">
        <f t="shared" ref="BI167:BI188" si="52">G167</f>
        <v/>
      </c>
      <c r="BJ167" s="109"/>
      <c r="BK167" s="110"/>
      <c r="BL167" s="110"/>
      <c r="BM167" s="110"/>
      <c r="BN167" s="110"/>
      <c r="BO167" s="110"/>
      <c r="BP167" s="110"/>
      <c r="BQ167" s="110"/>
      <c r="BR167" s="110"/>
      <c r="BS167" s="111"/>
      <c r="BU167" s="170" t="str">
        <f t="shared" ref="BU167:BU188" si="53">G167</f>
        <v/>
      </c>
      <c r="BV167" s="158"/>
      <c r="BW167" s="159"/>
      <c r="BX167" s="248"/>
      <c r="BY167" s="252"/>
      <c r="BZ167" s="253"/>
      <c r="CA167" s="254"/>
      <c r="CB167" s="252"/>
      <c r="CC167" s="253"/>
      <c r="CD167" s="254"/>
      <c r="CE167" s="252"/>
      <c r="CF167" s="253"/>
      <c r="CG167" s="254"/>
      <c r="CH167" s="252"/>
      <c r="CI167" s="253"/>
      <c r="CJ167" s="254"/>
      <c r="CK167" s="252"/>
      <c r="CL167" s="253"/>
      <c r="CM167" s="254"/>
      <c r="CN167" s="252"/>
      <c r="CO167" s="253"/>
      <c r="CP167" s="254"/>
      <c r="CQ167" s="252"/>
      <c r="CR167" s="253"/>
      <c r="CS167" s="254"/>
      <c r="CT167" s="252"/>
      <c r="CU167" s="253"/>
      <c r="CV167" s="254"/>
      <c r="CW167" s="247"/>
      <c r="CX167" s="159"/>
      <c r="CY167" s="160"/>
    </row>
    <row r="168" spans="1:103" ht="13.5" customHeight="1">
      <c r="A168" s="83" t="str">
        <f t="shared" si="46"/>
        <v/>
      </c>
      <c r="B168" s="168" t="str">
        <f t="shared" si="47"/>
        <v/>
      </c>
      <c r="C168" s="151" t="str">
        <f t="shared" si="48"/>
        <v/>
      </c>
      <c r="D168" s="82" t="str">
        <f t="shared" si="49"/>
        <v/>
      </c>
      <c r="E168" s="188" t="str">
        <f>IF(ISERROR(SUM((B168/2),(C168/2),(D168/2))),IF(ISERROR(SUM((B168/2),(C168/2))),IF(ISERROR(SUM((B168/2),(D168/2))),IF(ISERROR(SUM((C168/2),(D168/2))),IF(ISERROR(B168/2),IF(ISERROR(C168/2),A166,C168),B168),SUM((C168*'Student List'!$D$34),(D168*'Student List'!$E$34))/'Student List'!$D$40),SUM((B168*'Student List'!$C$34),(D168*'Student List'!$E$34))/'Student List'!$E$40),SUM((B168*'Student List'!$C$34),(C168*'Student List'!$D$34))/'Student List'!$C$40),SUM((B168*'Student List'!$C$34),(C168*'Student List'!$D$34),(D168*'Student List'!$E$34))/'Student List'!$C$35)</f>
        <v/>
      </c>
      <c r="F168" s="84" t="str">
        <f t="shared" si="50"/>
        <v/>
      </c>
      <c r="G168" s="208" t="str">
        <f>IF(ISTEXT('Student List'!$C$10),('Student List'!$C$10),"")</f>
        <v/>
      </c>
      <c r="H168" s="209"/>
      <c r="I168" s="210"/>
      <c r="J168" s="211"/>
      <c r="K168" s="210"/>
      <c r="L168" s="212"/>
      <c r="M168" s="213"/>
      <c r="N168" s="210"/>
      <c r="O168" s="211"/>
      <c r="P168" s="210"/>
      <c r="Q168" s="212"/>
      <c r="R168" s="213"/>
      <c r="S168" s="210"/>
      <c r="T168" s="211"/>
      <c r="U168" s="210"/>
      <c r="V168" s="212"/>
      <c r="W168" s="213"/>
      <c r="X168" s="210"/>
      <c r="Y168" s="211"/>
      <c r="Z168" s="210"/>
      <c r="AA168" s="214"/>
      <c r="AB168" s="215"/>
      <c r="AC168" s="209"/>
      <c r="AD168" s="210"/>
      <c r="AE168" s="213"/>
      <c r="AF168" s="210"/>
      <c r="AG168" s="212"/>
      <c r="AH168" s="213"/>
      <c r="AI168" s="210"/>
      <c r="AJ168" s="211"/>
      <c r="AK168" s="210"/>
      <c r="AL168" s="212"/>
      <c r="AM168" s="213"/>
      <c r="AN168" s="210"/>
      <c r="AO168" s="211"/>
      <c r="AP168" s="210"/>
      <c r="AQ168" s="212"/>
      <c r="AR168" s="213"/>
      <c r="AS168" s="210"/>
      <c r="AT168" s="211"/>
      <c r="AU168" s="210"/>
      <c r="AV168" s="212"/>
      <c r="AW168" s="213"/>
      <c r="AX168" s="210"/>
      <c r="AY168" s="211"/>
      <c r="AZ168" s="210"/>
      <c r="BA168" s="212"/>
      <c r="BB168" s="213"/>
      <c r="BC168" s="210"/>
      <c r="BD168" s="210"/>
      <c r="BE168" s="210"/>
      <c r="BF168" s="213"/>
      <c r="BG168" s="216" t="str">
        <f t="shared" si="51"/>
        <v/>
      </c>
      <c r="BH168" s="217"/>
      <c r="BI168" s="218" t="str">
        <f t="shared" si="52"/>
        <v/>
      </c>
      <c r="BJ168" s="219"/>
      <c r="BK168" s="220"/>
      <c r="BL168" s="221"/>
      <c r="BM168" s="221"/>
      <c r="BN168" s="221"/>
      <c r="BO168" s="221"/>
      <c r="BP168" s="221"/>
      <c r="BQ168" s="221"/>
      <c r="BR168" s="221"/>
      <c r="BS168" s="222"/>
      <c r="BT168" s="217"/>
      <c r="BU168" s="223" t="str">
        <f t="shared" si="53"/>
        <v/>
      </c>
      <c r="BV168" s="224"/>
      <c r="BW168" s="225"/>
      <c r="BX168" s="249"/>
      <c r="BY168" s="255"/>
      <c r="BZ168" s="226"/>
      <c r="CA168" s="249"/>
      <c r="CB168" s="255"/>
      <c r="CC168" s="226"/>
      <c r="CD168" s="249"/>
      <c r="CE168" s="255"/>
      <c r="CF168" s="226"/>
      <c r="CG168" s="249"/>
      <c r="CH168" s="255"/>
      <c r="CI168" s="226"/>
      <c r="CJ168" s="249"/>
      <c r="CK168" s="255"/>
      <c r="CL168" s="226"/>
      <c r="CM168" s="249"/>
      <c r="CN168" s="255"/>
      <c r="CO168" s="226"/>
      <c r="CP168" s="249"/>
      <c r="CQ168" s="255"/>
      <c r="CR168" s="226"/>
      <c r="CS168" s="249"/>
      <c r="CT168" s="255"/>
      <c r="CU168" s="226"/>
      <c r="CV168" s="249"/>
      <c r="CW168" s="225"/>
      <c r="CX168" s="226"/>
      <c r="CY168" s="227"/>
    </row>
    <row r="169" spans="1:103" ht="13.5" customHeight="1">
      <c r="A169" s="83" t="str">
        <f t="shared" si="46"/>
        <v/>
      </c>
      <c r="B169" s="168" t="str">
        <f t="shared" si="47"/>
        <v/>
      </c>
      <c r="C169" s="151" t="str">
        <f t="shared" si="48"/>
        <v/>
      </c>
      <c r="D169" s="82" t="str">
        <f t="shared" si="49"/>
        <v/>
      </c>
      <c r="E169" s="188" t="str">
        <f>IF(ISERROR(SUM((B169/2),(C169/2),(D169/2))),IF(ISERROR(SUM((B169/2),(C169/2))),IF(ISERROR(SUM((B169/2),(D169/2))),IF(ISERROR(SUM((C169/2),(D169/2))),IF(ISERROR(B169/2),IF(ISERROR(C169/2),A167,C169),B169),SUM((C169*'Student List'!$D$34),(D169*'Student List'!$E$34))/'Student List'!$D$40),SUM((B169*'Student List'!$C$34),(D169*'Student List'!$E$34))/'Student List'!$E$40),SUM((B169*'Student List'!$C$34),(C169*'Student List'!$D$34))/'Student List'!$C$40),SUM((B169*'Student List'!$C$34),(C169*'Student List'!$D$34),(D169*'Student List'!$E$34))/'Student List'!$C$35)</f>
        <v/>
      </c>
      <c r="F169" s="84" t="str">
        <f t="shared" si="50"/>
        <v/>
      </c>
      <c r="G169" s="173" t="str">
        <f>IF(ISTEXT('Student List'!$C$11),('Student List'!$C$11),"")</f>
        <v/>
      </c>
      <c r="H169" s="85"/>
      <c r="I169" s="86"/>
      <c r="J169" s="87"/>
      <c r="K169" s="86"/>
      <c r="L169" s="88"/>
      <c r="M169" s="89"/>
      <c r="N169" s="86"/>
      <c r="O169" s="87"/>
      <c r="P169" s="86"/>
      <c r="Q169" s="88"/>
      <c r="R169" s="89"/>
      <c r="S169" s="86"/>
      <c r="T169" s="87"/>
      <c r="U169" s="86"/>
      <c r="V169" s="88"/>
      <c r="W169" s="89"/>
      <c r="X169" s="86"/>
      <c r="Y169" s="87"/>
      <c r="Z169" s="86"/>
      <c r="AA169" s="90"/>
      <c r="AB169" s="207"/>
      <c r="AC169" s="85"/>
      <c r="AD169" s="86"/>
      <c r="AE169" s="89"/>
      <c r="AF169" s="86"/>
      <c r="AG169" s="88"/>
      <c r="AH169" s="89"/>
      <c r="AI169" s="86"/>
      <c r="AJ169" s="87"/>
      <c r="AK169" s="86"/>
      <c r="AL169" s="88"/>
      <c r="AM169" s="89"/>
      <c r="AN169" s="86"/>
      <c r="AO169" s="87"/>
      <c r="AP169" s="86"/>
      <c r="AQ169" s="88"/>
      <c r="AR169" s="89"/>
      <c r="AS169" s="86"/>
      <c r="AT169" s="87"/>
      <c r="AU169" s="86"/>
      <c r="AV169" s="88"/>
      <c r="AW169" s="89"/>
      <c r="AX169" s="86"/>
      <c r="AY169" s="87"/>
      <c r="AZ169" s="86"/>
      <c r="BA169" s="88"/>
      <c r="BB169" s="89"/>
      <c r="BC169" s="86"/>
      <c r="BD169" s="86"/>
      <c r="BE169" s="86"/>
      <c r="BF169" s="89"/>
      <c r="BG169" s="91" t="str">
        <f t="shared" si="51"/>
        <v/>
      </c>
      <c r="BI169" s="92" t="str">
        <f t="shared" si="52"/>
        <v/>
      </c>
      <c r="BJ169" s="112"/>
      <c r="BK169" s="117"/>
      <c r="BL169" s="113"/>
      <c r="BM169" s="113"/>
      <c r="BN169" s="113"/>
      <c r="BO169" s="113"/>
      <c r="BP169" s="113"/>
      <c r="BQ169" s="113"/>
      <c r="BR169" s="113"/>
      <c r="BS169" s="114"/>
      <c r="BU169" s="171" t="str">
        <f t="shared" si="53"/>
        <v/>
      </c>
      <c r="BV169" s="161"/>
      <c r="BW169" s="162"/>
      <c r="BX169" s="250"/>
      <c r="BY169" s="256"/>
      <c r="BZ169" s="163"/>
      <c r="CA169" s="250"/>
      <c r="CB169" s="256"/>
      <c r="CC169" s="163"/>
      <c r="CD169" s="250"/>
      <c r="CE169" s="256"/>
      <c r="CF169" s="163"/>
      <c r="CG169" s="250"/>
      <c r="CH169" s="256"/>
      <c r="CI169" s="163"/>
      <c r="CJ169" s="250"/>
      <c r="CK169" s="256"/>
      <c r="CL169" s="163"/>
      <c r="CM169" s="250"/>
      <c r="CN169" s="256"/>
      <c r="CO169" s="163"/>
      <c r="CP169" s="250"/>
      <c r="CQ169" s="256"/>
      <c r="CR169" s="163"/>
      <c r="CS169" s="250"/>
      <c r="CT169" s="256"/>
      <c r="CU169" s="163"/>
      <c r="CV169" s="250"/>
      <c r="CW169" s="162"/>
      <c r="CX169" s="163"/>
      <c r="CY169" s="164"/>
    </row>
    <row r="170" spans="1:103" ht="13.5" customHeight="1">
      <c r="A170" s="83" t="str">
        <f t="shared" si="46"/>
        <v/>
      </c>
      <c r="B170" s="168" t="str">
        <f t="shared" si="47"/>
        <v/>
      </c>
      <c r="C170" s="151" t="str">
        <f t="shared" si="48"/>
        <v/>
      </c>
      <c r="D170" s="82" t="str">
        <f t="shared" si="49"/>
        <v/>
      </c>
      <c r="E170" s="188" t="str">
        <f>IF(ISERROR(SUM((B170/2),(C170/2),(D170/2))),IF(ISERROR(SUM((B170/2),(C170/2))),IF(ISERROR(SUM((B170/2),(D170/2))),IF(ISERROR(SUM((C170/2),(D170/2))),IF(ISERROR(B170/2),IF(ISERROR(C170/2),A168,C170),B170),SUM((C170*'Student List'!$D$34),(D170*'Student List'!$E$34))/'Student List'!$D$40),SUM((B170*'Student List'!$C$34),(D170*'Student List'!$E$34))/'Student List'!$E$40),SUM((B170*'Student List'!$C$34),(C170*'Student List'!$D$34))/'Student List'!$C$40),SUM((B170*'Student List'!$C$34),(C170*'Student List'!$D$34),(D170*'Student List'!$E$34))/'Student List'!$C$35)</f>
        <v/>
      </c>
      <c r="F170" s="84" t="str">
        <f t="shared" si="50"/>
        <v/>
      </c>
      <c r="G170" s="208" t="str">
        <f>IF(ISTEXT('Student List'!$C$12),('Student List'!$C$12),"")</f>
        <v/>
      </c>
      <c r="H170" s="209"/>
      <c r="I170" s="210"/>
      <c r="J170" s="211"/>
      <c r="K170" s="210"/>
      <c r="L170" s="212"/>
      <c r="M170" s="213"/>
      <c r="N170" s="210"/>
      <c r="O170" s="211"/>
      <c r="P170" s="210"/>
      <c r="Q170" s="212"/>
      <c r="R170" s="213"/>
      <c r="S170" s="210"/>
      <c r="T170" s="211"/>
      <c r="U170" s="210"/>
      <c r="V170" s="212"/>
      <c r="W170" s="213"/>
      <c r="X170" s="210"/>
      <c r="Y170" s="211"/>
      <c r="Z170" s="210"/>
      <c r="AA170" s="214"/>
      <c r="AB170" s="215"/>
      <c r="AC170" s="209"/>
      <c r="AD170" s="210"/>
      <c r="AE170" s="213"/>
      <c r="AF170" s="210"/>
      <c r="AG170" s="212"/>
      <c r="AH170" s="213"/>
      <c r="AI170" s="210"/>
      <c r="AJ170" s="211"/>
      <c r="AK170" s="210"/>
      <c r="AL170" s="212"/>
      <c r="AM170" s="213"/>
      <c r="AN170" s="210"/>
      <c r="AO170" s="211"/>
      <c r="AP170" s="210"/>
      <c r="AQ170" s="212"/>
      <c r="AR170" s="213"/>
      <c r="AS170" s="210"/>
      <c r="AT170" s="211"/>
      <c r="AU170" s="210"/>
      <c r="AV170" s="212"/>
      <c r="AW170" s="213"/>
      <c r="AX170" s="210"/>
      <c r="AY170" s="211"/>
      <c r="AZ170" s="210"/>
      <c r="BA170" s="212"/>
      <c r="BB170" s="213"/>
      <c r="BC170" s="210"/>
      <c r="BD170" s="210"/>
      <c r="BE170" s="210"/>
      <c r="BF170" s="213"/>
      <c r="BG170" s="216" t="str">
        <f t="shared" si="51"/>
        <v/>
      </c>
      <c r="BH170" s="217"/>
      <c r="BI170" s="218" t="str">
        <f t="shared" si="52"/>
        <v/>
      </c>
      <c r="BJ170" s="219"/>
      <c r="BK170" s="220"/>
      <c r="BL170" s="221"/>
      <c r="BM170" s="221"/>
      <c r="BN170" s="221"/>
      <c r="BO170" s="221"/>
      <c r="BP170" s="221"/>
      <c r="BQ170" s="221"/>
      <c r="BR170" s="221"/>
      <c r="BS170" s="222"/>
      <c r="BT170" s="217"/>
      <c r="BU170" s="223" t="str">
        <f t="shared" si="53"/>
        <v/>
      </c>
      <c r="BV170" s="224"/>
      <c r="BW170" s="225"/>
      <c r="BX170" s="249"/>
      <c r="BY170" s="255"/>
      <c r="BZ170" s="226"/>
      <c r="CA170" s="249"/>
      <c r="CB170" s="255"/>
      <c r="CC170" s="226"/>
      <c r="CD170" s="249"/>
      <c r="CE170" s="255"/>
      <c r="CF170" s="226"/>
      <c r="CG170" s="249"/>
      <c r="CH170" s="255"/>
      <c r="CI170" s="226"/>
      <c r="CJ170" s="249"/>
      <c r="CK170" s="255"/>
      <c r="CL170" s="226"/>
      <c r="CM170" s="249"/>
      <c r="CN170" s="255"/>
      <c r="CO170" s="226"/>
      <c r="CP170" s="249"/>
      <c r="CQ170" s="255"/>
      <c r="CR170" s="226"/>
      <c r="CS170" s="249"/>
      <c r="CT170" s="255"/>
      <c r="CU170" s="226"/>
      <c r="CV170" s="249"/>
      <c r="CW170" s="225"/>
      <c r="CX170" s="226"/>
      <c r="CY170" s="227"/>
    </row>
    <row r="171" spans="1:103" ht="13.5" customHeight="1">
      <c r="A171" s="83" t="str">
        <f t="shared" si="46"/>
        <v/>
      </c>
      <c r="B171" s="168" t="str">
        <f t="shared" si="47"/>
        <v/>
      </c>
      <c r="C171" s="151" t="str">
        <f t="shared" si="48"/>
        <v/>
      </c>
      <c r="D171" s="82" t="str">
        <f t="shared" si="49"/>
        <v/>
      </c>
      <c r="E171" s="188" t="str">
        <f>IF(ISERROR(SUM((B171/2),(C171/2),(D171/2))),IF(ISERROR(SUM((B171/2),(C171/2))),IF(ISERROR(SUM((B171/2),(D171/2))),IF(ISERROR(SUM((C171/2),(D171/2))),IF(ISERROR(B171/2),IF(ISERROR(C171/2),A169,C171),B171),SUM((C171*'Student List'!$D$34),(D171*'Student List'!$E$34))/'Student List'!$D$40),SUM((B171*'Student List'!$C$34),(D171*'Student List'!$E$34))/'Student List'!$E$40),SUM((B171*'Student List'!$C$34),(C171*'Student List'!$D$34))/'Student List'!$C$40),SUM((B171*'Student List'!$C$34),(C171*'Student List'!$D$34),(D171*'Student List'!$E$34))/'Student List'!$C$35)</f>
        <v/>
      </c>
      <c r="F171" s="84" t="str">
        <f t="shared" si="50"/>
        <v/>
      </c>
      <c r="G171" s="173" t="str">
        <f>IF(ISTEXT('Student List'!$C$13),('Student List'!$C$13),"")</f>
        <v/>
      </c>
      <c r="H171" s="85"/>
      <c r="I171" s="86"/>
      <c r="J171" s="87"/>
      <c r="K171" s="86"/>
      <c r="L171" s="88"/>
      <c r="M171" s="89"/>
      <c r="N171" s="86"/>
      <c r="O171" s="87"/>
      <c r="P171" s="86"/>
      <c r="Q171" s="88"/>
      <c r="R171" s="89"/>
      <c r="S171" s="86"/>
      <c r="T171" s="87"/>
      <c r="U171" s="86"/>
      <c r="V171" s="88"/>
      <c r="W171" s="89"/>
      <c r="X171" s="86"/>
      <c r="Y171" s="87"/>
      <c r="Z171" s="86"/>
      <c r="AA171" s="90"/>
      <c r="AB171" s="207"/>
      <c r="AC171" s="85"/>
      <c r="AD171" s="86"/>
      <c r="AE171" s="89"/>
      <c r="AF171" s="86"/>
      <c r="AG171" s="88"/>
      <c r="AH171" s="89"/>
      <c r="AI171" s="86"/>
      <c r="AJ171" s="87"/>
      <c r="AK171" s="86"/>
      <c r="AL171" s="88"/>
      <c r="AM171" s="89"/>
      <c r="AN171" s="86"/>
      <c r="AO171" s="87"/>
      <c r="AP171" s="86"/>
      <c r="AQ171" s="88"/>
      <c r="AR171" s="89"/>
      <c r="AS171" s="86"/>
      <c r="AT171" s="87"/>
      <c r="AU171" s="86"/>
      <c r="AV171" s="88"/>
      <c r="AW171" s="89"/>
      <c r="AX171" s="86"/>
      <c r="AY171" s="87"/>
      <c r="AZ171" s="86"/>
      <c r="BA171" s="88"/>
      <c r="BB171" s="89"/>
      <c r="BC171" s="86"/>
      <c r="BD171" s="86"/>
      <c r="BE171" s="86"/>
      <c r="BF171" s="89"/>
      <c r="BG171" s="91" t="str">
        <f t="shared" si="51"/>
        <v/>
      </c>
      <c r="BI171" s="92" t="str">
        <f t="shared" si="52"/>
        <v/>
      </c>
      <c r="BJ171" s="112"/>
      <c r="BK171" s="117"/>
      <c r="BL171" s="113"/>
      <c r="BM171" s="113"/>
      <c r="BN171" s="113"/>
      <c r="BO171" s="113"/>
      <c r="BP171" s="113"/>
      <c r="BQ171" s="113"/>
      <c r="BR171" s="113"/>
      <c r="BS171" s="114"/>
      <c r="BU171" s="171" t="str">
        <f t="shared" si="53"/>
        <v/>
      </c>
      <c r="BV171" s="161"/>
      <c r="BW171" s="162"/>
      <c r="BX171" s="250"/>
      <c r="BY171" s="256"/>
      <c r="BZ171" s="163"/>
      <c r="CA171" s="250"/>
      <c r="CB171" s="256"/>
      <c r="CC171" s="163"/>
      <c r="CD171" s="250"/>
      <c r="CE171" s="256"/>
      <c r="CF171" s="163"/>
      <c r="CG171" s="250"/>
      <c r="CH171" s="256"/>
      <c r="CI171" s="163"/>
      <c r="CJ171" s="250"/>
      <c r="CK171" s="256"/>
      <c r="CL171" s="163"/>
      <c r="CM171" s="250"/>
      <c r="CN171" s="256"/>
      <c r="CO171" s="163"/>
      <c r="CP171" s="250"/>
      <c r="CQ171" s="256"/>
      <c r="CR171" s="163"/>
      <c r="CS171" s="250"/>
      <c r="CT171" s="256"/>
      <c r="CU171" s="163"/>
      <c r="CV171" s="250"/>
      <c r="CW171" s="162"/>
      <c r="CX171" s="163"/>
      <c r="CY171" s="164"/>
    </row>
    <row r="172" spans="1:103" ht="13.5" customHeight="1">
      <c r="A172" s="83" t="str">
        <f t="shared" si="46"/>
        <v/>
      </c>
      <c r="B172" s="168" t="str">
        <f t="shared" si="47"/>
        <v/>
      </c>
      <c r="C172" s="151" t="str">
        <f t="shared" si="48"/>
        <v/>
      </c>
      <c r="D172" s="82" t="str">
        <f t="shared" si="49"/>
        <v/>
      </c>
      <c r="E172" s="188" t="str">
        <f>IF(ISERROR(SUM((B172/2),(C172/2),(D172/2))),IF(ISERROR(SUM((B172/2),(C172/2))),IF(ISERROR(SUM((B172/2),(D172/2))),IF(ISERROR(SUM((C172/2),(D172/2))),IF(ISERROR(B172/2),IF(ISERROR(C172/2),A170,C172),B172),SUM((C172*'Student List'!$D$34),(D172*'Student List'!$E$34))/'Student List'!$D$40),SUM((B172*'Student List'!$C$34),(D172*'Student List'!$E$34))/'Student List'!$E$40),SUM((B172*'Student List'!$C$34),(C172*'Student List'!$D$34))/'Student List'!$C$40),SUM((B172*'Student List'!$C$34),(C172*'Student List'!$D$34),(D172*'Student List'!$E$34))/'Student List'!$C$35)</f>
        <v/>
      </c>
      <c r="F172" s="84" t="str">
        <f t="shared" si="50"/>
        <v/>
      </c>
      <c r="G172" s="208" t="str">
        <f>IF(ISTEXT('Student List'!$C$14),('Student List'!$C$14),"")</f>
        <v/>
      </c>
      <c r="H172" s="209"/>
      <c r="I172" s="210"/>
      <c r="J172" s="211"/>
      <c r="K172" s="210"/>
      <c r="L172" s="212"/>
      <c r="M172" s="213"/>
      <c r="N172" s="210"/>
      <c r="O172" s="211"/>
      <c r="P172" s="210"/>
      <c r="Q172" s="212"/>
      <c r="R172" s="213"/>
      <c r="S172" s="210"/>
      <c r="T172" s="211"/>
      <c r="U172" s="210"/>
      <c r="V172" s="212"/>
      <c r="W172" s="213"/>
      <c r="X172" s="210"/>
      <c r="Y172" s="211"/>
      <c r="Z172" s="210"/>
      <c r="AA172" s="214"/>
      <c r="AB172" s="215"/>
      <c r="AC172" s="209"/>
      <c r="AD172" s="210"/>
      <c r="AE172" s="213"/>
      <c r="AF172" s="210"/>
      <c r="AG172" s="212"/>
      <c r="AH172" s="213"/>
      <c r="AI172" s="210"/>
      <c r="AJ172" s="211"/>
      <c r="AK172" s="210"/>
      <c r="AL172" s="212"/>
      <c r="AM172" s="213"/>
      <c r="AN172" s="210"/>
      <c r="AO172" s="211"/>
      <c r="AP172" s="210"/>
      <c r="AQ172" s="212"/>
      <c r="AR172" s="213"/>
      <c r="AS172" s="210"/>
      <c r="AT172" s="211"/>
      <c r="AU172" s="210"/>
      <c r="AV172" s="212"/>
      <c r="AW172" s="213"/>
      <c r="AX172" s="210"/>
      <c r="AY172" s="211"/>
      <c r="AZ172" s="210"/>
      <c r="BA172" s="212"/>
      <c r="BB172" s="213"/>
      <c r="BC172" s="210"/>
      <c r="BD172" s="210"/>
      <c r="BE172" s="210"/>
      <c r="BF172" s="213"/>
      <c r="BG172" s="216" t="str">
        <f t="shared" si="51"/>
        <v/>
      </c>
      <c r="BH172" s="217"/>
      <c r="BI172" s="218" t="str">
        <f t="shared" si="52"/>
        <v/>
      </c>
      <c r="BJ172" s="219"/>
      <c r="BK172" s="220"/>
      <c r="BL172" s="221"/>
      <c r="BM172" s="221"/>
      <c r="BN172" s="221"/>
      <c r="BO172" s="221"/>
      <c r="BP172" s="221"/>
      <c r="BQ172" s="221"/>
      <c r="BR172" s="221"/>
      <c r="BS172" s="222"/>
      <c r="BT172" s="217"/>
      <c r="BU172" s="223" t="str">
        <f t="shared" si="53"/>
        <v/>
      </c>
      <c r="BV172" s="224"/>
      <c r="BW172" s="225"/>
      <c r="BX172" s="249"/>
      <c r="BY172" s="255"/>
      <c r="BZ172" s="226"/>
      <c r="CA172" s="249"/>
      <c r="CB172" s="255"/>
      <c r="CC172" s="226"/>
      <c r="CD172" s="249"/>
      <c r="CE172" s="255"/>
      <c r="CF172" s="226"/>
      <c r="CG172" s="249"/>
      <c r="CH172" s="255"/>
      <c r="CI172" s="226"/>
      <c r="CJ172" s="249"/>
      <c r="CK172" s="255"/>
      <c r="CL172" s="226"/>
      <c r="CM172" s="249"/>
      <c r="CN172" s="255"/>
      <c r="CO172" s="226"/>
      <c r="CP172" s="249"/>
      <c r="CQ172" s="255"/>
      <c r="CR172" s="226"/>
      <c r="CS172" s="249"/>
      <c r="CT172" s="255"/>
      <c r="CU172" s="226"/>
      <c r="CV172" s="249"/>
      <c r="CW172" s="225"/>
      <c r="CX172" s="226"/>
      <c r="CY172" s="227"/>
    </row>
    <row r="173" spans="1:103" ht="13.5" customHeight="1">
      <c r="A173" s="83" t="str">
        <f t="shared" si="46"/>
        <v/>
      </c>
      <c r="B173" s="168" t="str">
        <f t="shared" si="47"/>
        <v/>
      </c>
      <c r="C173" s="151" t="str">
        <f t="shared" si="48"/>
        <v/>
      </c>
      <c r="D173" s="82" t="str">
        <f t="shared" si="49"/>
        <v/>
      </c>
      <c r="E173" s="188" t="str">
        <f>IF(ISERROR(SUM((B173/2),(C173/2),(D173/2))),IF(ISERROR(SUM((B173/2),(C173/2))),IF(ISERROR(SUM((B173/2),(D173/2))),IF(ISERROR(SUM((C173/2),(D173/2))),IF(ISERROR(B173/2),IF(ISERROR(C173/2),A171,C173),B173),SUM((C173*'Student List'!$D$34),(D173*'Student List'!$E$34))/'Student List'!$D$40),SUM((B173*'Student List'!$C$34),(D173*'Student List'!$E$34))/'Student List'!$E$40),SUM((B173*'Student List'!$C$34),(C173*'Student List'!$D$34))/'Student List'!$C$40),SUM((B173*'Student List'!$C$34),(C173*'Student List'!$D$34),(D173*'Student List'!$E$34))/'Student List'!$C$35)</f>
        <v/>
      </c>
      <c r="F173" s="84" t="str">
        <f t="shared" si="50"/>
        <v/>
      </c>
      <c r="G173" s="173" t="str">
        <f>IF(ISTEXT('Student List'!$C$15),('Student List'!$C$15),"")</f>
        <v/>
      </c>
      <c r="H173" s="85"/>
      <c r="I173" s="86"/>
      <c r="J173" s="87"/>
      <c r="K173" s="86"/>
      <c r="L173" s="88"/>
      <c r="M173" s="89"/>
      <c r="N173" s="86"/>
      <c r="O173" s="87"/>
      <c r="P173" s="86"/>
      <c r="Q173" s="88"/>
      <c r="R173" s="89"/>
      <c r="S173" s="86"/>
      <c r="T173" s="87"/>
      <c r="U173" s="86"/>
      <c r="V173" s="88"/>
      <c r="W173" s="89"/>
      <c r="X173" s="86"/>
      <c r="Y173" s="87"/>
      <c r="Z173" s="86"/>
      <c r="AA173" s="90"/>
      <c r="AB173" s="207"/>
      <c r="AC173" s="85"/>
      <c r="AD173" s="86"/>
      <c r="AE173" s="89"/>
      <c r="AF173" s="86"/>
      <c r="AG173" s="88"/>
      <c r="AH173" s="89"/>
      <c r="AI173" s="86"/>
      <c r="AJ173" s="87"/>
      <c r="AK173" s="86"/>
      <c r="AL173" s="88"/>
      <c r="AM173" s="89"/>
      <c r="AN173" s="86"/>
      <c r="AO173" s="87"/>
      <c r="AP173" s="86"/>
      <c r="AQ173" s="88"/>
      <c r="AR173" s="89"/>
      <c r="AS173" s="86"/>
      <c r="AT173" s="87"/>
      <c r="AU173" s="86"/>
      <c r="AV173" s="88"/>
      <c r="AW173" s="89"/>
      <c r="AX173" s="86"/>
      <c r="AY173" s="87"/>
      <c r="AZ173" s="86"/>
      <c r="BA173" s="88"/>
      <c r="BB173" s="89"/>
      <c r="BC173" s="86"/>
      <c r="BD173" s="86"/>
      <c r="BE173" s="86"/>
      <c r="BF173" s="89"/>
      <c r="BG173" s="91" t="str">
        <f t="shared" si="51"/>
        <v/>
      </c>
      <c r="BI173" s="92" t="str">
        <f t="shared" si="52"/>
        <v/>
      </c>
      <c r="BJ173" s="112"/>
      <c r="BK173" s="117"/>
      <c r="BL173" s="113"/>
      <c r="BM173" s="113"/>
      <c r="BN173" s="113"/>
      <c r="BO173" s="113"/>
      <c r="BP173" s="113"/>
      <c r="BQ173" s="113"/>
      <c r="BR173" s="113"/>
      <c r="BS173" s="114"/>
      <c r="BU173" s="171" t="str">
        <f t="shared" si="53"/>
        <v/>
      </c>
      <c r="BV173" s="161"/>
      <c r="BW173" s="162"/>
      <c r="BX173" s="250"/>
      <c r="BY173" s="256"/>
      <c r="BZ173" s="163"/>
      <c r="CA173" s="250"/>
      <c r="CB173" s="256"/>
      <c r="CC173" s="163"/>
      <c r="CD173" s="250"/>
      <c r="CE173" s="256"/>
      <c r="CF173" s="163"/>
      <c r="CG173" s="250"/>
      <c r="CH173" s="256"/>
      <c r="CI173" s="163"/>
      <c r="CJ173" s="250"/>
      <c r="CK173" s="256"/>
      <c r="CL173" s="163"/>
      <c r="CM173" s="250"/>
      <c r="CN173" s="256"/>
      <c r="CO173" s="163"/>
      <c r="CP173" s="250"/>
      <c r="CQ173" s="256"/>
      <c r="CR173" s="163"/>
      <c r="CS173" s="250"/>
      <c r="CT173" s="256"/>
      <c r="CU173" s="163"/>
      <c r="CV173" s="250"/>
      <c r="CW173" s="162"/>
      <c r="CX173" s="163"/>
      <c r="CY173" s="164"/>
    </row>
    <row r="174" spans="1:103" ht="13.5" customHeight="1">
      <c r="A174" s="83" t="str">
        <f t="shared" si="46"/>
        <v/>
      </c>
      <c r="B174" s="168" t="str">
        <f t="shared" si="47"/>
        <v/>
      </c>
      <c r="C174" s="151" t="str">
        <f t="shared" si="48"/>
        <v/>
      </c>
      <c r="D174" s="82" t="str">
        <f t="shared" si="49"/>
        <v/>
      </c>
      <c r="E174" s="188" t="str">
        <f>IF(ISERROR(SUM((B174/2),(C174/2),(D174/2))),IF(ISERROR(SUM((B174/2),(C174/2))),IF(ISERROR(SUM((B174/2),(D174/2))),IF(ISERROR(SUM((C174/2),(D174/2))),IF(ISERROR(B174/2),IF(ISERROR(C174/2),A172,C174),B174),SUM((C174*'Student List'!$D$34),(D174*'Student List'!$E$34))/'Student List'!$D$40),SUM((B174*'Student List'!$C$34),(D174*'Student List'!$E$34))/'Student List'!$E$40),SUM((B174*'Student List'!$C$34),(C174*'Student List'!$D$34))/'Student List'!$C$40),SUM((B174*'Student List'!$C$34),(C174*'Student List'!$D$34),(D174*'Student List'!$E$34))/'Student List'!$C$35)</f>
        <v/>
      </c>
      <c r="F174" s="84" t="str">
        <f t="shared" si="50"/>
        <v/>
      </c>
      <c r="G174" s="208" t="str">
        <f>IF(ISTEXT('Student List'!$C$16),('Student List'!$C$16),"")</f>
        <v/>
      </c>
      <c r="H174" s="209"/>
      <c r="I174" s="210"/>
      <c r="J174" s="211"/>
      <c r="K174" s="210"/>
      <c r="L174" s="212"/>
      <c r="M174" s="213"/>
      <c r="N174" s="210"/>
      <c r="O174" s="211"/>
      <c r="P174" s="210"/>
      <c r="Q174" s="212"/>
      <c r="R174" s="213"/>
      <c r="S174" s="210"/>
      <c r="T174" s="211"/>
      <c r="U174" s="210"/>
      <c r="V174" s="212"/>
      <c r="W174" s="213"/>
      <c r="X174" s="210"/>
      <c r="Y174" s="211"/>
      <c r="Z174" s="210"/>
      <c r="AA174" s="214"/>
      <c r="AB174" s="215"/>
      <c r="AC174" s="209"/>
      <c r="AD174" s="210"/>
      <c r="AE174" s="213"/>
      <c r="AF174" s="210"/>
      <c r="AG174" s="212"/>
      <c r="AH174" s="213"/>
      <c r="AI174" s="210"/>
      <c r="AJ174" s="211"/>
      <c r="AK174" s="210"/>
      <c r="AL174" s="212"/>
      <c r="AM174" s="213"/>
      <c r="AN174" s="210"/>
      <c r="AO174" s="211"/>
      <c r="AP174" s="210"/>
      <c r="AQ174" s="212"/>
      <c r="AR174" s="213"/>
      <c r="AS174" s="210"/>
      <c r="AT174" s="211"/>
      <c r="AU174" s="210"/>
      <c r="AV174" s="212"/>
      <c r="AW174" s="213"/>
      <c r="AX174" s="210"/>
      <c r="AY174" s="211"/>
      <c r="AZ174" s="210"/>
      <c r="BA174" s="212"/>
      <c r="BB174" s="213"/>
      <c r="BC174" s="210"/>
      <c r="BD174" s="210"/>
      <c r="BE174" s="210"/>
      <c r="BF174" s="213"/>
      <c r="BG174" s="216" t="str">
        <f t="shared" si="51"/>
        <v/>
      </c>
      <c r="BH174" s="217"/>
      <c r="BI174" s="218" t="str">
        <f t="shared" si="52"/>
        <v/>
      </c>
      <c r="BJ174" s="219"/>
      <c r="BK174" s="220"/>
      <c r="BL174" s="221"/>
      <c r="BM174" s="221"/>
      <c r="BN174" s="221"/>
      <c r="BO174" s="221"/>
      <c r="BP174" s="221"/>
      <c r="BQ174" s="221"/>
      <c r="BR174" s="221"/>
      <c r="BS174" s="222"/>
      <c r="BT174" s="217"/>
      <c r="BU174" s="223" t="str">
        <f t="shared" si="53"/>
        <v/>
      </c>
      <c r="BV174" s="224"/>
      <c r="BW174" s="225"/>
      <c r="BX174" s="249"/>
      <c r="BY174" s="255"/>
      <c r="BZ174" s="226"/>
      <c r="CA174" s="249"/>
      <c r="CB174" s="255"/>
      <c r="CC174" s="226"/>
      <c r="CD174" s="249"/>
      <c r="CE174" s="255"/>
      <c r="CF174" s="226"/>
      <c r="CG174" s="249"/>
      <c r="CH174" s="255"/>
      <c r="CI174" s="226"/>
      <c r="CJ174" s="249"/>
      <c r="CK174" s="255"/>
      <c r="CL174" s="226"/>
      <c r="CM174" s="249"/>
      <c r="CN174" s="255"/>
      <c r="CO174" s="226"/>
      <c r="CP174" s="249"/>
      <c r="CQ174" s="255"/>
      <c r="CR174" s="226"/>
      <c r="CS174" s="249"/>
      <c r="CT174" s="255"/>
      <c r="CU174" s="226"/>
      <c r="CV174" s="249"/>
      <c r="CW174" s="225"/>
      <c r="CX174" s="226"/>
      <c r="CY174" s="227"/>
    </row>
    <row r="175" spans="1:103" ht="13.5" customHeight="1">
      <c r="A175" s="83" t="str">
        <f t="shared" si="46"/>
        <v/>
      </c>
      <c r="B175" s="168" t="str">
        <f t="shared" si="47"/>
        <v/>
      </c>
      <c r="C175" s="151" t="str">
        <f t="shared" si="48"/>
        <v/>
      </c>
      <c r="D175" s="82" t="str">
        <f t="shared" si="49"/>
        <v/>
      </c>
      <c r="E175" s="188" t="str">
        <f>IF(ISERROR(SUM((B175/2),(C175/2),(D175/2))),IF(ISERROR(SUM((B175/2),(C175/2))),IF(ISERROR(SUM((B175/2),(D175/2))),IF(ISERROR(SUM((C175/2),(D175/2))),IF(ISERROR(B175/2),IF(ISERROR(C175/2),A173,C175),B175),SUM((C175*'Student List'!$D$34),(D175*'Student List'!$E$34))/'Student List'!$D$40),SUM((B175*'Student List'!$C$34),(D175*'Student List'!$E$34))/'Student List'!$E$40),SUM((B175*'Student List'!$C$34),(C175*'Student List'!$D$34))/'Student List'!$C$40),SUM((B175*'Student List'!$C$34),(C175*'Student List'!$D$34),(D175*'Student List'!$E$34))/'Student List'!$C$35)</f>
        <v/>
      </c>
      <c r="F175" s="84" t="str">
        <f t="shared" si="50"/>
        <v/>
      </c>
      <c r="G175" s="173" t="str">
        <f>IF(ISTEXT('Student List'!$C$17),('Student List'!$C$17),"")</f>
        <v/>
      </c>
      <c r="H175" s="85"/>
      <c r="I175" s="86"/>
      <c r="J175" s="87"/>
      <c r="K175" s="86"/>
      <c r="L175" s="88"/>
      <c r="M175" s="89"/>
      <c r="N175" s="86"/>
      <c r="O175" s="87"/>
      <c r="P175" s="86"/>
      <c r="Q175" s="88"/>
      <c r="R175" s="89"/>
      <c r="S175" s="86"/>
      <c r="T175" s="87"/>
      <c r="U175" s="86"/>
      <c r="V175" s="88"/>
      <c r="W175" s="89"/>
      <c r="X175" s="86"/>
      <c r="Y175" s="87"/>
      <c r="Z175" s="86"/>
      <c r="AA175" s="90"/>
      <c r="AB175" s="207"/>
      <c r="AC175" s="85"/>
      <c r="AD175" s="86"/>
      <c r="AE175" s="89"/>
      <c r="AF175" s="86"/>
      <c r="AG175" s="88"/>
      <c r="AH175" s="89"/>
      <c r="AI175" s="86"/>
      <c r="AJ175" s="87"/>
      <c r="AK175" s="86"/>
      <c r="AL175" s="88"/>
      <c r="AM175" s="89"/>
      <c r="AN175" s="86"/>
      <c r="AO175" s="87"/>
      <c r="AP175" s="86"/>
      <c r="AQ175" s="88"/>
      <c r="AR175" s="89"/>
      <c r="AS175" s="86"/>
      <c r="AT175" s="87"/>
      <c r="AU175" s="86"/>
      <c r="AV175" s="88"/>
      <c r="AW175" s="89"/>
      <c r="AX175" s="86"/>
      <c r="AY175" s="87"/>
      <c r="AZ175" s="86"/>
      <c r="BA175" s="88"/>
      <c r="BB175" s="89"/>
      <c r="BC175" s="86"/>
      <c r="BD175" s="86"/>
      <c r="BE175" s="86"/>
      <c r="BF175" s="89"/>
      <c r="BG175" s="91" t="str">
        <f t="shared" si="51"/>
        <v/>
      </c>
      <c r="BI175" s="92" t="str">
        <f t="shared" si="52"/>
        <v/>
      </c>
      <c r="BJ175" s="112"/>
      <c r="BK175" s="117"/>
      <c r="BL175" s="113"/>
      <c r="BM175" s="113"/>
      <c r="BN175" s="113"/>
      <c r="BO175" s="113"/>
      <c r="BP175" s="113"/>
      <c r="BQ175" s="113"/>
      <c r="BR175" s="113"/>
      <c r="BS175" s="114"/>
      <c r="BU175" s="171" t="str">
        <f t="shared" si="53"/>
        <v/>
      </c>
      <c r="BV175" s="161"/>
      <c r="BW175" s="162"/>
      <c r="BX175" s="250"/>
      <c r="BY175" s="256"/>
      <c r="BZ175" s="163"/>
      <c r="CA175" s="250"/>
      <c r="CB175" s="256"/>
      <c r="CC175" s="163"/>
      <c r="CD175" s="250"/>
      <c r="CE175" s="256"/>
      <c r="CF175" s="163"/>
      <c r="CG175" s="250"/>
      <c r="CH175" s="256"/>
      <c r="CI175" s="163"/>
      <c r="CJ175" s="250"/>
      <c r="CK175" s="256"/>
      <c r="CL175" s="163"/>
      <c r="CM175" s="250"/>
      <c r="CN175" s="256"/>
      <c r="CO175" s="163"/>
      <c r="CP175" s="250"/>
      <c r="CQ175" s="256"/>
      <c r="CR175" s="163"/>
      <c r="CS175" s="250"/>
      <c r="CT175" s="256"/>
      <c r="CU175" s="163"/>
      <c r="CV175" s="250"/>
      <c r="CW175" s="162"/>
      <c r="CX175" s="163"/>
      <c r="CY175" s="164"/>
    </row>
    <row r="176" spans="1:103" ht="13.5" customHeight="1">
      <c r="A176" s="83" t="str">
        <f t="shared" si="46"/>
        <v/>
      </c>
      <c r="B176" s="168" t="str">
        <f t="shared" si="47"/>
        <v/>
      </c>
      <c r="C176" s="151" t="str">
        <f t="shared" si="48"/>
        <v/>
      </c>
      <c r="D176" s="82" t="str">
        <f t="shared" si="49"/>
        <v/>
      </c>
      <c r="E176" s="188" t="str">
        <f>IF(ISERROR(SUM((B176/2),(C176/2),(D176/2))),IF(ISERROR(SUM((B176/2),(C176/2))),IF(ISERROR(SUM((B176/2),(D176/2))),IF(ISERROR(SUM((C176/2),(D176/2))),IF(ISERROR(B176/2),IF(ISERROR(C176/2),A174,C176),B176),SUM((C176*'Student List'!$D$34),(D176*'Student List'!$E$34))/'Student List'!$D$40),SUM((B176*'Student List'!$C$34),(D176*'Student List'!$E$34))/'Student List'!$E$40),SUM((B176*'Student List'!$C$34),(C176*'Student List'!$D$34))/'Student List'!$C$40),SUM((B176*'Student List'!$C$34),(C176*'Student List'!$D$34),(D176*'Student List'!$E$34))/'Student List'!$C$35)</f>
        <v/>
      </c>
      <c r="F176" s="84" t="str">
        <f t="shared" si="50"/>
        <v/>
      </c>
      <c r="G176" s="208" t="str">
        <f>IF(ISTEXT('Student List'!$C$18),('Student List'!$C$18),"")</f>
        <v/>
      </c>
      <c r="H176" s="209"/>
      <c r="I176" s="210"/>
      <c r="J176" s="211"/>
      <c r="K176" s="210"/>
      <c r="L176" s="212"/>
      <c r="M176" s="213"/>
      <c r="N176" s="210"/>
      <c r="O176" s="211"/>
      <c r="P176" s="210"/>
      <c r="Q176" s="212"/>
      <c r="R176" s="213"/>
      <c r="S176" s="210"/>
      <c r="T176" s="211"/>
      <c r="U176" s="210"/>
      <c r="V176" s="212"/>
      <c r="W176" s="213"/>
      <c r="X176" s="210"/>
      <c r="Y176" s="211"/>
      <c r="Z176" s="210"/>
      <c r="AA176" s="214"/>
      <c r="AB176" s="215"/>
      <c r="AC176" s="209"/>
      <c r="AD176" s="210"/>
      <c r="AE176" s="213"/>
      <c r="AF176" s="210"/>
      <c r="AG176" s="212"/>
      <c r="AH176" s="213"/>
      <c r="AI176" s="210"/>
      <c r="AJ176" s="211"/>
      <c r="AK176" s="210"/>
      <c r="AL176" s="212"/>
      <c r="AM176" s="213"/>
      <c r="AN176" s="210"/>
      <c r="AO176" s="211"/>
      <c r="AP176" s="210"/>
      <c r="AQ176" s="212"/>
      <c r="AR176" s="213"/>
      <c r="AS176" s="210"/>
      <c r="AT176" s="211"/>
      <c r="AU176" s="210"/>
      <c r="AV176" s="212"/>
      <c r="AW176" s="213"/>
      <c r="AX176" s="210"/>
      <c r="AY176" s="211"/>
      <c r="AZ176" s="210"/>
      <c r="BA176" s="212"/>
      <c r="BB176" s="213"/>
      <c r="BC176" s="210"/>
      <c r="BD176" s="210"/>
      <c r="BE176" s="210"/>
      <c r="BF176" s="213"/>
      <c r="BG176" s="216" t="str">
        <f t="shared" si="51"/>
        <v/>
      </c>
      <c r="BH176" s="217"/>
      <c r="BI176" s="218" t="str">
        <f t="shared" si="52"/>
        <v/>
      </c>
      <c r="BJ176" s="219"/>
      <c r="BK176" s="220"/>
      <c r="BL176" s="221"/>
      <c r="BM176" s="221"/>
      <c r="BN176" s="221"/>
      <c r="BO176" s="221"/>
      <c r="BP176" s="221"/>
      <c r="BQ176" s="221"/>
      <c r="BR176" s="221"/>
      <c r="BS176" s="222"/>
      <c r="BT176" s="217"/>
      <c r="BU176" s="223" t="str">
        <f t="shared" si="53"/>
        <v/>
      </c>
      <c r="BV176" s="224"/>
      <c r="BW176" s="225"/>
      <c r="BX176" s="249"/>
      <c r="BY176" s="255"/>
      <c r="BZ176" s="226"/>
      <c r="CA176" s="249"/>
      <c r="CB176" s="255"/>
      <c r="CC176" s="226"/>
      <c r="CD176" s="249"/>
      <c r="CE176" s="255"/>
      <c r="CF176" s="226"/>
      <c r="CG176" s="249"/>
      <c r="CH176" s="255"/>
      <c r="CI176" s="226"/>
      <c r="CJ176" s="249"/>
      <c r="CK176" s="255"/>
      <c r="CL176" s="226"/>
      <c r="CM176" s="249"/>
      <c r="CN176" s="255"/>
      <c r="CO176" s="226"/>
      <c r="CP176" s="249"/>
      <c r="CQ176" s="255"/>
      <c r="CR176" s="226"/>
      <c r="CS176" s="249"/>
      <c r="CT176" s="255"/>
      <c r="CU176" s="226"/>
      <c r="CV176" s="249"/>
      <c r="CW176" s="225"/>
      <c r="CX176" s="226"/>
      <c r="CY176" s="227"/>
    </row>
    <row r="177" spans="1:103" ht="13.5" customHeight="1">
      <c r="A177" s="83" t="str">
        <f t="shared" si="46"/>
        <v/>
      </c>
      <c r="B177" s="168" t="str">
        <f t="shared" si="47"/>
        <v/>
      </c>
      <c r="C177" s="151" t="str">
        <f t="shared" si="48"/>
        <v/>
      </c>
      <c r="D177" s="82" t="str">
        <f t="shared" si="49"/>
        <v/>
      </c>
      <c r="E177" s="188" t="str">
        <f>IF(ISERROR(SUM((B177/2),(C177/2),(D177/2))),IF(ISERROR(SUM((B177/2),(C177/2))),IF(ISERROR(SUM((B177/2),(D177/2))),IF(ISERROR(SUM((C177/2),(D177/2))),IF(ISERROR(B177/2),IF(ISERROR(C177/2),A175,C177),B177),SUM((C177*'Student List'!$D$34),(D177*'Student List'!$E$34))/'Student List'!$D$40),SUM((B177*'Student List'!$C$34),(D177*'Student List'!$E$34))/'Student List'!$E$40),SUM((B177*'Student List'!$C$34),(C177*'Student List'!$D$34))/'Student List'!$C$40),SUM((B177*'Student List'!$C$34),(C177*'Student List'!$D$34),(D177*'Student List'!$E$34))/'Student List'!$C$35)</f>
        <v/>
      </c>
      <c r="F177" s="84" t="str">
        <f t="shared" si="50"/>
        <v/>
      </c>
      <c r="G177" s="173" t="str">
        <f>IF(ISTEXT('Student List'!$C$19),('Student List'!$C$19),"")</f>
        <v/>
      </c>
      <c r="H177" s="85"/>
      <c r="I177" s="86"/>
      <c r="J177" s="87"/>
      <c r="K177" s="86"/>
      <c r="L177" s="88"/>
      <c r="M177" s="89"/>
      <c r="N177" s="86"/>
      <c r="O177" s="87"/>
      <c r="P177" s="86"/>
      <c r="Q177" s="88"/>
      <c r="R177" s="89"/>
      <c r="S177" s="86"/>
      <c r="T177" s="87"/>
      <c r="U177" s="86"/>
      <c r="V177" s="88"/>
      <c r="W177" s="89"/>
      <c r="X177" s="86"/>
      <c r="Y177" s="87"/>
      <c r="Z177" s="86"/>
      <c r="AA177" s="90"/>
      <c r="AB177" s="207"/>
      <c r="AC177" s="85"/>
      <c r="AD177" s="86"/>
      <c r="AE177" s="89"/>
      <c r="AF177" s="86"/>
      <c r="AG177" s="88"/>
      <c r="AH177" s="89"/>
      <c r="AI177" s="86"/>
      <c r="AJ177" s="87"/>
      <c r="AK177" s="86"/>
      <c r="AL177" s="88"/>
      <c r="AM177" s="89"/>
      <c r="AN177" s="86"/>
      <c r="AO177" s="87"/>
      <c r="AP177" s="86"/>
      <c r="AQ177" s="88"/>
      <c r="AR177" s="89"/>
      <c r="AS177" s="86"/>
      <c r="AT177" s="87"/>
      <c r="AU177" s="86"/>
      <c r="AV177" s="88"/>
      <c r="AW177" s="89"/>
      <c r="AX177" s="86"/>
      <c r="AY177" s="87"/>
      <c r="AZ177" s="86"/>
      <c r="BA177" s="88"/>
      <c r="BB177" s="89"/>
      <c r="BC177" s="86"/>
      <c r="BD177" s="86"/>
      <c r="BE177" s="86"/>
      <c r="BF177" s="89"/>
      <c r="BG177" s="91" t="str">
        <f t="shared" si="51"/>
        <v/>
      </c>
      <c r="BI177" s="92" t="str">
        <f t="shared" si="52"/>
        <v/>
      </c>
      <c r="BJ177" s="112"/>
      <c r="BK177" s="117"/>
      <c r="BL177" s="113"/>
      <c r="BM177" s="113"/>
      <c r="BN177" s="113"/>
      <c r="BO177" s="113"/>
      <c r="BP177" s="113"/>
      <c r="BQ177" s="113"/>
      <c r="BR177" s="113"/>
      <c r="BS177" s="114"/>
      <c r="BU177" s="171" t="str">
        <f t="shared" si="53"/>
        <v/>
      </c>
      <c r="BV177" s="161"/>
      <c r="BW177" s="162"/>
      <c r="BX177" s="250"/>
      <c r="BY177" s="256"/>
      <c r="BZ177" s="163"/>
      <c r="CA177" s="250"/>
      <c r="CB177" s="256"/>
      <c r="CC177" s="163"/>
      <c r="CD177" s="250"/>
      <c r="CE177" s="256"/>
      <c r="CF177" s="163"/>
      <c r="CG177" s="250"/>
      <c r="CH177" s="256"/>
      <c r="CI177" s="163"/>
      <c r="CJ177" s="250"/>
      <c r="CK177" s="256"/>
      <c r="CL177" s="163"/>
      <c r="CM177" s="250"/>
      <c r="CN177" s="256"/>
      <c r="CO177" s="163"/>
      <c r="CP177" s="250"/>
      <c r="CQ177" s="256"/>
      <c r="CR177" s="163"/>
      <c r="CS177" s="250"/>
      <c r="CT177" s="256"/>
      <c r="CU177" s="163"/>
      <c r="CV177" s="250"/>
      <c r="CW177" s="162"/>
      <c r="CX177" s="163"/>
      <c r="CY177" s="164"/>
    </row>
    <row r="178" spans="1:103" ht="13.5" customHeight="1">
      <c r="A178" s="83" t="str">
        <f t="shared" si="46"/>
        <v/>
      </c>
      <c r="B178" s="168" t="str">
        <f t="shared" si="47"/>
        <v/>
      </c>
      <c r="C178" s="151" t="str">
        <f t="shared" si="48"/>
        <v/>
      </c>
      <c r="D178" s="82" t="str">
        <f t="shared" si="49"/>
        <v/>
      </c>
      <c r="E178" s="188" t="str">
        <f>IF(ISERROR(SUM((B178/2),(C178/2),(D178/2))),IF(ISERROR(SUM((B178/2),(C178/2))),IF(ISERROR(SUM((B178/2),(D178/2))),IF(ISERROR(SUM((C178/2),(D178/2))),IF(ISERROR(B178/2),IF(ISERROR(C178/2),A176,C178),B178),SUM((C178*'Student List'!$D$34),(D178*'Student List'!$E$34))/'Student List'!$D$40),SUM((B178*'Student List'!$C$34),(D178*'Student List'!$E$34))/'Student List'!$E$40),SUM((B178*'Student List'!$C$34),(C178*'Student List'!$D$34))/'Student List'!$C$40),SUM((B178*'Student List'!$C$34),(C178*'Student List'!$D$34),(D178*'Student List'!$E$34))/'Student List'!$C$35)</f>
        <v/>
      </c>
      <c r="F178" s="84" t="str">
        <f t="shared" si="50"/>
        <v/>
      </c>
      <c r="G178" s="208" t="str">
        <f>IF(ISTEXT('Student List'!$C$20),('Student List'!$C$20),"")</f>
        <v/>
      </c>
      <c r="H178" s="209"/>
      <c r="I178" s="210"/>
      <c r="J178" s="211"/>
      <c r="K178" s="210"/>
      <c r="L178" s="212"/>
      <c r="M178" s="213"/>
      <c r="N178" s="210"/>
      <c r="O178" s="211"/>
      <c r="P178" s="210"/>
      <c r="Q178" s="212"/>
      <c r="R178" s="213"/>
      <c r="S178" s="210"/>
      <c r="T178" s="211"/>
      <c r="U178" s="210"/>
      <c r="V178" s="212"/>
      <c r="W178" s="213"/>
      <c r="X178" s="210"/>
      <c r="Y178" s="211"/>
      <c r="Z178" s="210"/>
      <c r="AA178" s="214"/>
      <c r="AB178" s="215"/>
      <c r="AC178" s="209"/>
      <c r="AD178" s="210"/>
      <c r="AE178" s="213"/>
      <c r="AF178" s="210"/>
      <c r="AG178" s="212"/>
      <c r="AH178" s="213"/>
      <c r="AI178" s="210"/>
      <c r="AJ178" s="211"/>
      <c r="AK178" s="210"/>
      <c r="AL178" s="212"/>
      <c r="AM178" s="213"/>
      <c r="AN178" s="210"/>
      <c r="AO178" s="211"/>
      <c r="AP178" s="210"/>
      <c r="AQ178" s="212"/>
      <c r="AR178" s="213"/>
      <c r="AS178" s="210"/>
      <c r="AT178" s="211"/>
      <c r="AU178" s="210"/>
      <c r="AV178" s="212"/>
      <c r="AW178" s="213"/>
      <c r="AX178" s="210"/>
      <c r="AY178" s="211"/>
      <c r="AZ178" s="210"/>
      <c r="BA178" s="212"/>
      <c r="BB178" s="213"/>
      <c r="BC178" s="210"/>
      <c r="BD178" s="210"/>
      <c r="BE178" s="210"/>
      <c r="BF178" s="213"/>
      <c r="BG178" s="216" t="str">
        <f t="shared" si="51"/>
        <v/>
      </c>
      <c r="BH178" s="217"/>
      <c r="BI178" s="218" t="str">
        <f t="shared" si="52"/>
        <v/>
      </c>
      <c r="BJ178" s="219"/>
      <c r="BK178" s="220"/>
      <c r="BL178" s="221"/>
      <c r="BM178" s="221"/>
      <c r="BN178" s="221"/>
      <c r="BO178" s="221"/>
      <c r="BP178" s="221"/>
      <c r="BQ178" s="221"/>
      <c r="BR178" s="221"/>
      <c r="BS178" s="222"/>
      <c r="BT178" s="217"/>
      <c r="BU178" s="223" t="str">
        <f t="shared" si="53"/>
        <v/>
      </c>
      <c r="BV178" s="224"/>
      <c r="BW178" s="225"/>
      <c r="BX178" s="249"/>
      <c r="BY178" s="255"/>
      <c r="BZ178" s="226"/>
      <c r="CA178" s="249"/>
      <c r="CB178" s="255"/>
      <c r="CC178" s="226"/>
      <c r="CD178" s="249"/>
      <c r="CE178" s="255"/>
      <c r="CF178" s="226"/>
      <c r="CG178" s="249"/>
      <c r="CH178" s="255"/>
      <c r="CI178" s="226"/>
      <c r="CJ178" s="249"/>
      <c r="CK178" s="255"/>
      <c r="CL178" s="226"/>
      <c r="CM178" s="249"/>
      <c r="CN178" s="255"/>
      <c r="CO178" s="226"/>
      <c r="CP178" s="249"/>
      <c r="CQ178" s="255"/>
      <c r="CR178" s="226"/>
      <c r="CS178" s="249"/>
      <c r="CT178" s="255"/>
      <c r="CU178" s="226"/>
      <c r="CV178" s="249"/>
      <c r="CW178" s="225"/>
      <c r="CX178" s="226"/>
      <c r="CY178" s="227"/>
    </row>
    <row r="179" spans="1:103" ht="13.5" customHeight="1">
      <c r="A179" s="83" t="str">
        <f t="shared" si="46"/>
        <v/>
      </c>
      <c r="B179" s="168" t="str">
        <f t="shared" si="47"/>
        <v/>
      </c>
      <c r="C179" s="151" t="str">
        <f t="shared" si="48"/>
        <v/>
      </c>
      <c r="D179" s="82" t="str">
        <f t="shared" si="49"/>
        <v/>
      </c>
      <c r="E179" s="188" t="str">
        <f>IF(ISERROR(SUM((B179/2),(C179/2),(D179/2))),IF(ISERROR(SUM((B179/2),(C179/2))),IF(ISERROR(SUM((B179/2),(D179/2))),IF(ISERROR(SUM((C179/2),(D179/2))),IF(ISERROR(B179/2),IF(ISERROR(C179/2),A177,C179),B179),SUM((C179*'Student List'!$D$34),(D179*'Student List'!$E$34))/'Student List'!$D$40),SUM((B179*'Student List'!$C$34),(D179*'Student List'!$E$34))/'Student List'!$E$40),SUM((B179*'Student List'!$C$34),(C179*'Student List'!$D$34))/'Student List'!$C$40),SUM((B179*'Student List'!$C$34),(C179*'Student List'!$D$34),(D179*'Student List'!$E$34))/'Student List'!$C$35)</f>
        <v/>
      </c>
      <c r="F179" s="84" t="str">
        <f t="shared" si="50"/>
        <v/>
      </c>
      <c r="G179" s="173" t="str">
        <f>IF(ISTEXT('Student List'!$C$21),('Student List'!$C$21),"")</f>
        <v/>
      </c>
      <c r="H179" s="85"/>
      <c r="I179" s="86"/>
      <c r="J179" s="87"/>
      <c r="K179" s="86"/>
      <c r="L179" s="88"/>
      <c r="M179" s="89"/>
      <c r="N179" s="86"/>
      <c r="O179" s="86"/>
      <c r="P179" s="228"/>
      <c r="Q179" s="148"/>
      <c r="R179" s="89"/>
      <c r="S179" s="86"/>
      <c r="T179" s="87"/>
      <c r="U179" s="86"/>
      <c r="V179" s="88"/>
      <c r="W179" s="89"/>
      <c r="X179" s="86"/>
      <c r="Y179" s="87"/>
      <c r="Z179" s="86"/>
      <c r="AA179" s="90"/>
      <c r="AB179" s="207"/>
      <c r="AC179" s="85"/>
      <c r="AD179" s="86"/>
      <c r="AE179" s="89"/>
      <c r="AF179" s="86"/>
      <c r="AG179" s="88"/>
      <c r="AH179" s="89"/>
      <c r="AI179" s="86"/>
      <c r="AJ179" s="87"/>
      <c r="AK179" s="86"/>
      <c r="AL179" s="88"/>
      <c r="AM179" s="89"/>
      <c r="AN179" s="86"/>
      <c r="AO179" s="87"/>
      <c r="AP179" s="86"/>
      <c r="AQ179" s="88"/>
      <c r="AR179" s="89"/>
      <c r="AS179" s="86"/>
      <c r="AT179" s="87"/>
      <c r="AU179" s="86"/>
      <c r="AV179" s="88"/>
      <c r="AW179" s="89"/>
      <c r="AX179" s="86"/>
      <c r="AY179" s="87"/>
      <c r="AZ179" s="86"/>
      <c r="BA179" s="88"/>
      <c r="BB179" s="89"/>
      <c r="BC179" s="86"/>
      <c r="BD179" s="86"/>
      <c r="BE179" s="86"/>
      <c r="BF179" s="89"/>
      <c r="BG179" s="91" t="str">
        <f t="shared" si="51"/>
        <v/>
      </c>
      <c r="BI179" s="92" t="str">
        <f t="shared" si="52"/>
        <v/>
      </c>
      <c r="BJ179" s="112"/>
      <c r="BK179" s="117"/>
      <c r="BL179" s="113"/>
      <c r="BM179" s="113"/>
      <c r="BN179" s="113"/>
      <c r="BO179" s="113"/>
      <c r="BP179" s="113"/>
      <c r="BQ179" s="113"/>
      <c r="BR179" s="113"/>
      <c r="BS179" s="114"/>
      <c r="BU179" s="171" t="str">
        <f t="shared" si="53"/>
        <v/>
      </c>
      <c r="BV179" s="161"/>
      <c r="BW179" s="162"/>
      <c r="BX179" s="250"/>
      <c r="BY179" s="256"/>
      <c r="BZ179" s="163"/>
      <c r="CA179" s="250"/>
      <c r="CB179" s="256"/>
      <c r="CC179" s="163"/>
      <c r="CD179" s="250"/>
      <c r="CE179" s="256"/>
      <c r="CF179" s="163"/>
      <c r="CG179" s="250"/>
      <c r="CH179" s="256"/>
      <c r="CI179" s="163"/>
      <c r="CJ179" s="250"/>
      <c r="CK179" s="256"/>
      <c r="CL179" s="163"/>
      <c r="CM179" s="250"/>
      <c r="CN179" s="256"/>
      <c r="CO179" s="163"/>
      <c r="CP179" s="250"/>
      <c r="CQ179" s="256"/>
      <c r="CR179" s="163"/>
      <c r="CS179" s="250"/>
      <c r="CT179" s="256"/>
      <c r="CU179" s="163"/>
      <c r="CV179" s="250"/>
      <c r="CW179" s="162"/>
      <c r="CX179" s="163"/>
      <c r="CY179" s="164"/>
    </row>
    <row r="180" spans="1:103" ht="13.5" customHeight="1">
      <c r="A180" s="83" t="str">
        <f t="shared" si="46"/>
        <v/>
      </c>
      <c r="B180" s="168" t="str">
        <f t="shared" si="47"/>
        <v/>
      </c>
      <c r="C180" s="151" t="str">
        <f t="shared" si="48"/>
        <v/>
      </c>
      <c r="D180" s="82" t="str">
        <f t="shared" si="49"/>
        <v/>
      </c>
      <c r="E180" s="188" t="str">
        <f>IF(ISERROR(SUM((B180/2),(C180/2),(D180/2))),IF(ISERROR(SUM((B180/2),(C180/2))),IF(ISERROR(SUM((B180/2),(D180/2))),IF(ISERROR(SUM((C180/2),(D180/2))),IF(ISERROR(B180/2),IF(ISERROR(C180/2),A178,C180),B180),SUM((C180*'Student List'!$D$34),(D180*'Student List'!$E$34))/'Student List'!$D$40),SUM((B180*'Student List'!$C$34),(D180*'Student List'!$E$34))/'Student List'!$E$40),SUM((B180*'Student List'!$C$34),(C180*'Student List'!$D$34))/'Student List'!$C$40),SUM((B180*'Student List'!$C$34),(C180*'Student List'!$D$34),(D180*'Student List'!$E$34))/'Student List'!$C$35)</f>
        <v/>
      </c>
      <c r="F180" s="84" t="str">
        <f t="shared" si="50"/>
        <v/>
      </c>
      <c r="G180" s="208" t="str">
        <f>IF(ISTEXT('Student List'!$C$22),('Student List'!$C$22),"")</f>
        <v/>
      </c>
      <c r="H180" s="209"/>
      <c r="I180" s="210"/>
      <c r="J180" s="211"/>
      <c r="K180" s="210"/>
      <c r="L180" s="212"/>
      <c r="M180" s="213"/>
      <c r="N180" s="210"/>
      <c r="O180" s="211"/>
      <c r="P180" s="210"/>
      <c r="Q180" s="212"/>
      <c r="R180" s="213"/>
      <c r="S180" s="210"/>
      <c r="T180" s="211"/>
      <c r="U180" s="210"/>
      <c r="V180" s="212"/>
      <c r="W180" s="213"/>
      <c r="X180" s="210"/>
      <c r="Y180" s="211"/>
      <c r="Z180" s="210"/>
      <c r="AA180" s="214"/>
      <c r="AB180" s="215"/>
      <c r="AC180" s="209"/>
      <c r="AD180" s="210"/>
      <c r="AE180" s="213"/>
      <c r="AF180" s="210"/>
      <c r="AG180" s="212"/>
      <c r="AH180" s="213"/>
      <c r="AI180" s="210"/>
      <c r="AJ180" s="211"/>
      <c r="AK180" s="210"/>
      <c r="AL180" s="212"/>
      <c r="AM180" s="213"/>
      <c r="AN180" s="210"/>
      <c r="AO180" s="211"/>
      <c r="AP180" s="210"/>
      <c r="AQ180" s="212"/>
      <c r="AR180" s="213"/>
      <c r="AS180" s="210"/>
      <c r="AT180" s="211"/>
      <c r="AU180" s="210"/>
      <c r="AV180" s="212"/>
      <c r="AW180" s="213"/>
      <c r="AX180" s="210"/>
      <c r="AY180" s="211"/>
      <c r="AZ180" s="210"/>
      <c r="BA180" s="212"/>
      <c r="BB180" s="213"/>
      <c r="BC180" s="210"/>
      <c r="BD180" s="210"/>
      <c r="BE180" s="210"/>
      <c r="BF180" s="213"/>
      <c r="BG180" s="216" t="str">
        <f t="shared" si="51"/>
        <v/>
      </c>
      <c r="BH180" s="217"/>
      <c r="BI180" s="218" t="str">
        <f t="shared" si="52"/>
        <v/>
      </c>
      <c r="BJ180" s="219"/>
      <c r="BK180" s="220"/>
      <c r="BL180" s="221"/>
      <c r="BM180" s="221"/>
      <c r="BN180" s="221"/>
      <c r="BO180" s="221"/>
      <c r="BP180" s="221"/>
      <c r="BQ180" s="221"/>
      <c r="BR180" s="221"/>
      <c r="BS180" s="222"/>
      <c r="BT180" s="217"/>
      <c r="BU180" s="223" t="str">
        <f t="shared" si="53"/>
        <v/>
      </c>
      <c r="BV180" s="224"/>
      <c r="BW180" s="225"/>
      <c r="BX180" s="249"/>
      <c r="BY180" s="255"/>
      <c r="BZ180" s="226"/>
      <c r="CA180" s="249"/>
      <c r="CB180" s="255"/>
      <c r="CC180" s="226"/>
      <c r="CD180" s="249"/>
      <c r="CE180" s="255"/>
      <c r="CF180" s="226"/>
      <c r="CG180" s="249"/>
      <c r="CH180" s="255"/>
      <c r="CI180" s="226"/>
      <c r="CJ180" s="249"/>
      <c r="CK180" s="255"/>
      <c r="CL180" s="226"/>
      <c r="CM180" s="249"/>
      <c r="CN180" s="255"/>
      <c r="CO180" s="226"/>
      <c r="CP180" s="249"/>
      <c r="CQ180" s="255"/>
      <c r="CR180" s="226"/>
      <c r="CS180" s="249"/>
      <c r="CT180" s="255"/>
      <c r="CU180" s="226"/>
      <c r="CV180" s="249"/>
      <c r="CW180" s="225"/>
      <c r="CX180" s="226"/>
      <c r="CY180" s="227"/>
    </row>
    <row r="181" spans="1:103" ht="13.5" customHeight="1">
      <c r="A181" s="83" t="str">
        <f t="shared" si="46"/>
        <v/>
      </c>
      <c r="B181" s="168" t="str">
        <f t="shared" si="47"/>
        <v/>
      </c>
      <c r="C181" s="151" t="str">
        <f t="shared" si="48"/>
        <v/>
      </c>
      <c r="D181" s="82" t="str">
        <f t="shared" si="49"/>
        <v/>
      </c>
      <c r="E181" s="188" t="str">
        <f>IF(ISERROR(SUM((B181/2),(C181/2),(D181/2))),IF(ISERROR(SUM((B181/2),(C181/2))),IF(ISERROR(SUM((B181/2),(D181/2))),IF(ISERROR(SUM((C181/2),(D181/2))),IF(ISERROR(B181/2),IF(ISERROR(C181/2),A179,C181),B181),SUM((C181*'Student List'!$D$34),(D181*'Student List'!$E$34))/'Student List'!$D$40),SUM((B181*'Student List'!$C$34),(D181*'Student List'!$E$34))/'Student List'!$E$40),SUM((B181*'Student List'!$C$34),(C181*'Student List'!$D$34))/'Student List'!$C$40),SUM((B181*'Student List'!$C$34),(C181*'Student List'!$D$34),(D181*'Student List'!$E$34))/'Student List'!$C$35)</f>
        <v/>
      </c>
      <c r="F181" s="84" t="str">
        <f t="shared" si="50"/>
        <v/>
      </c>
      <c r="G181" s="173" t="str">
        <f>IF(ISTEXT('Student List'!$C$23),('Student List'!$C$23),"")</f>
        <v/>
      </c>
      <c r="H181" s="85"/>
      <c r="I181" s="86"/>
      <c r="J181" s="87"/>
      <c r="K181" s="86"/>
      <c r="L181" s="88"/>
      <c r="M181" s="89"/>
      <c r="N181" s="86"/>
      <c r="O181" s="87"/>
      <c r="P181" s="86"/>
      <c r="Q181" s="88"/>
      <c r="R181" s="89"/>
      <c r="S181" s="86"/>
      <c r="T181" s="87"/>
      <c r="U181" s="86"/>
      <c r="V181" s="88"/>
      <c r="W181" s="89"/>
      <c r="X181" s="86"/>
      <c r="Y181" s="87"/>
      <c r="Z181" s="86"/>
      <c r="AA181" s="90"/>
      <c r="AB181" s="207"/>
      <c r="AC181" s="85"/>
      <c r="AD181" s="86"/>
      <c r="AE181" s="89"/>
      <c r="AF181" s="86"/>
      <c r="AG181" s="88"/>
      <c r="AH181" s="89"/>
      <c r="AI181" s="86"/>
      <c r="AJ181" s="87"/>
      <c r="AK181" s="86"/>
      <c r="AL181" s="88"/>
      <c r="AM181" s="89"/>
      <c r="AN181" s="86"/>
      <c r="AO181" s="87"/>
      <c r="AP181" s="86"/>
      <c r="AQ181" s="88"/>
      <c r="AR181" s="89"/>
      <c r="AS181" s="86"/>
      <c r="AT181" s="87"/>
      <c r="AU181" s="86"/>
      <c r="AV181" s="88"/>
      <c r="AW181" s="89"/>
      <c r="AX181" s="86"/>
      <c r="AY181" s="87"/>
      <c r="AZ181" s="86"/>
      <c r="BA181" s="88"/>
      <c r="BB181" s="89"/>
      <c r="BC181" s="86"/>
      <c r="BD181" s="86"/>
      <c r="BE181" s="86"/>
      <c r="BF181" s="89"/>
      <c r="BG181" s="91" t="str">
        <f t="shared" si="51"/>
        <v/>
      </c>
      <c r="BI181" s="92" t="str">
        <f t="shared" si="52"/>
        <v/>
      </c>
      <c r="BJ181" s="112"/>
      <c r="BK181" s="117"/>
      <c r="BL181" s="113"/>
      <c r="BM181" s="113"/>
      <c r="BN181" s="113"/>
      <c r="BO181" s="113"/>
      <c r="BP181" s="113"/>
      <c r="BQ181" s="113"/>
      <c r="BR181" s="113"/>
      <c r="BS181" s="114"/>
      <c r="BU181" s="171" t="str">
        <f t="shared" si="53"/>
        <v/>
      </c>
      <c r="BV181" s="161"/>
      <c r="BW181" s="162"/>
      <c r="BX181" s="250"/>
      <c r="BY181" s="256"/>
      <c r="BZ181" s="163"/>
      <c r="CA181" s="250"/>
      <c r="CB181" s="256"/>
      <c r="CC181" s="163"/>
      <c r="CD181" s="250"/>
      <c r="CE181" s="256"/>
      <c r="CF181" s="163"/>
      <c r="CG181" s="250"/>
      <c r="CH181" s="256"/>
      <c r="CI181" s="163"/>
      <c r="CJ181" s="250"/>
      <c r="CK181" s="256"/>
      <c r="CL181" s="163"/>
      <c r="CM181" s="250"/>
      <c r="CN181" s="256"/>
      <c r="CO181" s="163"/>
      <c r="CP181" s="250"/>
      <c r="CQ181" s="256"/>
      <c r="CR181" s="163"/>
      <c r="CS181" s="250"/>
      <c r="CT181" s="256"/>
      <c r="CU181" s="163"/>
      <c r="CV181" s="250"/>
      <c r="CW181" s="162"/>
      <c r="CX181" s="163"/>
      <c r="CY181" s="164"/>
    </row>
    <row r="182" spans="1:103" ht="13.5" customHeight="1">
      <c r="A182" s="83" t="str">
        <f t="shared" si="46"/>
        <v/>
      </c>
      <c r="B182" s="168" t="str">
        <f t="shared" si="47"/>
        <v/>
      </c>
      <c r="C182" s="151" t="str">
        <f t="shared" si="48"/>
        <v/>
      </c>
      <c r="D182" s="82" t="str">
        <f t="shared" si="49"/>
        <v/>
      </c>
      <c r="E182" s="188" t="str">
        <f>IF(ISERROR(SUM((B182/2),(C182/2),(D182/2))),IF(ISERROR(SUM((B182/2),(C182/2))),IF(ISERROR(SUM((B182/2),(D182/2))),IF(ISERROR(SUM((C182/2),(D182/2))),IF(ISERROR(B182/2),IF(ISERROR(C182/2),A180,C182),B182),SUM((C182*'Student List'!$D$34),(D182*'Student List'!$E$34))/'Student List'!$D$40),SUM((B182*'Student List'!$C$34),(D182*'Student List'!$E$34))/'Student List'!$E$40),SUM((B182*'Student List'!$C$34),(C182*'Student List'!$D$34))/'Student List'!$C$40),SUM((B182*'Student List'!$C$34),(C182*'Student List'!$D$34),(D182*'Student List'!$E$34))/'Student List'!$C$35)</f>
        <v/>
      </c>
      <c r="F182" s="84" t="str">
        <f t="shared" si="50"/>
        <v/>
      </c>
      <c r="G182" s="208" t="str">
        <f>IF(ISTEXT('Student List'!$C$24),('Student List'!$C$24),"")</f>
        <v/>
      </c>
      <c r="H182" s="209"/>
      <c r="I182" s="210"/>
      <c r="J182" s="211"/>
      <c r="K182" s="210"/>
      <c r="L182" s="212"/>
      <c r="M182" s="213"/>
      <c r="N182" s="210"/>
      <c r="O182" s="211"/>
      <c r="P182" s="210"/>
      <c r="Q182" s="212"/>
      <c r="R182" s="213"/>
      <c r="S182" s="210"/>
      <c r="T182" s="211"/>
      <c r="U182" s="210"/>
      <c r="V182" s="212"/>
      <c r="W182" s="213"/>
      <c r="X182" s="210"/>
      <c r="Y182" s="211"/>
      <c r="Z182" s="210"/>
      <c r="AA182" s="214"/>
      <c r="AB182" s="215"/>
      <c r="AC182" s="209"/>
      <c r="AD182" s="210"/>
      <c r="AE182" s="213"/>
      <c r="AF182" s="210"/>
      <c r="AG182" s="212"/>
      <c r="AH182" s="213"/>
      <c r="AI182" s="210"/>
      <c r="AJ182" s="211"/>
      <c r="AK182" s="210"/>
      <c r="AL182" s="212"/>
      <c r="AM182" s="213"/>
      <c r="AN182" s="210"/>
      <c r="AO182" s="211"/>
      <c r="AP182" s="210"/>
      <c r="AQ182" s="212"/>
      <c r="AR182" s="213"/>
      <c r="AS182" s="210"/>
      <c r="AT182" s="211"/>
      <c r="AU182" s="210"/>
      <c r="AV182" s="212"/>
      <c r="AW182" s="213"/>
      <c r="AX182" s="210"/>
      <c r="AY182" s="211"/>
      <c r="AZ182" s="210"/>
      <c r="BA182" s="212"/>
      <c r="BB182" s="213"/>
      <c r="BC182" s="210"/>
      <c r="BD182" s="210"/>
      <c r="BE182" s="210"/>
      <c r="BF182" s="213"/>
      <c r="BG182" s="216" t="str">
        <f t="shared" si="51"/>
        <v/>
      </c>
      <c r="BH182" s="217"/>
      <c r="BI182" s="218" t="str">
        <f t="shared" si="52"/>
        <v/>
      </c>
      <c r="BJ182" s="219"/>
      <c r="BK182" s="220"/>
      <c r="BL182" s="221"/>
      <c r="BM182" s="221"/>
      <c r="BN182" s="221"/>
      <c r="BO182" s="221"/>
      <c r="BP182" s="221"/>
      <c r="BQ182" s="221"/>
      <c r="BR182" s="221"/>
      <c r="BS182" s="222"/>
      <c r="BT182" s="217"/>
      <c r="BU182" s="223" t="str">
        <f t="shared" si="53"/>
        <v/>
      </c>
      <c r="BV182" s="224"/>
      <c r="BW182" s="225"/>
      <c r="BX182" s="249"/>
      <c r="BY182" s="255"/>
      <c r="BZ182" s="226"/>
      <c r="CA182" s="249"/>
      <c r="CB182" s="255"/>
      <c r="CC182" s="226"/>
      <c r="CD182" s="249"/>
      <c r="CE182" s="255"/>
      <c r="CF182" s="226"/>
      <c r="CG182" s="249"/>
      <c r="CH182" s="255"/>
      <c r="CI182" s="226"/>
      <c r="CJ182" s="249"/>
      <c r="CK182" s="255"/>
      <c r="CL182" s="226"/>
      <c r="CM182" s="249"/>
      <c r="CN182" s="255"/>
      <c r="CO182" s="226"/>
      <c r="CP182" s="249"/>
      <c r="CQ182" s="255"/>
      <c r="CR182" s="226"/>
      <c r="CS182" s="249"/>
      <c r="CT182" s="255"/>
      <c r="CU182" s="226"/>
      <c r="CV182" s="249"/>
      <c r="CW182" s="225"/>
      <c r="CX182" s="226"/>
      <c r="CY182" s="227"/>
    </row>
    <row r="183" spans="1:103" ht="13.5" customHeight="1">
      <c r="A183" s="83" t="str">
        <f t="shared" si="46"/>
        <v/>
      </c>
      <c r="B183" s="168" t="str">
        <f t="shared" si="47"/>
        <v/>
      </c>
      <c r="C183" s="151" t="str">
        <f t="shared" si="48"/>
        <v/>
      </c>
      <c r="D183" s="82" t="str">
        <f t="shared" si="49"/>
        <v/>
      </c>
      <c r="E183" s="188" t="str">
        <f>IF(ISERROR(SUM((B183/2),(C183/2),(D183/2))),IF(ISERROR(SUM((B183/2),(C183/2))),IF(ISERROR(SUM((B183/2),(D183/2))),IF(ISERROR(SUM((C183/2),(D183/2))),IF(ISERROR(B183/2),IF(ISERROR(C183/2),A181,C183),B183),SUM((C183*'Student List'!$D$34),(D183*'Student List'!$E$34))/'Student List'!$D$40),SUM((B183*'Student List'!$C$34),(D183*'Student List'!$E$34))/'Student List'!$E$40),SUM((B183*'Student List'!$C$34),(C183*'Student List'!$D$34))/'Student List'!$C$40),SUM((B183*'Student List'!$C$34),(C183*'Student List'!$D$34),(D183*'Student List'!$E$34))/'Student List'!$C$35)</f>
        <v/>
      </c>
      <c r="F183" s="84" t="str">
        <f t="shared" si="50"/>
        <v/>
      </c>
      <c r="G183" s="173" t="str">
        <f>IF(ISTEXT('Student List'!$C$25),('Student List'!$C$25),"")</f>
        <v/>
      </c>
      <c r="H183" s="85"/>
      <c r="I183" s="86"/>
      <c r="J183" s="87"/>
      <c r="K183" s="86"/>
      <c r="L183" s="88"/>
      <c r="M183" s="89"/>
      <c r="N183" s="86"/>
      <c r="O183" s="87"/>
      <c r="P183" s="86"/>
      <c r="Q183" s="88"/>
      <c r="R183" s="89"/>
      <c r="S183" s="86"/>
      <c r="T183" s="87"/>
      <c r="U183" s="86"/>
      <c r="V183" s="88"/>
      <c r="W183" s="89"/>
      <c r="X183" s="86"/>
      <c r="Y183" s="87"/>
      <c r="Z183" s="86"/>
      <c r="AA183" s="90"/>
      <c r="AB183" s="207"/>
      <c r="AC183" s="85"/>
      <c r="AD183" s="86"/>
      <c r="AE183" s="89"/>
      <c r="AF183" s="86"/>
      <c r="AG183" s="88"/>
      <c r="AH183" s="89"/>
      <c r="AI183" s="86"/>
      <c r="AJ183" s="87"/>
      <c r="AK183" s="86"/>
      <c r="AL183" s="88"/>
      <c r="AM183" s="89"/>
      <c r="AN183" s="86"/>
      <c r="AO183" s="87"/>
      <c r="AP183" s="86"/>
      <c r="AQ183" s="88"/>
      <c r="AR183" s="89"/>
      <c r="AS183" s="86"/>
      <c r="AT183" s="87"/>
      <c r="AU183" s="86"/>
      <c r="AV183" s="88"/>
      <c r="AW183" s="89"/>
      <c r="AX183" s="86"/>
      <c r="AY183" s="87"/>
      <c r="AZ183" s="86"/>
      <c r="BA183" s="88"/>
      <c r="BB183" s="89"/>
      <c r="BC183" s="86"/>
      <c r="BD183" s="86"/>
      <c r="BE183" s="86"/>
      <c r="BF183" s="89"/>
      <c r="BG183" s="91" t="str">
        <f t="shared" si="51"/>
        <v/>
      </c>
      <c r="BI183" s="92" t="str">
        <f t="shared" si="52"/>
        <v/>
      </c>
      <c r="BJ183" s="112"/>
      <c r="BK183" s="117"/>
      <c r="BL183" s="113"/>
      <c r="BM183" s="113"/>
      <c r="BN183" s="113"/>
      <c r="BO183" s="113"/>
      <c r="BP183" s="113"/>
      <c r="BQ183" s="113"/>
      <c r="BR183" s="113"/>
      <c r="BS183" s="114"/>
      <c r="BU183" s="171" t="str">
        <f t="shared" si="53"/>
        <v/>
      </c>
      <c r="BV183" s="161"/>
      <c r="BW183" s="162"/>
      <c r="BX183" s="250"/>
      <c r="BY183" s="256"/>
      <c r="BZ183" s="163"/>
      <c r="CA183" s="250"/>
      <c r="CB183" s="256"/>
      <c r="CC183" s="163"/>
      <c r="CD183" s="250"/>
      <c r="CE183" s="256"/>
      <c r="CF183" s="163"/>
      <c r="CG183" s="250"/>
      <c r="CH183" s="256"/>
      <c r="CI183" s="163"/>
      <c r="CJ183" s="250"/>
      <c r="CK183" s="256"/>
      <c r="CL183" s="163"/>
      <c r="CM183" s="250"/>
      <c r="CN183" s="256"/>
      <c r="CO183" s="163"/>
      <c r="CP183" s="250"/>
      <c r="CQ183" s="256"/>
      <c r="CR183" s="163"/>
      <c r="CS183" s="250"/>
      <c r="CT183" s="256"/>
      <c r="CU183" s="163"/>
      <c r="CV183" s="250"/>
      <c r="CW183" s="162"/>
      <c r="CX183" s="163"/>
      <c r="CY183" s="164"/>
    </row>
    <row r="184" spans="1:103" ht="13.5" customHeight="1">
      <c r="A184" s="83" t="str">
        <f t="shared" si="46"/>
        <v/>
      </c>
      <c r="B184" s="168" t="str">
        <f t="shared" si="47"/>
        <v/>
      </c>
      <c r="C184" s="151" t="str">
        <f t="shared" si="48"/>
        <v/>
      </c>
      <c r="D184" s="82" t="str">
        <f t="shared" si="49"/>
        <v/>
      </c>
      <c r="E184" s="188" t="str">
        <f>IF(ISERROR(SUM((B184/2),(C184/2),(D184/2))),IF(ISERROR(SUM((B184/2),(C184/2))),IF(ISERROR(SUM((B184/2),(D184/2))),IF(ISERROR(SUM((C184/2),(D184/2))),IF(ISERROR(B184/2),IF(ISERROR(C184/2),A182,C184),B184),SUM((C184*'Student List'!$D$34),(D184*'Student List'!$E$34))/'Student List'!$D$40),SUM((B184*'Student List'!$C$34),(D184*'Student List'!$E$34))/'Student List'!$E$40),SUM((B184*'Student List'!$C$34),(C184*'Student List'!$D$34))/'Student List'!$C$40),SUM((B184*'Student List'!$C$34),(C184*'Student List'!$D$34),(D184*'Student List'!$E$34))/'Student List'!$C$35)</f>
        <v/>
      </c>
      <c r="F184" s="84" t="str">
        <f t="shared" si="50"/>
        <v/>
      </c>
      <c r="G184" s="208" t="str">
        <f>IF(ISTEXT('Student List'!$C$26),('Student List'!$C$26),"")</f>
        <v/>
      </c>
      <c r="H184" s="209"/>
      <c r="I184" s="210"/>
      <c r="J184" s="211"/>
      <c r="K184" s="210"/>
      <c r="L184" s="212"/>
      <c r="M184" s="213"/>
      <c r="N184" s="210"/>
      <c r="O184" s="211"/>
      <c r="P184" s="210"/>
      <c r="Q184" s="212"/>
      <c r="R184" s="213"/>
      <c r="S184" s="210"/>
      <c r="T184" s="211"/>
      <c r="U184" s="210"/>
      <c r="V184" s="212"/>
      <c r="W184" s="213"/>
      <c r="X184" s="210"/>
      <c r="Y184" s="211"/>
      <c r="Z184" s="210"/>
      <c r="AA184" s="214"/>
      <c r="AB184" s="215"/>
      <c r="AC184" s="209"/>
      <c r="AD184" s="210"/>
      <c r="AE184" s="213"/>
      <c r="AF184" s="210"/>
      <c r="AG184" s="212"/>
      <c r="AH184" s="213"/>
      <c r="AI184" s="210"/>
      <c r="AJ184" s="211"/>
      <c r="AK184" s="210"/>
      <c r="AL184" s="212"/>
      <c r="AM184" s="213"/>
      <c r="AN184" s="210"/>
      <c r="AO184" s="211"/>
      <c r="AP184" s="210"/>
      <c r="AQ184" s="212"/>
      <c r="AR184" s="213"/>
      <c r="AS184" s="210"/>
      <c r="AT184" s="211"/>
      <c r="AU184" s="210"/>
      <c r="AV184" s="212"/>
      <c r="AW184" s="213"/>
      <c r="AX184" s="210"/>
      <c r="AY184" s="211"/>
      <c r="AZ184" s="210"/>
      <c r="BA184" s="212"/>
      <c r="BB184" s="213"/>
      <c r="BC184" s="210"/>
      <c r="BD184" s="210"/>
      <c r="BE184" s="210"/>
      <c r="BF184" s="213"/>
      <c r="BG184" s="216" t="str">
        <f t="shared" si="51"/>
        <v/>
      </c>
      <c r="BH184" s="217"/>
      <c r="BI184" s="218" t="str">
        <f t="shared" si="52"/>
        <v/>
      </c>
      <c r="BJ184" s="219"/>
      <c r="BK184" s="220"/>
      <c r="BL184" s="221"/>
      <c r="BM184" s="221"/>
      <c r="BN184" s="221"/>
      <c r="BO184" s="221"/>
      <c r="BP184" s="221"/>
      <c r="BQ184" s="221"/>
      <c r="BR184" s="221"/>
      <c r="BS184" s="222"/>
      <c r="BT184" s="217"/>
      <c r="BU184" s="223" t="str">
        <f t="shared" si="53"/>
        <v/>
      </c>
      <c r="BV184" s="224"/>
      <c r="BW184" s="225"/>
      <c r="BX184" s="249"/>
      <c r="BY184" s="255"/>
      <c r="BZ184" s="226"/>
      <c r="CA184" s="249"/>
      <c r="CB184" s="255"/>
      <c r="CC184" s="226"/>
      <c r="CD184" s="249"/>
      <c r="CE184" s="255"/>
      <c r="CF184" s="226"/>
      <c r="CG184" s="249"/>
      <c r="CH184" s="255"/>
      <c r="CI184" s="226"/>
      <c r="CJ184" s="249"/>
      <c r="CK184" s="255"/>
      <c r="CL184" s="226"/>
      <c r="CM184" s="249"/>
      <c r="CN184" s="255"/>
      <c r="CO184" s="226"/>
      <c r="CP184" s="249"/>
      <c r="CQ184" s="255"/>
      <c r="CR184" s="226"/>
      <c r="CS184" s="249"/>
      <c r="CT184" s="255"/>
      <c r="CU184" s="226"/>
      <c r="CV184" s="249"/>
      <c r="CW184" s="225"/>
      <c r="CX184" s="226"/>
      <c r="CY184" s="227"/>
    </row>
    <row r="185" spans="1:103" ht="13.5" customHeight="1">
      <c r="A185" s="83" t="str">
        <f t="shared" si="46"/>
        <v/>
      </c>
      <c r="B185" s="168" t="str">
        <f t="shared" si="47"/>
        <v/>
      </c>
      <c r="C185" s="151" t="str">
        <f t="shared" si="48"/>
        <v/>
      </c>
      <c r="D185" s="82" t="str">
        <f t="shared" si="49"/>
        <v/>
      </c>
      <c r="E185" s="188" t="str">
        <f>IF(ISERROR(SUM((B185/2),(C185/2),(D185/2))),IF(ISERROR(SUM((B185/2),(C185/2))),IF(ISERROR(SUM((B185/2),(D185/2))),IF(ISERROR(SUM((C185/2),(D185/2))),IF(ISERROR(B185/2),IF(ISERROR(C185/2),A183,C185),B185),SUM((C185*'Student List'!$D$34),(D185*'Student List'!$E$34))/'Student List'!$D$40),SUM((B185*'Student List'!$C$34),(D185*'Student List'!$E$34))/'Student List'!$E$40),SUM((B185*'Student List'!$C$34),(C185*'Student List'!$D$34))/'Student List'!$C$40),SUM((B185*'Student List'!$C$34),(C185*'Student List'!$D$34),(D185*'Student List'!$E$34))/'Student List'!$C$35)</f>
        <v/>
      </c>
      <c r="F185" s="84" t="str">
        <f t="shared" si="50"/>
        <v/>
      </c>
      <c r="G185" s="173" t="str">
        <f>IF(ISTEXT('Student List'!$C$27),('Student List'!$C$27),"")</f>
        <v/>
      </c>
      <c r="H185" s="85"/>
      <c r="I185" s="86"/>
      <c r="J185" s="87"/>
      <c r="K185" s="86"/>
      <c r="L185" s="88"/>
      <c r="M185" s="89"/>
      <c r="N185" s="86"/>
      <c r="O185" s="87"/>
      <c r="P185" s="86"/>
      <c r="Q185" s="88"/>
      <c r="R185" s="89"/>
      <c r="S185" s="86"/>
      <c r="T185" s="87"/>
      <c r="U185" s="86"/>
      <c r="V185" s="88"/>
      <c r="W185" s="89"/>
      <c r="X185" s="86"/>
      <c r="Y185" s="87"/>
      <c r="Z185" s="86"/>
      <c r="AA185" s="90"/>
      <c r="AB185" s="207"/>
      <c r="AC185" s="85"/>
      <c r="AD185" s="86"/>
      <c r="AE185" s="89"/>
      <c r="AF185" s="86"/>
      <c r="AG185" s="88"/>
      <c r="AH185" s="89"/>
      <c r="AI185" s="86"/>
      <c r="AJ185" s="87"/>
      <c r="AK185" s="86"/>
      <c r="AL185" s="88"/>
      <c r="AM185" s="89"/>
      <c r="AN185" s="86"/>
      <c r="AO185" s="87"/>
      <c r="AP185" s="86"/>
      <c r="AQ185" s="88"/>
      <c r="AR185" s="89"/>
      <c r="AS185" s="86"/>
      <c r="AT185" s="87"/>
      <c r="AU185" s="86"/>
      <c r="AV185" s="88"/>
      <c r="AW185" s="89"/>
      <c r="AX185" s="86"/>
      <c r="AY185" s="87"/>
      <c r="AZ185" s="86"/>
      <c r="BA185" s="88"/>
      <c r="BB185" s="89"/>
      <c r="BC185" s="86"/>
      <c r="BD185" s="86"/>
      <c r="BE185" s="86"/>
      <c r="BF185" s="89"/>
      <c r="BG185" s="91" t="str">
        <f t="shared" si="51"/>
        <v/>
      </c>
      <c r="BI185" s="95" t="str">
        <f t="shared" si="52"/>
        <v/>
      </c>
      <c r="BJ185" s="117"/>
      <c r="BK185" s="117"/>
      <c r="BL185" s="113"/>
      <c r="BM185" s="113"/>
      <c r="BN185" s="113"/>
      <c r="BO185" s="113"/>
      <c r="BP185" s="113"/>
      <c r="BQ185" s="113"/>
      <c r="BR185" s="113"/>
      <c r="BS185" s="114"/>
      <c r="BU185" s="171" t="str">
        <f t="shared" si="53"/>
        <v/>
      </c>
      <c r="BV185" s="161"/>
      <c r="BW185" s="162"/>
      <c r="BX185" s="250"/>
      <c r="BY185" s="256"/>
      <c r="BZ185" s="163"/>
      <c r="CA185" s="250"/>
      <c r="CB185" s="256"/>
      <c r="CC185" s="163"/>
      <c r="CD185" s="250"/>
      <c r="CE185" s="256"/>
      <c r="CF185" s="163"/>
      <c r="CG185" s="250"/>
      <c r="CH185" s="256"/>
      <c r="CI185" s="163"/>
      <c r="CJ185" s="250"/>
      <c r="CK185" s="256"/>
      <c r="CL185" s="163"/>
      <c r="CM185" s="250"/>
      <c r="CN185" s="256"/>
      <c r="CO185" s="163"/>
      <c r="CP185" s="250"/>
      <c r="CQ185" s="256"/>
      <c r="CR185" s="163"/>
      <c r="CS185" s="250"/>
      <c r="CT185" s="256"/>
      <c r="CU185" s="163"/>
      <c r="CV185" s="250"/>
      <c r="CW185" s="162"/>
      <c r="CX185" s="163"/>
      <c r="CY185" s="164"/>
    </row>
    <row r="186" spans="1:103" ht="13.5" customHeight="1">
      <c r="A186" s="83" t="str">
        <f t="shared" si="46"/>
        <v/>
      </c>
      <c r="B186" s="168" t="str">
        <f t="shared" si="47"/>
        <v/>
      </c>
      <c r="C186" s="151" t="str">
        <f t="shared" si="48"/>
        <v/>
      </c>
      <c r="D186" s="82" t="str">
        <f t="shared" si="49"/>
        <v/>
      </c>
      <c r="E186" s="188" t="str">
        <f>IF(ISERROR(SUM((B186/2),(C186/2),(D186/2))),IF(ISERROR(SUM((B186/2),(C186/2))),IF(ISERROR(SUM((B186/2),(D186/2))),IF(ISERROR(SUM((C186/2),(D186/2))),IF(ISERROR(B186/2),IF(ISERROR(C186/2),A184,C186),B186),SUM((C186*'Student List'!$D$34),(D186*'Student List'!$E$34))/'Student List'!$D$40),SUM((B186*'Student List'!$C$34),(D186*'Student List'!$E$34))/'Student List'!$E$40),SUM((B186*'Student List'!$C$34),(C186*'Student List'!$D$34))/'Student List'!$C$40),SUM((B186*'Student List'!$C$34),(C186*'Student List'!$D$34),(D186*'Student List'!$E$34))/'Student List'!$C$35)</f>
        <v/>
      </c>
      <c r="F186" s="84" t="str">
        <f t="shared" si="50"/>
        <v/>
      </c>
      <c r="G186" s="208" t="str">
        <f>IF(ISTEXT('Student List'!$C$28),('Student List'!$C$28),"")</f>
        <v/>
      </c>
      <c r="H186" s="209"/>
      <c r="I186" s="210"/>
      <c r="J186" s="211"/>
      <c r="K186" s="210"/>
      <c r="L186" s="212"/>
      <c r="M186" s="213"/>
      <c r="N186" s="210"/>
      <c r="O186" s="211"/>
      <c r="P186" s="210"/>
      <c r="Q186" s="212"/>
      <c r="R186" s="213"/>
      <c r="S186" s="210"/>
      <c r="T186" s="211"/>
      <c r="U186" s="210"/>
      <c r="V186" s="212"/>
      <c r="W186" s="213"/>
      <c r="X186" s="210"/>
      <c r="Y186" s="211"/>
      <c r="Z186" s="210"/>
      <c r="AA186" s="214"/>
      <c r="AB186" s="215"/>
      <c r="AC186" s="209"/>
      <c r="AD186" s="210"/>
      <c r="AE186" s="213"/>
      <c r="AF186" s="210"/>
      <c r="AG186" s="212"/>
      <c r="AH186" s="213"/>
      <c r="AI186" s="210"/>
      <c r="AJ186" s="211"/>
      <c r="AK186" s="210"/>
      <c r="AL186" s="212"/>
      <c r="AM186" s="213"/>
      <c r="AN186" s="210"/>
      <c r="AO186" s="211"/>
      <c r="AP186" s="210"/>
      <c r="AQ186" s="212"/>
      <c r="AR186" s="213"/>
      <c r="AS186" s="210"/>
      <c r="AT186" s="211"/>
      <c r="AU186" s="210"/>
      <c r="AV186" s="212"/>
      <c r="AW186" s="213"/>
      <c r="AX186" s="210"/>
      <c r="AY186" s="211"/>
      <c r="AZ186" s="210"/>
      <c r="BA186" s="212"/>
      <c r="BB186" s="213"/>
      <c r="BC186" s="210"/>
      <c r="BD186" s="210"/>
      <c r="BE186" s="210"/>
      <c r="BF186" s="213"/>
      <c r="BG186" s="216" t="str">
        <f t="shared" si="51"/>
        <v/>
      </c>
      <c r="BH186" s="217"/>
      <c r="BI186" s="218" t="str">
        <f t="shared" si="52"/>
        <v/>
      </c>
      <c r="BJ186" s="219"/>
      <c r="BK186" s="220"/>
      <c r="BL186" s="221"/>
      <c r="BM186" s="221"/>
      <c r="BN186" s="221"/>
      <c r="BO186" s="221"/>
      <c r="BP186" s="221"/>
      <c r="BQ186" s="221"/>
      <c r="BR186" s="221"/>
      <c r="BS186" s="222"/>
      <c r="BT186" s="217"/>
      <c r="BU186" s="223" t="str">
        <f t="shared" si="53"/>
        <v/>
      </c>
      <c r="BV186" s="224"/>
      <c r="BW186" s="225"/>
      <c r="BX186" s="249"/>
      <c r="BY186" s="255"/>
      <c r="BZ186" s="226"/>
      <c r="CA186" s="249"/>
      <c r="CB186" s="255"/>
      <c r="CC186" s="226"/>
      <c r="CD186" s="249"/>
      <c r="CE186" s="255"/>
      <c r="CF186" s="226"/>
      <c r="CG186" s="249"/>
      <c r="CH186" s="255"/>
      <c r="CI186" s="226"/>
      <c r="CJ186" s="249"/>
      <c r="CK186" s="255"/>
      <c r="CL186" s="226"/>
      <c r="CM186" s="249"/>
      <c r="CN186" s="255"/>
      <c r="CO186" s="226"/>
      <c r="CP186" s="249"/>
      <c r="CQ186" s="255"/>
      <c r="CR186" s="226"/>
      <c r="CS186" s="249"/>
      <c r="CT186" s="255"/>
      <c r="CU186" s="226"/>
      <c r="CV186" s="249"/>
      <c r="CW186" s="225"/>
      <c r="CX186" s="226"/>
      <c r="CY186" s="227"/>
    </row>
    <row r="187" spans="1:103" ht="13.5" customHeight="1">
      <c r="B187" s="168" t="str">
        <f t="shared" si="47"/>
        <v/>
      </c>
      <c r="C187" s="151" t="str">
        <f t="shared" si="48"/>
        <v/>
      </c>
      <c r="D187" s="82" t="str">
        <f t="shared" si="49"/>
        <v/>
      </c>
      <c r="E187" s="188" t="str">
        <f>IF(ISERROR(SUM((B187/2),(C187/2),(D187/2))),IF(ISERROR(SUM((B187/2),(C187/2))),IF(ISERROR(SUM((B187/2),(D187/2))),IF(ISERROR(SUM((C187/2),(D187/2))),IF(ISERROR(B187/2),IF(ISERROR(C187/2),A185,C187),B187),SUM((C187*'Student List'!$D$34),(D187*'Student List'!$E$34))/'Student List'!$D$40),SUM((B187*'Student List'!$C$34),(D187*'Student List'!$E$34))/'Student List'!$E$40),SUM((B187*'Student List'!$C$34),(C187*'Student List'!$D$34))/'Student List'!$C$40),SUM((B187*'Student List'!$C$34),(C187*'Student List'!$D$34),(D187*'Student List'!$E$34))/'Student List'!$C$35)</f>
        <v/>
      </c>
      <c r="F187" s="84" t="str">
        <f t="shared" si="50"/>
        <v/>
      </c>
      <c r="G187" s="173" t="str">
        <f>IF(ISTEXT('Student List'!$C$29),('Student List'!$C$29),"")</f>
        <v/>
      </c>
      <c r="H187" s="85"/>
      <c r="I187" s="86"/>
      <c r="J187" s="87"/>
      <c r="K187" s="86"/>
      <c r="L187" s="88"/>
      <c r="M187" s="89"/>
      <c r="N187" s="86"/>
      <c r="O187" s="87"/>
      <c r="P187" s="86"/>
      <c r="Q187" s="88"/>
      <c r="R187" s="89"/>
      <c r="S187" s="86"/>
      <c r="T187" s="87"/>
      <c r="U187" s="86"/>
      <c r="V187" s="88"/>
      <c r="W187" s="89"/>
      <c r="X187" s="86"/>
      <c r="Y187" s="87"/>
      <c r="Z187" s="86"/>
      <c r="AA187" s="90"/>
      <c r="AB187" s="207"/>
      <c r="AC187" s="85"/>
      <c r="AD187" s="86"/>
      <c r="AE187" s="89"/>
      <c r="AF187" s="86"/>
      <c r="AG187" s="88"/>
      <c r="AH187" s="89"/>
      <c r="AI187" s="86"/>
      <c r="AJ187" s="87"/>
      <c r="AK187" s="86"/>
      <c r="AL187" s="88"/>
      <c r="AM187" s="89"/>
      <c r="AN187" s="86"/>
      <c r="AO187" s="87"/>
      <c r="AP187" s="86"/>
      <c r="AQ187" s="88"/>
      <c r="AR187" s="89"/>
      <c r="AS187" s="86"/>
      <c r="AT187" s="87"/>
      <c r="AU187" s="86"/>
      <c r="AV187" s="88"/>
      <c r="AW187" s="89"/>
      <c r="AX187" s="86"/>
      <c r="AY187" s="87"/>
      <c r="AZ187" s="86"/>
      <c r="BA187" s="88"/>
      <c r="BB187" s="89"/>
      <c r="BC187" s="86"/>
      <c r="BD187" s="86"/>
      <c r="BE187" s="86"/>
      <c r="BF187" s="89"/>
      <c r="BG187" s="91" t="str">
        <f t="shared" si="51"/>
        <v/>
      </c>
      <c r="BI187" s="96" t="str">
        <f t="shared" si="52"/>
        <v/>
      </c>
      <c r="BJ187" s="115"/>
      <c r="BK187" s="113"/>
      <c r="BL187" s="113"/>
      <c r="BM187" s="113"/>
      <c r="BN187" s="113"/>
      <c r="BO187" s="113"/>
      <c r="BP187" s="113"/>
      <c r="BQ187" s="113"/>
      <c r="BR187" s="113"/>
      <c r="BS187" s="116"/>
      <c r="BU187" s="171" t="str">
        <f t="shared" si="53"/>
        <v/>
      </c>
      <c r="BV187" s="165"/>
      <c r="BW187" s="163"/>
      <c r="BX187" s="250"/>
      <c r="BY187" s="256"/>
      <c r="BZ187" s="163"/>
      <c r="CA187" s="250"/>
      <c r="CB187" s="256"/>
      <c r="CC187" s="163"/>
      <c r="CD187" s="250"/>
      <c r="CE187" s="256"/>
      <c r="CF187" s="163"/>
      <c r="CG187" s="250"/>
      <c r="CH187" s="256"/>
      <c r="CI187" s="163"/>
      <c r="CJ187" s="250"/>
      <c r="CK187" s="256"/>
      <c r="CL187" s="163"/>
      <c r="CM187" s="250"/>
      <c r="CN187" s="256"/>
      <c r="CO187" s="163"/>
      <c r="CP187" s="250"/>
      <c r="CQ187" s="256"/>
      <c r="CR187" s="163"/>
      <c r="CS187" s="250"/>
      <c r="CT187" s="256"/>
      <c r="CU187" s="163"/>
      <c r="CV187" s="250"/>
      <c r="CW187" s="162"/>
      <c r="CX187" s="163"/>
      <c r="CY187" s="166"/>
    </row>
    <row r="188" spans="1:103" ht="13.5" customHeight="1" thickBot="1">
      <c r="B188" s="169" t="str">
        <f t="shared" si="47"/>
        <v/>
      </c>
      <c r="C188" s="152" t="str">
        <f t="shared" si="48"/>
        <v/>
      </c>
      <c r="D188" s="97" t="str">
        <f t="shared" si="49"/>
        <v/>
      </c>
      <c r="E188" s="274" t="str">
        <f>IF(ISERROR(SUM((B188/2),(C188/2),(D188/2))),IF(ISERROR(SUM((B188/2),(C188/2))),IF(ISERROR(SUM((B188/2),(D188/2))),IF(ISERROR(SUM((C188/2),(D188/2))),IF(ISERROR(B188/2),IF(ISERROR(C188/2),A186,C188),B188),SUM((C188*'Student List'!$D$34),(D188*'Student List'!$E$34))/'Student List'!$D$40),SUM((B188*'Student List'!$C$34),(D188*'Student List'!$E$34))/'Student List'!$E$40),SUM((B188*'Student List'!$C$34),(C188*'Student List'!$D$34))/'Student List'!$C$40),SUM((B188*'Student List'!$C$34),(C188*'Student List'!$D$34),(D188*'Student List'!$E$34))/'Student List'!$C$35)</f>
        <v/>
      </c>
      <c r="F188" s="98" t="str">
        <f t="shared" si="50"/>
        <v/>
      </c>
      <c r="G188" s="229" t="str">
        <f>IF(ISTEXT('Student List'!$C$30),('Student List'!$C$30),"")</f>
        <v/>
      </c>
      <c r="H188" s="230"/>
      <c r="I188" s="231"/>
      <c r="J188" s="232"/>
      <c r="K188" s="231"/>
      <c r="L188" s="233"/>
      <c r="M188" s="234"/>
      <c r="N188" s="231"/>
      <c r="O188" s="232"/>
      <c r="P188" s="231"/>
      <c r="Q188" s="233"/>
      <c r="R188" s="234"/>
      <c r="S188" s="231"/>
      <c r="T188" s="232"/>
      <c r="U188" s="231"/>
      <c r="V188" s="233"/>
      <c r="W188" s="234"/>
      <c r="X188" s="231"/>
      <c r="Y188" s="232"/>
      <c r="Z188" s="231"/>
      <c r="AA188" s="235"/>
      <c r="AB188" s="215"/>
      <c r="AC188" s="230"/>
      <c r="AD188" s="231"/>
      <c r="AE188" s="234"/>
      <c r="AF188" s="231"/>
      <c r="AG188" s="233"/>
      <c r="AH188" s="234"/>
      <c r="AI188" s="231"/>
      <c r="AJ188" s="232"/>
      <c r="AK188" s="231"/>
      <c r="AL188" s="233"/>
      <c r="AM188" s="234"/>
      <c r="AN188" s="231"/>
      <c r="AO188" s="232"/>
      <c r="AP188" s="231"/>
      <c r="AQ188" s="233"/>
      <c r="AR188" s="234"/>
      <c r="AS188" s="231"/>
      <c r="AT188" s="232"/>
      <c r="AU188" s="231"/>
      <c r="AV188" s="233"/>
      <c r="AW188" s="234"/>
      <c r="AX188" s="231"/>
      <c r="AY188" s="232"/>
      <c r="AZ188" s="231"/>
      <c r="BA188" s="233"/>
      <c r="BB188" s="234"/>
      <c r="BC188" s="231"/>
      <c r="BD188" s="231"/>
      <c r="BE188" s="231"/>
      <c r="BF188" s="234"/>
      <c r="BG188" s="236" t="str">
        <f t="shared" si="51"/>
        <v/>
      </c>
      <c r="BH188" s="217"/>
      <c r="BI188" s="237" t="str">
        <f t="shared" si="52"/>
        <v/>
      </c>
      <c r="BJ188" s="238"/>
      <c r="BK188" s="239"/>
      <c r="BL188" s="240"/>
      <c r="BM188" s="240"/>
      <c r="BN188" s="240"/>
      <c r="BO188" s="240"/>
      <c r="BP188" s="240"/>
      <c r="BQ188" s="240"/>
      <c r="BR188" s="240"/>
      <c r="BS188" s="241"/>
      <c r="BT188" s="217"/>
      <c r="BU188" s="242" t="str">
        <f t="shared" si="53"/>
        <v/>
      </c>
      <c r="BV188" s="243"/>
      <c r="BW188" s="244"/>
      <c r="BX188" s="251"/>
      <c r="BY188" s="257"/>
      <c r="BZ188" s="245"/>
      <c r="CA188" s="251"/>
      <c r="CB188" s="257"/>
      <c r="CC188" s="245"/>
      <c r="CD188" s="251"/>
      <c r="CE188" s="257"/>
      <c r="CF188" s="245"/>
      <c r="CG188" s="251"/>
      <c r="CH188" s="257"/>
      <c r="CI188" s="245"/>
      <c r="CJ188" s="251"/>
      <c r="CK188" s="257"/>
      <c r="CL188" s="245"/>
      <c r="CM188" s="251"/>
      <c r="CN188" s="257"/>
      <c r="CO188" s="245"/>
      <c r="CP188" s="251"/>
      <c r="CQ188" s="257"/>
      <c r="CR188" s="245"/>
      <c r="CS188" s="251"/>
      <c r="CT188" s="257"/>
      <c r="CU188" s="245"/>
      <c r="CV188" s="251"/>
      <c r="CW188" s="244"/>
      <c r="CX188" s="245"/>
      <c r="CY188" s="246"/>
    </row>
    <row r="189" spans="1:103" ht="13.5" customHeight="1" thickBot="1">
      <c r="BS189" s="100"/>
      <c r="CY189" s="100"/>
    </row>
    <row r="190" spans="1:103" ht="28.5" customHeight="1" thickTop="1" thickBot="1">
      <c r="B190" s="364" t="str">
        <f>IF(ISTEXT('Student List'!I15),'Student List'!I15,"")</f>
        <v>Social Studies</v>
      </c>
      <c r="C190" s="365"/>
      <c r="D190" s="365"/>
      <c r="E190" s="366"/>
      <c r="F190" s="367" t="str">
        <f>$F$28</f>
        <v>School Name Here</v>
      </c>
      <c r="G190" s="368"/>
      <c r="H190" s="368"/>
      <c r="I190" s="368"/>
      <c r="J190" s="369"/>
      <c r="K190" s="17" t="s">
        <v>117</v>
      </c>
      <c r="L190" s="18"/>
      <c r="M190" s="19"/>
      <c r="N190" s="19"/>
      <c r="O190" s="19"/>
      <c r="P190" s="20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2"/>
      <c r="AC190" s="24"/>
      <c r="AD190" s="25"/>
      <c r="AE190" s="25"/>
      <c r="AF190" s="26" t="str">
        <f>B190</f>
        <v>Social Studies</v>
      </c>
      <c r="AG190" s="25" t="s">
        <v>6</v>
      </c>
      <c r="AH190" s="27"/>
      <c r="AI190" s="27"/>
      <c r="AJ190" s="27"/>
      <c r="AK190" s="27"/>
      <c r="AL190" s="28"/>
      <c r="AM190" s="17" t="str">
        <f>K190</f>
        <v>4th NINE WEEKS</v>
      </c>
      <c r="AN190" s="19"/>
      <c r="AO190" s="19"/>
      <c r="AP190" s="19"/>
      <c r="AQ190" s="19"/>
      <c r="AR190" s="20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9"/>
      <c r="BI190" s="30" t="str">
        <f>B190</f>
        <v>Social Studies</v>
      </c>
      <c r="BJ190" s="31"/>
      <c r="BK190" s="32"/>
      <c r="BL190" s="33" t="str">
        <f>K190</f>
        <v>4th NINE WEEKS</v>
      </c>
      <c r="BM190" s="34"/>
      <c r="BN190" s="34"/>
      <c r="BO190" s="34"/>
      <c r="BP190" s="34"/>
      <c r="BQ190" s="35"/>
      <c r="BR190" s="35"/>
      <c r="BS190" s="36"/>
      <c r="BU190" s="30" t="str">
        <f>B190</f>
        <v>Social Studies</v>
      </c>
      <c r="BV190" s="31"/>
      <c r="BW190" s="32"/>
      <c r="BX190" s="33" t="str">
        <f>K190</f>
        <v>4th NINE WEEKS</v>
      </c>
      <c r="BY190" s="34"/>
      <c r="BZ190" s="34"/>
      <c r="CA190" s="34"/>
      <c r="CB190" s="34"/>
      <c r="CC190" s="34"/>
      <c r="CD190" s="34"/>
      <c r="CE190" s="34"/>
      <c r="CF190" s="34"/>
      <c r="CG190" s="34"/>
      <c r="CH190" s="34"/>
      <c r="CI190" s="34"/>
      <c r="CJ190" s="34"/>
      <c r="CK190" s="34"/>
      <c r="CL190" s="34"/>
      <c r="CM190" s="34"/>
      <c r="CN190" s="34"/>
      <c r="CO190" s="34"/>
      <c r="CP190" s="34"/>
      <c r="CQ190" s="34"/>
      <c r="CR190" s="34"/>
      <c r="CS190" s="34"/>
      <c r="CT190" s="34"/>
      <c r="CU190" s="34"/>
      <c r="CV190" s="34"/>
      <c r="CW190" s="34"/>
      <c r="CX190" s="35"/>
      <c r="CY190" s="36"/>
    </row>
    <row r="191" spans="1:103" ht="13.5" customHeight="1" thickTop="1" thickBot="1">
      <c r="B191" s="37"/>
      <c r="C191" s="37"/>
      <c r="D191" s="38"/>
      <c r="E191" s="38"/>
      <c r="F191" s="38"/>
      <c r="G191" s="38"/>
      <c r="H191" s="39" t="s">
        <v>7</v>
      </c>
      <c r="I191" s="40"/>
      <c r="J191" s="40"/>
      <c r="K191" s="40"/>
      <c r="L191" s="41"/>
      <c r="M191" s="40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3"/>
      <c r="AC191" s="39" t="s">
        <v>7</v>
      </c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2"/>
      <c r="AS191" s="42"/>
      <c r="AT191" s="42"/>
      <c r="AU191" s="42"/>
      <c r="AV191" s="42"/>
      <c r="AW191" s="42"/>
      <c r="AX191" s="42"/>
      <c r="AY191" s="42"/>
      <c r="AZ191" s="42"/>
      <c r="BA191" s="42"/>
      <c r="BB191" s="42"/>
      <c r="BC191" s="42"/>
      <c r="BD191" s="42"/>
      <c r="BE191" s="42"/>
      <c r="BF191" s="42"/>
      <c r="BG191" s="44"/>
      <c r="BI191" s="45"/>
      <c r="BJ191" s="46" t="s">
        <v>8</v>
      </c>
      <c r="BK191" s="40"/>
      <c r="BL191" s="40"/>
      <c r="BM191" s="40"/>
      <c r="BN191" s="40"/>
      <c r="BO191" s="40"/>
      <c r="BP191" s="40"/>
      <c r="BQ191" s="40"/>
      <c r="BR191" s="40"/>
      <c r="BS191" s="47"/>
      <c r="BU191" s="45"/>
      <c r="BV191" s="155" t="s">
        <v>59</v>
      </c>
      <c r="BW191" s="156"/>
      <c r="BX191" s="156"/>
      <c r="BY191" s="156"/>
      <c r="BZ191" s="156"/>
      <c r="CA191" s="156"/>
      <c r="CB191" s="156"/>
      <c r="CC191" s="156"/>
      <c r="CD191" s="156"/>
      <c r="CE191" s="156"/>
      <c r="CF191" s="156"/>
      <c r="CG191" s="156"/>
      <c r="CH191" s="156"/>
      <c r="CI191" s="156"/>
      <c r="CJ191" s="156"/>
      <c r="CK191" s="156"/>
      <c r="CL191" s="156"/>
      <c r="CM191" s="156"/>
      <c r="CN191" s="156"/>
      <c r="CO191" s="156"/>
      <c r="CP191" s="156"/>
      <c r="CQ191" s="156"/>
      <c r="CR191" s="156"/>
      <c r="CS191" s="156"/>
      <c r="CT191" s="156"/>
      <c r="CU191" s="156"/>
      <c r="CV191" s="156"/>
      <c r="CW191" s="156"/>
      <c r="CX191" s="156"/>
      <c r="CY191" s="157"/>
    </row>
    <row r="192" spans="1:103" ht="13.5" customHeight="1">
      <c r="A192" s="83" t="str">
        <f t="shared" ref="A192:A213" si="54">IF(ISERROR(D194/2),"",D194)</f>
        <v/>
      </c>
      <c r="B192" s="153" t="s">
        <v>58</v>
      </c>
      <c r="C192" s="149" t="s">
        <v>9</v>
      </c>
      <c r="D192" s="48" t="s">
        <v>10</v>
      </c>
      <c r="E192" s="49" t="s">
        <v>60</v>
      </c>
      <c r="F192" s="50"/>
      <c r="G192" s="51"/>
      <c r="H192" s="362" t="s">
        <v>11</v>
      </c>
      <c r="I192" s="355"/>
      <c r="J192" s="355"/>
      <c r="K192" s="355"/>
      <c r="L192" s="360"/>
      <c r="M192" s="354" t="s">
        <v>12</v>
      </c>
      <c r="N192" s="355"/>
      <c r="O192" s="355"/>
      <c r="P192" s="355"/>
      <c r="Q192" s="360"/>
      <c r="R192" s="354" t="s">
        <v>13</v>
      </c>
      <c r="S192" s="355"/>
      <c r="T192" s="355"/>
      <c r="U192" s="355"/>
      <c r="V192" s="360"/>
      <c r="W192" s="354" t="s">
        <v>14</v>
      </c>
      <c r="X192" s="355"/>
      <c r="Y192" s="355"/>
      <c r="Z192" s="355"/>
      <c r="AA192" s="356"/>
      <c r="AC192" s="362" t="s">
        <v>15</v>
      </c>
      <c r="AD192" s="355"/>
      <c r="AE192" s="355"/>
      <c r="AF192" s="355"/>
      <c r="AG192" s="360"/>
      <c r="AH192" s="354" t="s">
        <v>16</v>
      </c>
      <c r="AI192" s="355"/>
      <c r="AJ192" s="355"/>
      <c r="AK192" s="355"/>
      <c r="AL192" s="360"/>
      <c r="AM192" s="354" t="s">
        <v>17</v>
      </c>
      <c r="AN192" s="355"/>
      <c r="AO192" s="355"/>
      <c r="AP192" s="355"/>
      <c r="AQ192" s="360"/>
      <c r="AR192" s="354" t="s">
        <v>18</v>
      </c>
      <c r="AS192" s="355"/>
      <c r="AT192" s="355"/>
      <c r="AU192" s="355"/>
      <c r="AV192" s="360"/>
      <c r="AW192" s="354" t="s">
        <v>19</v>
      </c>
      <c r="AX192" s="355"/>
      <c r="AY192" s="355"/>
      <c r="AZ192" s="355"/>
      <c r="BA192" s="356"/>
      <c r="BB192" s="354" t="s">
        <v>120</v>
      </c>
      <c r="BC192" s="355"/>
      <c r="BD192" s="355"/>
      <c r="BE192" s="355"/>
      <c r="BF192" s="356"/>
      <c r="BG192" s="52"/>
      <c r="BI192" s="53"/>
      <c r="BJ192" s="54"/>
      <c r="BK192" s="54"/>
      <c r="BL192" s="54"/>
      <c r="BM192" s="54"/>
      <c r="BN192" s="54"/>
      <c r="BO192" s="54"/>
      <c r="BP192" s="54"/>
      <c r="BQ192" s="54"/>
      <c r="BR192" s="54"/>
      <c r="BS192" s="55"/>
      <c r="BU192" s="53"/>
      <c r="BV192" s="344" t="s">
        <v>11</v>
      </c>
      <c r="BW192" s="345"/>
      <c r="BX192" s="346"/>
      <c r="BY192" s="344" t="s">
        <v>12</v>
      </c>
      <c r="BZ192" s="345"/>
      <c r="CA192" s="346"/>
      <c r="CB192" s="344" t="s">
        <v>13</v>
      </c>
      <c r="CC192" s="345"/>
      <c r="CD192" s="346"/>
      <c r="CE192" s="344" t="s">
        <v>14</v>
      </c>
      <c r="CF192" s="345"/>
      <c r="CG192" s="346"/>
      <c r="CH192" s="344" t="s">
        <v>15</v>
      </c>
      <c r="CI192" s="345"/>
      <c r="CJ192" s="346"/>
      <c r="CK192" s="344" t="s">
        <v>16</v>
      </c>
      <c r="CL192" s="345"/>
      <c r="CM192" s="346"/>
      <c r="CN192" s="344" t="s">
        <v>17</v>
      </c>
      <c r="CO192" s="345"/>
      <c r="CP192" s="346"/>
      <c r="CQ192" s="344" t="s">
        <v>18</v>
      </c>
      <c r="CR192" s="345"/>
      <c r="CS192" s="346"/>
      <c r="CT192" s="344" t="s">
        <v>19</v>
      </c>
      <c r="CU192" s="345"/>
      <c r="CV192" s="346"/>
      <c r="CW192" s="350" t="s">
        <v>120</v>
      </c>
      <c r="CX192" s="345"/>
      <c r="CY192" s="351"/>
    </row>
    <row r="193" spans="1:103" ht="13.5" customHeight="1" thickBot="1">
      <c r="A193" s="83" t="str">
        <f t="shared" si="54"/>
        <v/>
      </c>
      <c r="B193" s="154" t="s">
        <v>24</v>
      </c>
      <c r="C193" s="283" t="s">
        <v>24</v>
      </c>
      <c r="D193" s="59" t="s">
        <v>24</v>
      </c>
      <c r="E193" s="60" t="s">
        <v>24</v>
      </c>
      <c r="F193" s="61" t="s">
        <v>25</v>
      </c>
      <c r="G193" s="62" t="s">
        <v>26</v>
      </c>
      <c r="H193" s="363"/>
      <c r="I193" s="358"/>
      <c r="J193" s="358"/>
      <c r="K193" s="358"/>
      <c r="L193" s="361"/>
      <c r="M193" s="357"/>
      <c r="N193" s="358"/>
      <c r="O193" s="358"/>
      <c r="P193" s="358"/>
      <c r="Q193" s="361"/>
      <c r="R193" s="357"/>
      <c r="S193" s="358"/>
      <c r="T193" s="358"/>
      <c r="U193" s="358"/>
      <c r="V193" s="361"/>
      <c r="W193" s="357"/>
      <c r="X193" s="358"/>
      <c r="Y193" s="358"/>
      <c r="Z193" s="358"/>
      <c r="AA193" s="359"/>
      <c r="AC193" s="363"/>
      <c r="AD193" s="358"/>
      <c r="AE193" s="358"/>
      <c r="AF193" s="358"/>
      <c r="AG193" s="361"/>
      <c r="AH193" s="357"/>
      <c r="AI193" s="358"/>
      <c r="AJ193" s="358"/>
      <c r="AK193" s="358"/>
      <c r="AL193" s="361"/>
      <c r="AM193" s="357"/>
      <c r="AN193" s="358"/>
      <c r="AO193" s="358"/>
      <c r="AP193" s="358"/>
      <c r="AQ193" s="361"/>
      <c r="AR193" s="357"/>
      <c r="AS193" s="358"/>
      <c r="AT193" s="358"/>
      <c r="AU193" s="358"/>
      <c r="AV193" s="361"/>
      <c r="AW193" s="357"/>
      <c r="AX193" s="358"/>
      <c r="AY193" s="358"/>
      <c r="AZ193" s="358"/>
      <c r="BA193" s="359"/>
      <c r="BB193" s="357"/>
      <c r="BC193" s="358"/>
      <c r="BD193" s="358"/>
      <c r="BE193" s="358"/>
      <c r="BF193" s="359"/>
      <c r="BG193" s="63" t="s">
        <v>26</v>
      </c>
      <c r="BI193" s="64" t="s">
        <v>26</v>
      </c>
      <c r="BJ193" s="65">
        <v>1</v>
      </c>
      <c r="BK193" s="66">
        <v>2</v>
      </c>
      <c r="BL193" s="65">
        <v>3</v>
      </c>
      <c r="BM193" s="66">
        <v>4</v>
      </c>
      <c r="BN193" s="65">
        <v>5</v>
      </c>
      <c r="BO193" s="66">
        <v>6</v>
      </c>
      <c r="BP193" s="65">
        <v>7</v>
      </c>
      <c r="BQ193" s="66">
        <v>8</v>
      </c>
      <c r="BR193" s="66">
        <v>9</v>
      </c>
      <c r="BS193" s="67">
        <v>10</v>
      </c>
      <c r="BU193" s="64" t="s">
        <v>26</v>
      </c>
      <c r="BV193" s="347"/>
      <c r="BW193" s="348"/>
      <c r="BX193" s="349"/>
      <c r="BY193" s="347"/>
      <c r="BZ193" s="348"/>
      <c r="CA193" s="349"/>
      <c r="CB193" s="347"/>
      <c r="CC193" s="348"/>
      <c r="CD193" s="349"/>
      <c r="CE193" s="347"/>
      <c r="CF193" s="348"/>
      <c r="CG193" s="349"/>
      <c r="CH193" s="347"/>
      <c r="CI193" s="348"/>
      <c r="CJ193" s="349"/>
      <c r="CK193" s="347"/>
      <c r="CL193" s="348"/>
      <c r="CM193" s="349"/>
      <c r="CN193" s="347"/>
      <c r="CO193" s="348"/>
      <c r="CP193" s="349"/>
      <c r="CQ193" s="347"/>
      <c r="CR193" s="348"/>
      <c r="CS193" s="349"/>
      <c r="CT193" s="347"/>
      <c r="CU193" s="348"/>
      <c r="CV193" s="349"/>
      <c r="CW193" s="352"/>
      <c r="CX193" s="348"/>
      <c r="CY193" s="353"/>
    </row>
    <row r="194" spans="1:103" ht="13.5" customHeight="1">
      <c r="A194" s="83" t="str">
        <f t="shared" si="54"/>
        <v/>
      </c>
      <c r="B194" s="167" t="str">
        <f t="shared" ref="B194:B215" si="55">IF(SUM(BV194:CY194),AVERAGE(BV194:CY194),"")</f>
        <v/>
      </c>
      <c r="C194" s="150" t="str">
        <f t="shared" ref="C194:C215" si="56">IF(SUM(H194:BF194),AVERAGE(H194:BF194),"")</f>
        <v/>
      </c>
      <c r="D194" s="70" t="str">
        <f t="shared" ref="D194:D215" si="57">IF(SUM(BJ194:BS194),AVERAGE(BJ194:BS194),"")</f>
        <v/>
      </c>
      <c r="E194" s="187" t="str">
        <f>IF(ISERROR(SUM((B194/2),(C194/2),(D194/2))),IF(ISERROR(SUM((B194/2),(C194/2))),IF(ISERROR(SUM((B194/2),(D194/2))),IF(ISERROR(SUM((C194/2),(D194/2))),IF(ISERROR(B194/2),IF(ISERROR(C194/2),A192,C194),B194),SUM((C194*'Student List'!$D$34),(D194*'Student List'!$E$34))/'Student List'!$D$40),SUM((B194*'Student List'!$C$34),(D194*'Student List'!$E$34))/'Student List'!$E$40),SUM((B194*'Student List'!$C$34),(C194*'Student List'!$D$34))/'Student List'!$C$40),SUM((B194*'Student List'!$C$34),(C194*'Student List'!$D$34),(D194*'Student List'!$E$34))/'Student List'!$C$35)</f>
        <v/>
      </c>
      <c r="F194" s="84" t="str">
        <f t="shared" ref="F194:F215" si="58">IF(ISERROR(IF(E194,HLOOKUP(E194,$B$354:$N$355,2),"")),"",(IF(E194,HLOOKUP(E194,$B$354:$N$355,2),"")))</f>
        <v/>
      </c>
      <c r="G194" s="172" t="str">
        <f>IF(ISTEXT('Student List'!$C$9),('Student List'!$C$9),"")</f>
        <v/>
      </c>
      <c r="H194" s="71"/>
      <c r="I194" s="72"/>
      <c r="J194" s="73"/>
      <c r="K194" s="72"/>
      <c r="L194" s="74"/>
      <c r="M194" s="75"/>
      <c r="N194" s="72"/>
      <c r="O194" s="73"/>
      <c r="P194" s="72"/>
      <c r="Q194" s="74"/>
      <c r="R194" s="75"/>
      <c r="S194" s="72"/>
      <c r="T194" s="73"/>
      <c r="U194" s="72"/>
      <c r="V194" s="74"/>
      <c r="W194" s="75"/>
      <c r="X194" s="72"/>
      <c r="Y194" s="73"/>
      <c r="Z194" s="72"/>
      <c r="AA194" s="76"/>
      <c r="AB194" s="207"/>
      <c r="AC194" s="71"/>
      <c r="AD194" s="72"/>
      <c r="AE194" s="75"/>
      <c r="AF194" s="72"/>
      <c r="AG194" s="74"/>
      <c r="AH194" s="75"/>
      <c r="AI194" s="72"/>
      <c r="AJ194" s="73"/>
      <c r="AK194" s="72"/>
      <c r="AL194" s="74"/>
      <c r="AM194" s="75"/>
      <c r="AN194" s="72"/>
      <c r="AO194" s="73"/>
      <c r="AP194" s="72"/>
      <c r="AQ194" s="77"/>
      <c r="AR194" s="75"/>
      <c r="AS194" s="72"/>
      <c r="AT194" s="73"/>
      <c r="AU194" s="72"/>
      <c r="AV194" s="74"/>
      <c r="AW194" s="75"/>
      <c r="AX194" s="72"/>
      <c r="AY194" s="73"/>
      <c r="AZ194" s="72"/>
      <c r="BA194" s="74"/>
      <c r="BB194" s="75"/>
      <c r="BC194" s="72"/>
      <c r="BD194" s="72"/>
      <c r="BE194" s="72"/>
      <c r="BF194" s="75"/>
      <c r="BG194" s="78" t="str">
        <f t="shared" ref="BG194:BG215" si="59">G194</f>
        <v/>
      </c>
      <c r="BI194" s="79" t="str">
        <f t="shared" ref="BI194:BI215" si="60">G194</f>
        <v/>
      </c>
      <c r="BJ194" s="109"/>
      <c r="BK194" s="110"/>
      <c r="BL194" s="110"/>
      <c r="BM194" s="110"/>
      <c r="BN194" s="110"/>
      <c r="BO194" s="110"/>
      <c r="BP194" s="110"/>
      <c r="BQ194" s="110"/>
      <c r="BR194" s="110"/>
      <c r="BS194" s="111"/>
      <c r="BU194" s="170" t="str">
        <f t="shared" ref="BU194:BU215" si="61">G194</f>
        <v/>
      </c>
      <c r="BV194" s="158"/>
      <c r="BW194" s="159"/>
      <c r="BX194" s="248"/>
      <c r="BY194" s="252"/>
      <c r="BZ194" s="253"/>
      <c r="CA194" s="254"/>
      <c r="CB194" s="252"/>
      <c r="CC194" s="253"/>
      <c r="CD194" s="254"/>
      <c r="CE194" s="252"/>
      <c r="CF194" s="253"/>
      <c r="CG194" s="254"/>
      <c r="CH194" s="252"/>
      <c r="CI194" s="253"/>
      <c r="CJ194" s="254"/>
      <c r="CK194" s="252"/>
      <c r="CL194" s="253"/>
      <c r="CM194" s="254"/>
      <c r="CN194" s="252"/>
      <c r="CO194" s="253"/>
      <c r="CP194" s="254"/>
      <c r="CQ194" s="252"/>
      <c r="CR194" s="253"/>
      <c r="CS194" s="254"/>
      <c r="CT194" s="252"/>
      <c r="CU194" s="253"/>
      <c r="CV194" s="254"/>
      <c r="CW194" s="247"/>
      <c r="CX194" s="159"/>
      <c r="CY194" s="160"/>
    </row>
    <row r="195" spans="1:103" ht="13.5" customHeight="1">
      <c r="A195" s="83" t="str">
        <f t="shared" si="54"/>
        <v/>
      </c>
      <c r="B195" s="168" t="str">
        <f t="shared" si="55"/>
        <v/>
      </c>
      <c r="C195" s="151" t="str">
        <f t="shared" si="56"/>
        <v/>
      </c>
      <c r="D195" s="82" t="str">
        <f t="shared" si="57"/>
        <v/>
      </c>
      <c r="E195" s="188" t="str">
        <f>IF(ISERROR(SUM((B195/2),(C195/2),(D195/2))),IF(ISERROR(SUM((B195/2),(C195/2))),IF(ISERROR(SUM((B195/2),(D195/2))),IF(ISERROR(SUM((C195/2),(D195/2))),IF(ISERROR(B195/2),IF(ISERROR(C195/2),A193,C195),B195),SUM((C195*'Student List'!$D$34),(D195*'Student List'!$E$34))/'Student List'!$D$40),SUM((B195*'Student List'!$C$34),(D195*'Student List'!$E$34))/'Student List'!$E$40),SUM((B195*'Student List'!$C$34),(C195*'Student List'!$D$34))/'Student List'!$C$40),SUM((B195*'Student List'!$C$34),(C195*'Student List'!$D$34),(D195*'Student List'!$E$34))/'Student List'!$C$35)</f>
        <v/>
      </c>
      <c r="F195" s="84" t="str">
        <f t="shared" si="58"/>
        <v/>
      </c>
      <c r="G195" s="208" t="str">
        <f>IF(ISTEXT('Student List'!$C$10),('Student List'!$C$10),"")</f>
        <v/>
      </c>
      <c r="H195" s="209"/>
      <c r="I195" s="210"/>
      <c r="J195" s="211"/>
      <c r="K195" s="210"/>
      <c r="L195" s="212"/>
      <c r="M195" s="213"/>
      <c r="N195" s="210"/>
      <c r="O195" s="211"/>
      <c r="P195" s="210"/>
      <c r="Q195" s="212"/>
      <c r="R195" s="213"/>
      <c r="S195" s="210"/>
      <c r="T195" s="211"/>
      <c r="U195" s="210"/>
      <c r="V195" s="212"/>
      <c r="W195" s="213"/>
      <c r="X195" s="210"/>
      <c r="Y195" s="211"/>
      <c r="Z195" s="210"/>
      <c r="AA195" s="214"/>
      <c r="AB195" s="215"/>
      <c r="AC195" s="209"/>
      <c r="AD195" s="210"/>
      <c r="AE195" s="213"/>
      <c r="AF195" s="210"/>
      <c r="AG195" s="212"/>
      <c r="AH195" s="213"/>
      <c r="AI195" s="210"/>
      <c r="AJ195" s="211"/>
      <c r="AK195" s="210"/>
      <c r="AL195" s="212"/>
      <c r="AM195" s="213"/>
      <c r="AN195" s="210"/>
      <c r="AO195" s="211"/>
      <c r="AP195" s="210"/>
      <c r="AQ195" s="212"/>
      <c r="AR195" s="213"/>
      <c r="AS195" s="210"/>
      <c r="AT195" s="211"/>
      <c r="AU195" s="210"/>
      <c r="AV195" s="212"/>
      <c r="AW195" s="213"/>
      <c r="AX195" s="210"/>
      <c r="AY195" s="211"/>
      <c r="AZ195" s="210"/>
      <c r="BA195" s="212"/>
      <c r="BB195" s="213"/>
      <c r="BC195" s="210"/>
      <c r="BD195" s="210"/>
      <c r="BE195" s="210"/>
      <c r="BF195" s="213"/>
      <c r="BG195" s="216" t="str">
        <f t="shared" si="59"/>
        <v/>
      </c>
      <c r="BH195" s="217"/>
      <c r="BI195" s="218" t="str">
        <f t="shared" si="60"/>
        <v/>
      </c>
      <c r="BJ195" s="219"/>
      <c r="BK195" s="220"/>
      <c r="BL195" s="221"/>
      <c r="BM195" s="221"/>
      <c r="BN195" s="221"/>
      <c r="BO195" s="221"/>
      <c r="BP195" s="221"/>
      <c r="BQ195" s="221"/>
      <c r="BR195" s="221"/>
      <c r="BS195" s="222"/>
      <c r="BT195" s="217"/>
      <c r="BU195" s="223" t="str">
        <f t="shared" si="61"/>
        <v/>
      </c>
      <c r="BV195" s="224"/>
      <c r="BW195" s="225"/>
      <c r="BX195" s="249"/>
      <c r="BY195" s="255"/>
      <c r="BZ195" s="226"/>
      <c r="CA195" s="249"/>
      <c r="CB195" s="255"/>
      <c r="CC195" s="226"/>
      <c r="CD195" s="249"/>
      <c r="CE195" s="255"/>
      <c r="CF195" s="226"/>
      <c r="CG195" s="249"/>
      <c r="CH195" s="255"/>
      <c r="CI195" s="226"/>
      <c r="CJ195" s="249"/>
      <c r="CK195" s="255"/>
      <c r="CL195" s="226"/>
      <c r="CM195" s="249"/>
      <c r="CN195" s="255"/>
      <c r="CO195" s="226"/>
      <c r="CP195" s="249"/>
      <c r="CQ195" s="255"/>
      <c r="CR195" s="226"/>
      <c r="CS195" s="249"/>
      <c r="CT195" s="255"/>
      <c r="CU195" s="226"/>
      <c r="CV195" s="249"/>
      <c r="CW195" s="225"/>
      <c r="CX195" s="226"/>
      <c r="CY195" s="227"/>
    </row>
    <row r="196" spans="1:103" ht="13.5" customHeight="1">
      <c r="A196" s="83" t="str">
        <f t="shared" si="54"/>
        <v/>
      </c>
      <c r="B196" s="168" t="str">
        <f t="shared" si="55"/>
        <v/>
      </c>
      <c r="C196" s="151" t="str">
        <f t="shared" si="56"/>
        <v/>
      </c>
      <c r="D196" s="82" t="str">
        <f t="shared" si="57"/>
        <v/>
      </c>
      <c r="E196" s="188" t="str">
        <f>IF(ISERROR(SUM((B196/2),(C196/2),(D196/2))),IF(ISERROR(SUM((B196/2),(C196/2))),IF(ISERROR(SUM((B196/2),(D196/2))),IF(ISERROR(SUM((C196/2),(D196/2))),IF(ISERROR(B196/2),IF(ISERROR(C196/2),A194,C196),B196),SUM((C196*'Student List'!$D$34),(D196*'Student List'!$E$34))/'Student List'!$D$40),SUM((B196*'Student List'!$C$34),(D196*'Student List'!$E$34))/'Student List'!$E$40),SUM((B196*'Student List'!$C$34),(C196*'Student List'!$D$34))/'Student List'!$C$40),SUM((B196*'Student List'!$C$34),(C196*'Student List'!$D$34),(D196*'Student List'!$E$34))/'Student List'!$C$35)</f>
        <v/>
      </c>
      <c r="F196" s="84" t="str">
        <f t="shared" si="58"/>
        <v/>
      </c>
      <c r="G196" s="173" t="str">
        <f>IF(ISTEXT('Student List'!$C$11),('Student List'!$C$11),"")</f>
        <v/>
      </c>
      <c r="H196" s="85"/>
      <c r="I196" s="86"/>
      <c r="J196" s="87"/>
      <c r="K196" s="86"/>
      <c r="L196" s="88"/>
      <c r="M196" s="89"/>
      <c r="N196" s="86"/>
      <c r="O196" s="87"/>
      <c r="P196" s="86"/>
      <c r="Q196" s="88"/>
      <c r="R196" s="89"/>
      <c r="S196" s="86"/>
      <c r="T196" s="87"/>
      <c r="U196" s="86"/>
      <c r="V196" s="88"/>
      <c r="W196" s="89"/>
      <c r="X196" s="86"/>
      <c r="Y196" s="87"/>
      <c r="Z196" s="86"/>
      <c r="AA196" s="90"/>
      <c r="AB196" s="207"/>
      <c r="AC196" s="85"/>
      <c r="AD196" s="86"/>
      <c r="AE196" s="89"/>
      <c r="AF196" s="86"/>
      <c r="AG196" s="88"/>
      <c r="AH196" s="89"/>
      <c r="AI196" s="86"/>
      <c r="AJ196" s="87"/>
      <c r="AK196" s="86"/>
      <c r="AL196" s="88"/>
      <c r="AM196" s="89"/>
      <c r="AN196" s="86"/>
      <c r="AO196" s="87"/>
      <c r="AP196" s="86"/>
      <c r="AQ196" s="88"/>
      <c r="AR196" s="89"/>
      <c r="AS196" s="86"/>
      <c r="AT196" s="87"/>
      <c r="AU196" s="86"/>
      <c r="AV196" s="88"/>
      <c r="AW196" s="89"/>
      <c r="AX196" s="86"/>
      <c r="AY196" s="87"/>
      <c r="AZ196" s="86"/>
      <c r="BA196" s="88"/>
      <c r="BB196" s="89"/>
      <c r="BC196" s="86"/>
      <c r="BD196" s="86"/>
      <c r="BE196" s="86"/>
      <c r="BF196" s="89"/>
      <c r="BG196" s="91" t="str">
        <f t="shared" si="59"/>
        <v/>
      </c>
      <c r="BI196" s="92" t="str">
        <f t="shared" si="60"/>
        <v/>
      </c>
      <c r="BJ196" s="112"/>
      <c r="BK196" s="117"/>
      <c r="BL196" s="113"/>
      <c r="BM196" s="113"/>
      <c r="BN196" s="113"/>
      <c r="BO196" s="113"/>
      <c r="BP196" s="113"/>
      <c r="BQ196" s="113"/>
      <c r="BR196" s="113"/>
      <c r="BS196" s="114"/>
      <c r="BU196" s="171" t="str">
        <f t="shared" si="61"/>
        <v/>
      </c>
      <c r="BV196" s="161"/>
      <c r="BW196" s="162"/>
      <c r="BX196" s="250"/>
      <c r="BY196" s="256"/>
      <c r="BZ196" s="163"/>
      <c r="CA196" s="250"/>
      <c r="CB196" s="256"/>
      <c r="CC196" s="163"/>
      <c r="CD196" s="250"/>
      <c r="CE196" s="256"/>
      <c r="CF196" s="163"/>
      <c r="CG196" s="250"/>
      <c r="CH196" s="256"/>
      <c r="CI196" s="163"/>
      <c r="CJ196" s="250"/>
      <c r="CK196" s="256"/>
      <c r="CL196" s="163"/>
      <c r="CM196" s="250"/>
      <c r="CN196" s="256"/>
      <c r="CO196" s="163"/>
      <c r="CP196" s="250"/>
      <c r="CQ196" s="256"/>
      <c r="CR196" s="163"/>
      <c r="CS196" s="250"/>
      <c r="CT196" s="256"/>
      <c r="CU196" s="163"/>
      <c r="CV196" s="250"/>
      <c r="CW196" s="162"/>
      <c r="CX196" s="163"/>
      <c r="CY196" s="164"/>
    </row>
    <row r="197" spans="1:103" ht="13.5" customHeight="1">
      <c r="A197" s="83" t="str">
        <f t="shared" si="54"/>
        <v/>
      </c>
      <c r="B197" s="168" t="str">
        <f t="shared" si="55"/>
        <v/>
      </c>
      <c r="C197" s="151" t="str">
        <f t="shared" si="56"/>
        <v/>
      </c>
      <c r="D197" s="82" t="str">
        <f t="shared" si="57"/>
        <v/>
      </c>
      <c r="E197" s="188" t="str">
        <f>IF(ISERROR(SUM((B197/2),(C197/2),(D197/2))),IF(ISERROR(SUM((B197/2),(C197/2))),IF(ISERROR(SUM((B197/2),(D197/2))),IF(ISERROR(SUM((C197/2),(D197/2))),IF(ISERROR(B197/2),IF(ISERROR(C197/2),A195,C197),B197),SUM((C197*'Student List'!$D$34),(D197*'Student List'!$E$34))/'Student List'!$D$40),SUM((B197*'Student List'!$C$34),(D197*'Student List'!$E$34))/'Student List'!$E$40),SUM((B197*'Student List'!$C$34),(C197*'Student List'!$D$34))/'Student List'!$C$40),SUM((B197*'Student List'!$C$34),(C197*'Student List'!$D$34),(D197*'Student List'!$E$34))/'Student List'!$C$35)</f>
        <v/>
      </c>
      <c r="F197" s="84" t="str">
        <f t="shared" si="58"/>
        <v/>
      </c>
      <c r="G197" s="208" t="str">
        <f>IF(ISTEXT('Student List'!$C$12),('Student List'!$C$12),"")</f>
        <v/>
      </c>
      <c r="H197" s="209"/>
      <c r="I197" s="210"/>
      <c r="J197" s="211"/>
      <c r="K197" s="210"/>
      <c r="L197" s="212"/>
      <c r="M197" s="213"/>
      <c r="N197" s="210"/>
      <c r="O197" s="211"/>
      <c r="P197" s="210"/>
      <c r="Q197" s="212"/>
      <c r="R197" s="213"/>
      <c r="S197" s="210"/>
      <c r="T197" s="211"/>
      <c r="U197" s="210"/>
      <c r="V197" s="212"/>
      <c r="W197" s="213"/>
      <c r="X197" s="210"/>
      <c r="Y197" s="211"/>
      <c r="Z197" s="210"/>
      <c r="AA197" s="214"/>
      <c r="AB197" s="215"/>
      <c r="AC197" s="209"/>
      <c r="AD197" s="210"/>
      <c r="AE197" s="213"/>
      <c r="AF197" s="210"/>
      <c r="AG197" s="212"/>
      <c r="AH197" s="213"/>
      <c r="AI197" s="210"/>
      <c r="AJ197" s="211"/>
      <c r="AK197" s="210"/>
      <c r="AL197" s="212"/>
      <c r="AM197" s="213"/>
      <c r="AN197" s="210"/>
      <c r="AO197" s="211"/>
      <c r="AP197" s="210"/>
      <c r="AQ197" s="212"/>
      <c r="AR197" s="213"/>
      <c r="AS197" s="210"/>
      <c r="AT197" s="211"/>
      <c r="AU197" s="210"/>
      <c r="AV197" s="212"/>
      <c r="AW197" s="213"/>
      <c r="AX197" s="210"/>
      <c r="AY197" s="211"/>
      <c r="AZ197" s="210"/>
      <c r="BA197" s="212"/>
      <c r="BB197" s="213"/>
      <c r="BC197" s="210"/>
      <c r="BD197" s="210"/>
      <c r="BE197" s="210"/>
      <c r="BF197" s="213"/>
      <c r="BG197" s="216" t="str">
        <f t="shared" si="59"/>
        <v/>
      </c>
      <c r="BH197" s="217"/>
      <c r="BI197" s="218" t="str">
        <f t="shared" si="60"/>
        <v/>
      </c>
      <c r="BJ197" s="219"/>
      <c r="BK197" s="220"/>
      <c r="BL197" s="221"/>
      <c r="BM197" s="221"/>
      <c r="BN197" s="221"/>
      <c r="BO197" s="221"/>
      <c r="BP197" s="221"/>
      <c r="BQ197" s="221"/>
      <c r="BR197" s="221"/>
      <c r="BS197" s="222"/>
      <c r="BT197" s="217"/>
      <c r="BU197" s="223" t="str">
        <f t="shared" si="61"/>
        <v/>
      </c>
      <c r="BV197" s="224"/>
      <c r="BW197" s="225"/>
      <c r="BX197" s="249"/>
      <c r="BY197" s="255"/>
      <c r="BZ197" s="226"/>
      <c r="CA197" s="249"/>
      <c r="CB197" s="255"/>
      <c r="CC197" s="226"/>
      <c r="CD197" s="249"/>
      <c r="CE197" s="255"/>
      <c r="CF197" s="226"/>
      <c r="CG197" s="249"/>
      <c r="CH197" s="255"/>
      <c r="CI197" s="226"/>
      <c r="CJ197" s="249"/>
      <c r="CK197" s="255"/>
      <c r="CL197" s="226"/>
      <c r="CM197" s="249"/>
      <c r="CN197" s="255"/>
      <c r="CO197" s="226"/>
      <c r="CP197" s="249"/>
      <c r="CQ197" s="255"/>
      <c r="CR197" s="226"/>
      <c r="CS197" s="249"/>
      <c r="CT197" s="255"/>
      <c r="CU197" s="226"/>
      <c r="CV197" s="249"/>
      <c r="CW197" s="225"/>
      <c r="CX197" s="226"/>
      <c r="CY197" s="227"/>
    </row>
    <row r="198" spans="1:103" ht="13.5" customHeight="1">
      <c r="A198" s="83" t="str">
        <f t="shared" si="54"/>
        <v/>
      </c>
      <c r="B198" s="168" t="str">
        <f t="shared" si="55"/>
        <v/>
      </c>
      <c r="C198" s="151" t="str">
        <f t="shared" si="56"/>
        <v/>
      </c>
      <c r="D198" s="82" t="str">
        <f t="shared" si="57"/>
        <v/>
      </c>
      <c r="E198" s="188" t="str">
        <f>IF(ISERROR(SUM((B198/2),(C198/2),(D198/2))),IF(ISERROR(SUM((B198/2),(C198/2))),IF(ISERROR(SUM((B198/2),(D198/2))),IF(ISERROR(SUM((C198/2),(D198/2))),IF(ISERROR(B198/2),IF(ISERROR(C198/2),A196,C198),B198),SUM((C198*'Student List'!$D$34),(D198*'Student List'!$E$34))/'Student List'!$D$40),SUM((B198*'Student List'!$C$34),(D198*'Student List'!$E$34))/'Student List'!$E$40),SUM((B198*'Student List'!$C$34),(C198*'Student List'!$D$34))/'Student List'!$C$40),SUM((B198*'Student List'!$C$34),(C198*'Student List'!$D$34),(D198*'Student List'!$E$34))/'Student List'!$C$35)</f>
        <v/>
      </c>
      <c r="F198" s="84" t="str">
        <f t="shared" si="58"/>
        <v/>
      </c>
      <c r="G198" s="173" t="str">
        <f>IF(ISTEXT('Student List'!$C$13),('Student List'!$C$13),"")</f>
        <v/>
      </c>
      <c r="H198" s="85"/>
      <c r="I198" s="86"/>
      <c r="J198" s="87"/>
      <c r="K198" s="86"/>
      <c r="L198" s="88"/>
      <c r="M198" s="89"/>
      <c r="N198" s="86"/>
      <c r="O198" s="87"/>
      <c r="P198" s="86"/>
      <c r="Q198" s="88"/>
      <c r="R198" s="89"/>
      <c r="S198" s="86"/>
      <c r="T198" s="87"/>
      <c r="U198" s="86"/>
      <c r="V198" s="88"/>
      <c r="W198" s="89"/>
      <c r="X198" s="86"/>
      <c r="Y198" s="87"/>
      <c r="Z198" s="86"/>
      <c r="AA198" s="90"/>
      <c r="AB198" s="207"/>
      <c r="AC198" s="85"/>
      <c r="AD198" s="86"/>
      <c r="AE198" s="89"/>
      <c r="AF198" s="86"/>
      <c r="AG198" s="88"/>
      <c r="AH198" s="89"/>
      <c r="AI198" s="86"/>
      <c r="AJ198" s="87"/>
      <c r="AK198" s="86"/>
      <c r="AL198" s="88"/>
      <c r="AM198" s="89"/>
      <c r="AN198" s="86"/>
      <c r="AO198" s="87"/>
      <c r="AP198" s="86"/>
      <c r="AQ198" s="88"/>
      <c r="AR198" s="89"/>
      <c r="AS198" s="86"/>
      <c r="AT198" s="87"/>
      <c r="AU198" s="86"/>
      <c r="AV198" s="88"/>
      <c r="AW198" s="89"/>
      <c r="AX198" s="86"/>
      <c r="AY198" s="87"/>
      <c r="AZ198" s="86"/>
      <c r="BA198" s="88"/>
      <c r="BB198" s="89"/>
      <c r="BC198" s="86"/>
      <c r="BD198" s="86"/>
      <c r="BE198" s="86"/>
      <c r="BF198" s="89"/>
      <c r="BG198" s="91" t="str">
        <f t="shared" si="59"/>
        <v/>
      </c>
      <c r="BI198" s="92" t="str">
        <f t="shared" si="60"/>
        <v/>
      </c>
      <c r="BJ198" s="112"/>
      <c r="BK198" s="117"/>
      <c r="BL198" s="113"/>
      <c r="BM198" s="113"/>
      <c r="BN198" s="113"/>
      <c r="BO198" s="113"/>
      <c r="BP198" s="113"/>
      <c r="BQ198" s="113"/>
      <c r="BR198" s="113"/>
      <c r="BS198" s="114"/>
      <c r="BU198" s="171" t="str">
        <f t="shared" si="61"/>
        <v/>
      </c>
      <c r="BV198" s="161"/>
      <c r="BW198" s="162"/>
      <c r="BX198" s="250"/>
      <c r="BY198" s="256"/>
      <c r="BZ198" s="163"/>
      <c r="CA198" s="250"/>
      <c r="CB198" s="256"/>
      <c r="CC198" s="163"/>
      <c r="CD198" s="250"/>
      <c r="CE198" s="256"/>
      <c r="CF198" s="163"/>
      <c r="CG198" s="250"/>
      <c r="CH198" s="256"/>
      <c r="CI198" s="163"/>
      <c r="CJ198" s="250"/>
      <c r="CK198" s="256"/>
      <c r="CL198" s="163"/>
      <c r="CM198" s="250"/>
      <c r="CN198" s="256"/>
      <c r="CO198" s="163"/>
      <c r="CP198" s="250"/>
      <c r="CQ198" s="256"/>
      <c r="CR198" s="163"/>
      <c r="CS198" s="250"/>
      <c r="CT198" s="256"/>
      <c r="CU198" s="163"/>
      <c r="CV198" s="250"/>
      <c r="CW198" s="162"/>
      <c r="CX198" s="163"/>
      <c r="CY198" s="164"/>
    </row>
    <row r="199" spans="1:103" ht="13.5" customHeight="1">
      <c r="A199" s="83" t="str">
        <f t="shared" si="54"/>
        <v/>
      </c>
      <c r="B199" s="168" t="str">
        <f t="shared" si="55"/>
        <v/>
      </c>
      <c r="C199" s="151" t="str">
        <f t="shared" si="56"/>
        <v/>
      </c>
      <c r="D199" s="82" t="str">
        <f t="shared" si="57"/>
        <v/>
      </c>
      <c r="E199" s="188" t="str">
        <f>IF(ISERROR(SUM((B199/2),(C199/2),(D199/2))),IF(ISERROR(SUM((B199/2),(C199/2))),IF(ISERROR(SUM((B199/2),(D199/2))),IF(ISERROR(SUM((C199/2),(D199/2))),IF(ISERROR(B199/2),IF(ISERROR(C199/2),A197,C199),B199),SUM((C199*'Student List'!$D$34),(D199*'Student List'!$E$34))/'Student List'!$D$40),SUM((B199*'Student List'!$C$34),(D199*'Student List'!$E$34))/'Student List'!$E$40),SUM((B199*'Student List'!$C$34),(C199*'Student List'!$D$34))/'Student List'!$C$40),SUM((B199*'Student List'!$C$34),(C199*'Student List'!$D$34),(D199*'Student List'!$E$34))/'Student List'!$C$35)</f>
        <v/>
      </c>
      <c r="F199" s="84" t="str">
        <f t="shared" si="58"/>
        <v/>
      </c>
      <c r="G199" s="208" t="str">
        <f>IF(ISTEXT('Student List'!$C$14),('Student List'!$C$14),"")</f>
        <v/>
      </c>
      <c r="H199" s="209"/>
      <c r="I199" s="210"/>
      <c r="J199" s="211"/>
      <c r="K199" s="210"/>
      <c r="L199" s="212"/>
      <c r="M199" s="213"/>
      <c r="N199" s="210"/>
      <c r="O199" s="211"/>
      <c r="P199" s="210"/>
      <c r="Q199" s="212"/>
      <c r="R199" s="213"/>
      <c r="S199" s="210"/>
      <c r="T199" s="211"/>
      <c r="U199" s="210"/>
      <c r="V199" s="212"/>
      <c r="W199" s="213"/>
      <c r="X199" s="210"/>
      <c r="Y199" s="211"/>
      <c r="Z199" s="210"/>
      <c r="AA199" s="214"/>
      <c r="AB199" s="215"/>
      <c r="AC199" s="209"/>
      <c r="AD199" s="210"/>
      <c r="AE199" s="213"/>
      <c r="AF199" s="210"/>
      <c r="AG199" s="212"/>
      <c r="AH199" s="213"/>
      <c r="AI199" s="210"/>
      <c r="AJ199" s="211"/>
      <c r="AK199" s="210"/>
      <c r="AL199" s="212"/>
      <c r="AM199" s="213"/>
      <c r="AN199" s="210"/>
      <c r="AO199" s="211"/>
      <c r="AP199" s="210"/>
      <c r="AQ199" s="212"/>
      <c r="AR199" s="213"/>
      <c r="AS199" s="210"/>
      <c r="AT199" s="211"/>
      <c r="AU199" s="210"/>
      <c r="AV199" s="212"/>
      <c r="AW199" s="213"/>
      <c r="AX199" s="210"/>
      <c r="AY199" s="211"/>
      <c r="AZ199" s="210"/>
      <c r="BA199" s="212"/>
      <c r="BB199" s="213"/>
      <c r="BC199" s="210"/>
      <c r="BD199" s="210"/>
      <c r="BE199" s="210"/>
      <c r="BF199" s="213"/>
      <c r="BG199" s="216" t="str">
        <f t="shared" si="59"/>
        <v/>
      </c>
      <c r="BH199" s="217"/>
      <c r="BI199" s="218" t="str">
        <f t="shared" si="60"/>
        <v/>
      </c>
      <c r="BJ199" s="219"/>
      <c r="BK199" s="220"/>
      <c r="BL199" s="221"/>
      <c r="BM199" s="221"/>
      <c r="BN199" s="221"/>
      <c r="BO199" s="221"/>
      <c r="BP199" s="221"/>
      <c r="BQ199" s="221"/>
      <c r="BR199" s="221"/>
      <c r="BS199" s="222"/>
      <c r="BT199" s="217"/>
      <c r="BU199" s="223" t="str">
        <f t="shared" si="61"/>
        <v/>
      </c>
      <c r="BV199" s="224"/>
      <c r="BW199" s="225"/>
      <c r="BX199" s="249"/>
      <c r="BY199" s="255"/>
      <c r="BZ199" s="226"/>
      <c r="CA199" s="249"/>
      <c r="CB199" s="255"/>
      <c r="CC199" s="226"/>
      <c r="CD199" s="249"/>
      <c r="CE199" s="255"/>
      <c r="CF199" s="226"/>
      <c r="CG199" s="249"/>
      <c r="CH199" s="255"/>
      <c r="CI199" s="226"/>
      <c r="CJ199" s="249"/>
      <c r="CK199" s="255"/>
      <c r="CL199" s="226"/>
      <c r="CM199" s="249"/>
      <c r="CN199" s="255"/>
      <c r="CO199" s="226"/>
      <c r="CP199" s="249"/>
      <c r="CQ199" s="255"/>
      <c r="CR199" s="226"/>
      <c r="CS199" s="249"/>
      <c r="CT199" s="255"/>
      <c r="CU199" s="226"/>
      <c r="CV199" s="249"/>
      <c r="CW199" s="225"/>
      <c r="CX199" s="226"/>
      <c r="CY199" s="227"/>
    </row>
    <row r="200" spans="1:103" ht="13.5" customHeight="1">
      <c r="A200" s="83" t="str">
        <f t="shared" si="54"/>
        <v/>
      </c>
      <c r="B200" s="168" t="str">
        <f t="shared" si="55"/>
        <v/>
      </c>
      <c r="C200" s="151" t="str">
        <f t="shared" si="56"/>
        <v/>
      </c>
      <c r="D200" s="82" t="str">
        <f t="shared" si="57"/>
        <v/>
      </c>
      <c r="E200" s="188" t="str">
        <f>IF(ISERROR(SUM((B200/2),(C200/2),(D200/2))),IF(ISERROR(SUM((B200/2),(C200/2))),IF(ISERROR(SUM((B200/2),(D200/2))),IF(ISERROR(SUM((C200/2),(D200/2))),IF(ISERROR(B200/2),IF(ISERROR(C200/2),A198,C200),B200),SUM((C200*'Student List'!$D$34),(D200*'Student List'!$E$34))/'Student List'!$D$40),SUM((B200*'Student List'!$C$34),(D200*'Student List'!$E$34))/'Student List'!$E$40),SUM((B200*'Student List'!$C$34),(C200*'Student List'!$D$34))/'Student List'!$C$40),SUM((B200*'Student List'!$C$34),(C200*'Student List'!$D$34),(D200*'Student List'!$E$34))/'Student List'!$C$35)</f>
        <v/>
      </c>
      <c r="F200" s="84" t="str">
        <f t="shared" si="58"/>
        <v/>
      </c>
      <c r="G200" s="173" t="str">
        <f>IF(ISTEXT('Student List'!$C$15),('Student List'!$C$15),"")</f>
        <v/>
      </c>
      <c r="H200" s="85"/>
      <c r="I200" s="86"/>
      <c r="J200" s="87"/>
      <c r="K200" s="86"/>
      <c r="L200" s="88"/>
      <c r="M200" s="89"/>
      <c r="N200" s="86"/>
      <c r="O200" s="87"/>
      <c r="P200" s="86"/>
      <c r="Q200" s="88"/>
      <c r="R200" s="89"/>
      <c r="S200" s="86"/>
      <c r="T200" s="87"/>
      <c r="U200" s="86"/>
      <c r="V200" s="88"/>
      <c r="W200" s="89"/>
      <c r="X200" s="86"/>
      <c r="Y200" s="87"/>
      <c r="Z200" s="86"/>
      <c r="AA200" s="90"/>
      <c r="AB200" s="207"/>
      <c r="AC200" s="85"/>
      <c r="AD200" s="86"/>
      <c r="AE200" s="89"/>
      <c r="AF200" s="86"/>
      <c r="AG200" s="88"/>
      <c r="AH200" s="89"/>
      <c r="AI200" s="86"/>
      <c r="AJ200" s="87"/>
      <c r="AK200" s="86"/>
      <c r="AL200" s="88"/>
      <c r="AM200" s="89"/>
      <c r="AN200" s="86"/>
      <c r="AO200" s="87"/>
      <c r="AP200" s="86"/>
      <c r="AQ200" s="88"/>
      <c r="AR200" s="89"/>
      <c r="AS200" s="86"/>
      <c r="AT200" s="87"/>
      <c r="AU200" s="86"/>
      <c r="AV200" s="88"/>
      <c r="AW200" s="89"/>
      <c r="AX200" s="86"/>
      <c r="AY200" s="87"/>
      <c r="AZ200" s="86"/>
      <c r="BA200" s="88"/>
      <c r="BB200" s="89"/>
      <c r="BC200" s="86"/>
      <c r="BD200" s="86"/>
      <c r="BE200" s="86"/>
      <c r="BF200" s="89"/>
      <c r="BG200" s="91" t="str">
        <f t="shared" si="59"/>
        <v/>
      </c>
      <c r="BI200" s="92" t="str">
        <f t="shared" si="60"/>
        <v/>
      </c>
      <c r="BJ200" s="112"/>
      <c r="BK200" s="117"/>
      <c r="BL200" s="113"/>
      <c r="BM200" s="113"/>
      <c r="BN200" s="113"/>
      <c r="BO200" s="113"/>
      <c r="BP200" s="113"/>
      <c r="BQ200" s="113"/>
      <c r="BR200" s="113"/>
      <c r="BS200" s="114"/>
      <c r="BU200" s="171" t="str">
        <f t="shared" si="61"/>
        <v/>
      </c>
      <c r="BV200" s="161"/>
      <c r="BW200" s="162"/>
      <c r="BX200" s="250"/>
      <c r="BY200" s="256"/>
      <c r="BZ200" s="163"/>
      <c r="CA200" s="250"/>
      <c r="CB200" s="256"/>
      <c r="CC200" s="163"/>
      <c r="CD200" s="250"/>
      <c r="CE200" s="256"/>
      <c r="CF200" s="163"/>
      <c r="CG200" s="250"/>
      <c r="CH200" s="256"/>
      <c r="CI200" s="163"/>
      <c r="CJ200" s="250"/>
      <c r="CK200" s="256"/>
      <c r="CL200" s="163"/>
      <c r="CM200" s="250"/>
      <c r="CN200" s="256"/>
      <c r="CO200" s="163"/>
      <c r="CP200" s="250"/>
      <c r="CQ200" s="256"/>
      <c r="CR200" s="163"/>
      <c r="CS200" s="250"/>
      <c r="CT200" s="256"/>
      <c r="CU200" s="163"/>
      <c r="CV200" s="250"/>
      <c r="CW200" s="162"/>
      <c r="CX200" s="163"/>
      <c r="CY200" s="164"/>
    </row>
    <row r="201" spans="1:103" ht="13.5" customHeight="1">
      <c r="A201" s="83" t="str">
        <f t="shared" si="54"/>
        <v/>
      </c>
      <c r="B201" s="168" t="str">
        <f t="shared" si="55"/>
        <v/>
      </c>
      <c r="C201" s="151" t="str">
        <f t="shared" si="56"/>
        <v/>
      </c>
      <c r="D201" s="82" t="str">
        <f t="shared" si="57"/>
        <v/>
      </c>
      <c r="E201" s="188" t="str">
        <f>IF(ISERROR(SUM((B201/2),(C201/2),(D201/2))),IF(ISERROR(SUM((B201/2),(C201/2))),IF(ISERROR(SUM((B201/2),(D201/2))),IF(ISERROR(SUM((C201/2),(D201/2))),IF(ISERROR(B201/2),IF(ISERROR(C201/2),A199,C201),B201),SUM((C201*'Student List'!$D$34),(D201*'Student List'!$E$34))/'Student List'!$D$40),SUM((B201*'Student List'!$C$34),(D201*'Student List'!$E$34))/'Student List'!$E$40),SUM((B201*'Student List'!$C$34),(C201*'Student List'!$D$34))/'Student List'!$C$40),SUM((B201*'Student List'!$C$34),(C201*'Student List'!$D$34),(D201*'Student List'!$E$34))/'Student List'!$C$35)</f>
        <v/>
      </c>
      <c r="F201" s="84" t="str">
        <f t="shared" si="58"/>
        <v/>
      </c>
      <c r="G201" s="208" t="str">
        <f>IF(ISTEXT('Student List'!$C$16),('Student List'!$C$16),"")</f>
        <v/>
      </c>
      <c r="H201" s="209"/>
      <c r="I201" s="210"/>
      <c r="J201" s="211"/>
      <c r="K201" s="210"/>
      <c r="L201" s="212"/>
      <c r="M201" s="213"/>
      <c r="N201" s="210"/>
      <c r="O201" s="211"/>
      <c r="P201" s="210"/>
      <c r="Q201" s="212"/>
      <c r="R201" s="213"/>
      <c r="S201" s="210"/>
      <c r="T201" s="211"/>
      <c r="U201" s="210"/>
      <c r="V201" s="212"/>
      <c r="W201" s="213"/>
      <c r="X201" s="210"/>
      <c r="Y201" s="211"/>
      <c r="Z201" s="210"/>
      <c r="AA201" s="214"/>
      <c r="AB201" s="215"/>
      <c r="AC201" s="209"/>
      <c r="AD201" s="210"/>
      <c r="AE201" s="213"/>
      <c r="AF201" s="210"/>
      <c r="AG201" s="212"/>
      <c r="AH201" s="213"/>
      <c r="AI201" s="210"/>
      <c r="AJ201" s="211"/>
      <c r="AK201" s="210"/>
      <c r="AL201" s="212"/>
      <c r="AM201" s="213"/>
      <c r="AN201" s="210"/>
      <c r="AO201" s="211"/>
      <c r="AP201" s="210"/>
      <c r="AQ201" s="212"/>
      <c r="AR201" s="213"/>
      <c r="AS201" s="210"/>
      <c r="AT201" s="211"/>
      <c r="AU201" s="210"/>
      <c r="AV201" s="212"/>
      <c r="AW201" s="213"/>
      <c r="AX201" s="210"/>
      <c r="AY201" s="211"/>
      <c r="AZ201" s="210"/>
      <c r="BA201" s="212"/>
      <c r="BB201" s="213"/>
      <c r="BC201" s="210"/>
      <c r="BD201" s="210"/>
      <c r="BE201" s="210"/>
      <c r="BF201" s="213"/>
      <c r="BG201" s="216" t="str">
        <f t="shared" si="59"/>
        <v/>
      </c>
      <c r="BH201" s="217"/>
      <c r="BI201" s="218" t="str">
        <f t="shared" si="60"/>
        <v/>
      </c>
      <c r="BJ201" s="219"/>
      <c r="BK201" s="220"/>
      <c r="BL201" s="221"/>
      <c r="BM201" s="221"/>
      <c r="BN201" s="221"/>
      <c r="BO201" s="221"/>
      <c r="BP201" s="221"/>
      <c r="BQ201" s="221"/>
      <c r="BR201" s="221"/>
      <c r="BS201" s="222"/>
      <c r="BT201" s="217"/>
      <c r="BU201" s="223" t="str">
        <f t="shared" si="61"/>
        <v/>
      </c>
      <c r="BV201" s="224"/>
      <c r="BW201" s="225"/>
      <c r="BX201" s="249"/>
      <c r="BY201" s="255"/>
      <c r="BZ201" s="226"/>
      <c r="CA201" s="249"/>
      <c r="CB201" s="255"/>
      <c r="CC201" s="226"/>
      <c r="CD201" s="249"/>
      <c r="CE201" s="255"/>
      <c r="CF201" s="226"/>
      <c r="CG201" s="249"/>
      <c r="CH201" s="255"/>
      <c r="CI201" s="226"/>
      <c r="CJ201" s="249"/>
      <c r="CK201" s="255"/>
      <c r="CL201" s="226"/>
      <c r="CM201" s="249"/>
      <c r="CN201" s="255"/>
      <c r="CO201" s="226"/>
      <c r="CP201" s="249"/>
      <c r="CQ201" s="255"/>
      <c r="CR201" s="226"/>
      <c r="CS201" s="249"/>
      <c r="CT201" s="255"/>
      <c r="CU201" s="226"/>
      <c r="CV201" s="249"/>
      <c r="CW201" s="225"/>
      <c r="CX201" s="226"/>
      <c r="CY201" s="227"/>
    </row>
    <row r="202" spans="1:103" ht="13.5" customHeight="1">
      <c r="A202" s="83" t="str">
        <f t="shared" si="54"/>
        <v/>
      </c>
      <c r="B202" s="168" t="str">
        <f t="shared" si="55"/>
        <v/>
      </c>
      <c r="C202" s="151" t="str">
        <f t="shared" si="56"/>
        <v/>
      </c>
      <c r="D202" s="82" t="str">
        <f t="shared" si="57"/>
        <v/>
      </c>
      <c r="E202" s="188" t="str">
        <f>IF(ISERROR(SUM((B202/2),(C202/2),(D202/2))),IF(ISERROR(SUM((B202/2),(C202/2))),IF(ISERROR(SUM((B202/2),(D202/2))),IF(ISERROR(SUM((C202/2),(D202/2))),IF(ISERROR(B202/2),IF(ISERROR(C202/2),A200,C202),B202),SUM((C202*'Student List'!$D$34),(D202*'Student List'!$E$34))/'Student List'!$D$40),SUM((B202*'Student List'!$C$34),(D202*'Student List'!$E$34))/'Student List'!$E$40),SUM((B202*'Student List'!$C$34),(C202*'Student List'!$D$34))/'Student List'!$C$40),SUM((B202*'Student List'!$C$34),(C202*'Student List'!$D$34),(D202*'Student List'!$E$34))/'Student List'!$C$35)</f>
        <v/>
      </c>
      <c r="F202" s="84" t="str">
        <f t="shared" si="58"/>
        <v/>
      </c>
      <c r="G202" s="173" t="str">
        <f>IF(ISTEXT('Student List'!$C$17),('Student List'!$C$17),"")</f>
        <v/>
      </c>
      <c r="H202" s="85"/>
      <c r="I202" s="86"/>
      <c r="J202" s="87"/>
      <c r="K202" s="86"/>
      <c r="L202" s="88"/>
      <c r="M202" s="89"/>
      <c r="N202" s="86"/>
      <c r="O202" s="87"/>
      <c r="P202" s="86"/>
      <c r="Q202" s="88"/>
      <c r="R202" s="89"/>
      <c r="S202" s="86"/>
      <c r="T202" s="87"/>
      <c r="U202" s="86"/>
      <c r="V202" s="88"/>
      <c r="W202" s="89"/>
      <c r="X202" s="86"/>
      <c r="Y202" s="87"/>
      <c r="Z202" s="86"/>
      <c r="AA202" s="90"/>
      <c r="AB202" s="207"/>
      <c r="AC202" s="85"/>
      <c r="AD202" s="86"/>
      <c r="AE202" s="89"/>
      <c r="AF202" s="86"/>
      <c r="AG202" s="88"/>
      <c r="AH202" s="89"/>
      <c r="AI202" s="86"/>
      <c r="AJ202" s="87"/>
      <c r="AK202" s="86"/>
      <c r="AL202" s="88"/>
      <c r="AM202" s="89"/>
      <c r="AN202" s="86"/>
      <c r="AO202" s="87"/>
      <c r="AP202" s="86"/>
      <c r="AQ202" s="88"/>
      <c r="AR202" s="89"/>
      <c r="AS202" s="86"/>
      <c r="AT202" s="87"/>
      <c r="AU202" s="86"/>
      <c r="AV202" s="88"/>
      <c r="AW202" s="89"/>
      <c r="AX202" s="86"/>
      <c r="AY202" s="87"/>
      <c r="AZ202" s="86"/>
      <c r="BA202" s="88"/>
      <c r="BB202" s="89"/>
      <c r="BC202" s="86"/>
      <c r="BD202" s="86"/>
      <c r="BE202" s="86"/>
      <c r="BF202" s="89"/>
      <c r="BG202" s="91" t="str">
        <f t="shared" si="59"/>
        <v/>
      </c>
      <c r="BI202" s="92" t="str">
        <f t="shared" si="60"/>
        <v/>
      </c>
      <c r="BJ202" s="112"/>
      <c r="BK202" s="117"/>
      <c r="BL202" s="113"/>
      <c r="BM202" s="113"/>
      <c r="BN202" s="113"/>
      <c r="BO202" s="113"/>
      <c r="BP202" s="113"/>
      <c r="BQ202" s="113"/>
      <c r="BR202" s="113"/>
      <c r="BS202" s="114"/>
      <c r="BU202" s="171" t="str">
        <f t="shared" si="61"/>
        <v/>
      </c>
      <c r="BV202" s="161"/>
      <c r="BW202" s="162"/>
      <c r="BX202" s="250"/>
      <c r="BY202" s="256"/>
      <c r="BZ202" s="163"/>
      <c r="CA202" s="250"/>
      <c r="CB202" s="256"/>
      <c r="CC202" s="163"/>
      <c r="CD202" s="250"/>
      <c r="CE202" s="256"/>
      <c r="CF202" s="163"/>
      <c r="CG202" s="250"/>
      <c r="CH202" s="256"/>
      <c r="CI202" s="163"/>
      <c r="CJ202" s="250"/>
      <c r="CK202" s="256"/>
      <c r="CL202" s="163"/>
      <c r="CM202" s="250"/>
      <c r="CN202" s="256"/>
      <c r="CO202" s="163"/>
      <c r="CP202" s="250"/>
      <c r="CQ202" s="256"/>
      <c r="CR202" s="163"/>
      <c r="CS202" s="250"/>
      <c r="CT202" s="256"/>
      <c r="CU202" s="163"/>
      <c r="CV202" s="250"/>
      <c r="CW202" s="162"/>
      <c r="CX202" s="163"/>
      <c r="CY202" s="164"/>
    </row>
    <row r="203" spans="1:103" ht="13.5" customHeight="1">
      <c r="A203" s="83" t="str">
        <f t="shared" si="54"/>
        <v/>
      </c>
      <c r="B203" s="168" t="str">
        <f t="shared" si="55"/>
        <v/>
      </c>
      <c r="C203" s="151" t="str">
        <f t="shared" si="56"/>
        <v/>
      </c>
      <c r="D203" s="82" t="str">
        <f t="shared" si="57"/>
        <v/>
      </c>
      <c r="E203" s="188" t="str">
        <f>IF(ISERROR(SUM((B203/2),(C203/2),(D203/2))),IF(ISERROR(SUM((B203/2),(C203/2))),IF(ISERROR(SUM((B203/2),(D203/2))),IF(ISERROR(SUM((C203/2),(D203/2))),IF(ISERROR(B203/2),IF(ISERROR(C203/2),A201,C203),B203),SUM((C203*'Student List'!$D$34),(D203*'Student List'!$E$34))/'Student List'!$D$40),SUM((B203*'Student List'!$C$34),(D203*'Student List'!$E$34))/'Student List'!$E$40),SUM((B203*'Student List'!$C$34),(C203*'Student List'!$D$34))/'Student List'!$C$40),SUM((B203*'Student List'!$C$34),(C203*'Student List'!$D$34),(D203*'Student List'!$E$34))/'Student List'!$C$35)</f>
        <v/>
      </c>
      <c r="F203" s="84" t="str">
        <f t="shared" si="58"/>
        <v/>
      </c>
      <c r="G203" s="208" t="str">
        <f>IF(ISTEXT('Student List'!$C$18),('Student List'!$C$18),"")</f>
        <v/>
      </c>
      <c r="H203" s="209"/>
      <c r="I203" s="210"/>
      <c r="J203" s="211"/>
      <c r="K203" s="210"/>
      <c r="L203" s="212"/>
      <c r="M203" s="213"/>
      <c r="N203" s="210"/>
      <c r="O203" s="211"/>
      <c r="P203" s="210"/>
      <c r="Q203" s="212"/>
      <c r="R203" s="213"/>
      <c r="S203" s="210"/>
      <c r="T203" s="211"/>
      <c r="U203" s="210"/>
      <c r="V203" s="212"/>
      <c r="W203" s="213"/>
      <c r="X203" s="210"/>
      <c r="Y203" s="211"/>
      <c r="Z203" s="210"/>
      <c r="AA203" s="214"/>
      <c r="AB203" s="215"/>
      <c r="AC203" s="209"/>
      <c r="AD203" s="210"/>
      <c r="AE203" s="213"/>
      <c r="AF203" s="210"/>
      <c r="AG203" s="212"/>
      <c r="AH203" s="213"/>
      <c r="AI203" s="210"/>
      <c r="AJ203" s="211"/>
      <c r="AK203" s="210"/>
      <c r="AL203" s="212"/>
      <c r="AM203" s="213"/>
      <c r="AN203" s="210"/>
      <c r="AO203" s="211"/>
      <c r="AP203" s="210"/>
      <c r="AQ203" s="212"/>
      <c r="AR203" s="213"/>
      <c r="AS203" s="210"/>
      <c r="AT203" s="211"/>
      <c r="AU203" s="210"/>
      <c r="AV203" s="212"/>
      <c r="AW203" s="213"/>
      <c r="AX203" s="210"/>
      <c r="AY203" s="211"/>
      <c r="AZ203" s="210"/>
      <c r="BA203" s="212"/>
      <c r="BB203" s="213"/>
      <c r="BC203" s="210"/>
      <c r="BD203" s="210"/>
      <c r="BE203" s="210"/>
      <c r="BF203" s="213"/>
      <c r="BG203" s="216" t="str">
        <f t="shared" si="59"/>
        <v/>
      </c>
      <c r="BH203" s="217"/>
      <c r="BI203" s="218" t="str">
        <f t="shared" si="60"/>
        <v/>
      </c>
      <c r="BJ203" s="219"/>
      <c r="BK203" s="220"/>
      <c r="BL203" s="221"/>
      <c r="BM203" s="221"/>
      <c r="BN203" s="221"/>
      <c r="BO203" s="221"/>
      <c r="BP203" s="221"/>
      <c r="BQ203" s="221"/>
      <c r="BR203" s="221"/>
      <c r="BS203" s="222"/>
      <c r="BT203" s="217"/>
      <c r="BU203" s="223" t="str">
        <f t="shared" si="61"/>
        <v/>
      </c>
      <c r="BV203" s="224"/>
      <c r="BW203" s="225"/>
      <c r="BX203" s="249"/>
      <c r="BY203" s="255"/>
      <c r="BZ203" s="226"/>
      <c r="CA203" s="249"/>
      <c r="CB203" s="255"/>
      <c r="CC203" s="226"/>
      <c r="CD203" s="249"/>
      <c r="CE203" s="255"/>
      <c r="CF203" s="226"/>
      <c r="CG203" s="249"/>
      <c r="CH203" s="255"/>
      <c r="CI203" s="226"/>
      <c r="CJ203" s="249"/>
      <c r="CK203" s="255"/>
      <c r="CL203" s="226"/>
      <c r="CM203" s="249"/>
      <c r="CN203" s="255"/>
      <c r="CO203" s="226"/>
      <c r="CP203" s="249"/>
      <c r="CQ203" s="255"/>
      <c r="CR203" s="226"/>
      <c r="CS203" s="249"/>
      <c r="CT203" s="255"/>
      <c r="CU203" s="226"/>
      <c r="CV203" s="249"/>
      <c r="CW203" s="225"/>
      <c r="CX203" s="226"/>
      <c r="CY203" s="227"/>
    </row>
    <row r="204" spans="1:103" ht="13.5" customHeight="1">
      <c r="A204" s="83" t="str">
        <f t="shared" si="54"/>
        <v/>
      </c>
      <c r="B204" s="168" t="str">
        <f t="shared" si="55"/>
        <v/>
      </c>
      <c r="C204" s="151" t="str">
        <f t="shared" si="56"/>
        <v/>
      </c>
      <c r="D204" s="82" t="str">
        <f t="shared" si="57"/>
        <v/>
      </c>
      <c r="E204" s="188" t="str">
        <f>IF(ISERROR(SUM((B204/2),(C204/2),(D204/2))),IF(ISERROR(SUM((B204/2),(C204/2))),IF(ISERROR(SUM((B204/2),(D204/2))),IF(ISERROR(SUM((C204/2),(D204/2))),IF(ISERROR(B204/2),IF(ISERROR(C204/2),A202,C204),B204),SUM((C204*'Student List'!$D$34),(D204*'Student List'!$E$34))/'Student List'!$D$40),SUM((B204*'Student List'!$C$34),(D204*'Student List'!$E$34))/'Student List'!$E$40),SUM((B204*'Student List'!$C$34),(C204*'Student List'!$D$34))/'Student List'!$C$40),SUM((B204*'Student List'!$C$34),(C204*'Student List'!$D$34),(D204*'Student List'!$E$34))/'Student List'!$C$35)</f>
        <v/>
      </c>
      <c r="F204" s="84" t="str">
        <f t="shared" si="58"/>
        <v/>
      </c>
      <c r="G204" s="173" t="str">
        <f>IF(ISTEXT('Student List'!$C$19),('Student List'!$C$19),"")</f>
        <v/>
      </c>
      <c r="H204" s="85"/>
      <c r="I204" s="86"/>
      <c r="J204" s="87"/>
      <c r="K204" s="86"/>
      <c r="L204" s="88"/>
      <c r="M204" s="89"/>
      <c r="N204" s="86"/>
      <c r="O204" s="87"/>
      <c r="P204" s="86"/>
      <c r="Q204" s="88"/>
      <c r="R204" s="89"/>
      <c r="S204" s="86"/>
      <c r="T204" s="87"/>
      <c r="U204" s="86"/>
      <c r="V204" s="88"/>
      <c r="W204" s="89"/>
      <c r="X204" s="86"/>
      <c r="Y204" s="87"/>
      <c r="Z204" s="86"/>
      <c r="AA204" s="90"/>
      <c r="AB204" s="207"/>
      <c r="AC204" s="85"/>
      <c r="AD204" s="86"/>
      <c r="AE204" s="89"/>
      <c r="AF204" s="86"/>
      <c r="AG204" s="88"/>
      <c r="AH204" s="89"/>
      <c r="AI204" s="86"/>
      <c r="AJ204" s="87"/>
      <c r="AK204" s="86"/>
      <c r="AL204" s="88"/>
      <c r="AM204" s="89"/>
      <c r="AN204" s="86"/>
      <c r="AO204" s="87"/>
      <c r="AP204" s="86"/>
      <c r="AQ204" s="88"/>
      <c r="AR204" s="89"/>
      <c r="AS204" s="86"/>
      <c r="AT204" s="87"/>
      <c r="AU204" s="86"/>
      <c r="AV204" s="88"/>
      <c r="AW204" s="89"/>
      <c r="AX204" s="86"/>
      <c r="AY204" s="87"/>
      <c r="AZ204" s="86"/>
      <c r="BA204" s="88"/>
      <c r="BB204" s="89"/>
      <c r="BC204" s="86"/>
      <c r="BD204" s="86"/>
      <c r="BE204" s="86"/>
      <c r="BF204" s="89"/>
      <c r="BG204" s="91" t="str">
        <f t="shared" si="59"/>
        <v/>
      </c>
      <c r="BI204" s="92" t="str">
        <f t="shared" si="60"/>
        <v/>
      </c>
      <c r="BJ204" s="112"/>
      <c r="BK204" s="117"/>
      <c r="BL204" s="113"/>
      <c r="BM204" s="113"/>
      <c r="BN204" s="113"/>
      <c r="BO204" s="113"/>
      <c r="BP204" s="113"/>
      <c r="BQ204" s="113"/>
      <c r="BR204" s="113"/>
      <c r="BS204" s="114"/>
      <c r="BU204" s="171" t="str">
        <f t="shared" si="61"/>
        <v/>
      </c>
      <c r="BV204" s="161"/>
      <c r="BW204" s="162"/>
      <c r="BX204" s="250"/>
      <c r="BY204" s="256"/>
      <c r="BZ204" s="163"/>
      <c r="CA204" s="250"/>
      <c r="CB204" s="256"/>
      <c r="CC204" s="163"/>
      <c r="CD204" s="250"/>
      <c r="CE204" s="256"/>
      <c r="CF204" s="163"/>
      <c r="CG204" s="250"/>
      <c r="CH204" s="256"/>
      <c r="CI204" s="163"/>
      <c r="CJ204" s="250"/>
      <c r="CK204" s="256"/>
      <c r="CL204" s="163"/>
      <c r="CM204" s="250"/>
      <c r="CN204" s="256"/>
      <c r="CO204" s="163"/>
      <c r="CP204" s="250"/>
      <c r="CQ204" s="256"/>
      <c r="CR204" s="163"/>
      <c r="CS204" s="250"/>
      <c r="CT204" s="256"/>
      <c r="CU204" s="163"/>
      <c r="CV204" s="250"/>
      <c r="CW204" s="162"/>
      <c r="CX204" s="163"/>
      <c r="CY204" s="164"/>
    </row>
    <row r="205" spans="1:103" ht="13.5" customHeight="1">
      <c r="A205" s="83" t="str">
        <f t="shared" si="54"/>
        <v/>
      </c>
      <c r="B205" s="168" t="str">
        <f t="shared" si="55"/>
        <v/>
      </c>
      <c r="C205" s="151" t="str">
        <f t="shared" si="56"/>
        <v/>
      </c>
      <c r="D205" s="82" t="str">
        <f t="shared" si="57"/>
        <v/>
      </c>
      <c r="E205" s="188" t="str">
        <f>IF(ISERROR(SUM((B205/2),(C205/2),(D205/2))),IF(ISERROR(SUM((B205/2),(C205/2))),IF(ISERROR(SUM((B205/2),(D205/2))),IF(ISERROR(SUM((C205/2),(D205/2))),IF(ISERROR(B205/2),IF(ISERROR(C205/2),A203,C205),B205),SUM((C205*'Student List'!$D$34),(D205*'Student List'!$E$34))/'Student List'!$D$40),SUM((B205*'Student List'!$C$34),(D205*'Student List'!$E$34))/'Student List'!$E$40),SUM((B205*'Student List'!$C$34),(C205*'Student List'!$D$34))/'Student List'!$C$40),SUM((B205*'Student List'!$C$34),(C205*'Student List'!$D$34),(D205*'Student List'!$E$34))/'Student List'!$C$35)</f>
        <v/>
      </c>
      <c r="F205" s="84" t="str">
        <f t="shared" si="58"/>
        <v/>
      </c>
      <c r="G205" s="208" t="str">
        <f>IF(ISTEXT('Student List'!$C$20),('Student List'!$C$20),"")</f>
        <v/>
      </c>
      <c r="H205" s="209"/>
      <c r="I205" s="210"/>
      <c r="J205" s="211"/>
      <c r="K205" s="210"/>
      <c r="L205" s="212"/>
      <c r="M205" s="213"/>
      <c r="N205" s="210"/>
      <c r="O205" s="211"/>
      <c r="P205" s="210"/>
      <c r="Q205" s="212"/>
      <c r="R205" s="213"/>
      <c r="S205" s="210"/>
      <c r="T205" s="211"/>
      <c r="U205" s="210"/>
      <c r="V205" s="212"/>
      <c r="W205" s="213"/>
      <c r="X205" s="210"/>
      <c r="Y205" s="211"/>
      <c r="Z205" s="210"/>
      <c r="AA205" s="214"/>
      <c r="AB205" s="215"/>
      <c r="AC205" s="209"/>
      <c r="AD205" s="210"/>
      <c r="AE205" s="213"/>
      <c r="AF205" s="210"/>
      <c r="AG205" s="212"/>
      <c r="AH205" s="213"/>
      <c r="AI205" s="210"/>
      <c r="AJ205" s="211"/>
      <c r="AK205" s="210"/>
      <c r="AL205" s="212"/>
      <c r="AM205" s="213"/>
      <c r="AN205" s="210"/>
      <c r="AO205" s="211"/>
      <c r="AP205" s="210"/>
      <c r="AQ205" s="212"/>
      <c r="AR205" s="213"/>
      <c r="AS205" s="210"/>
      <c r="AT205" s="211"/>
      <c r="AU205" s="210"/>
      <c r="AV205" s="212"/>
      <c r="AW205" s="213"/>
      <c r="AX205" s="210"/>
      <c r="AY205" s="211"/>
      <c r="AZ205" s="210"/>
      <c r="BA205" s="212"/>
      <c r="BB205" s="213"/>
      <c r="BC205" s="210"/>
      <c r="BD205" s="210"/>
      <c r="BE205" s="210"/>
      <c r="BF205" s="213"/>
      <c r="BG205" s="216" t="str">
        <f t="shared" si="59"/>
        <v/>
      </c>
      <c r="BH205" s="217"/>
      <c r="BI205" s="218" t="str">
        <f t="shared" si="60"/>
        <v/>
      </c>
      <c r="BJ205" s="219"/>
      <c r="BK205" s="220"/>
      <c r="BL205" s="221"/>
      <c r="BM205" s="221"/>
      <c r="BN205" s="221"/>
      <c r="BO205" s="221"/>
      <c r="BP205" s="221"/>
      <c r="BQ205" s="221"/>
      <c r="BR205" s="221"/>
      <c r="BS205" s="222"/>
      <c r="BT205" s="217"/>
      <c r="BU205" s="223" t="str">
        <f t="shared" si="61"/>
        <v/>
      </c>
      <c r="BV205" s="224"/>
      <c r="BW205" s="225"/>
      <c r="BX205" s="249"/>
      <c r="BY205" s="255"/>
      <c r="BZ205" s="226"/>
      <c r="CA205" s="249"/>
      <c r="CB205" s="255"/>
      <c r="CC205" s="226"/>
      <c r="CD205" s="249"/>
      <c r="CE205" s="255"/>
      <c r="CF205" s="226"/>
      <c r="CG205" s="249"/>
      <c r="CH205" s="255"/>
      <c r="CI205" s="226"/>
      <c r="CJ205" s="249"/>
      <c r="CK205" s="255"/>
      <c r="CL205" s="226"/>
      <c r="CM205" s="249"/>
      <c r="CN205" s="255"/>
      <c r="CO205" s="226"/>
      <c r="CP205" s="249"/>
      <c r="CQ205" s="255"/>
      <c r="CR205" s="226"/>
      <c r="CS205" s="249"/>
      <c r="CT205" s="255"/>
      <c r="CU205" s="226"/>
      <c r="CV205" s="249"/>
      <c r="CW205" s="225"/>
      <c r="CX205" s="226"/>
      <c r="CY205" s="227"/>
    </row>
    <row r="206" spans="1:103" ht="13.5" customHeight="1">
      <c r="A206" s="83" t="str">
        <f t="shared" si="54"/>
        <v/>
      </c>
      <c r="B206" s="168" t="str">
        <f t="shared" si="55"/>
        <v/>
      </c>
      <c r="C206" s="151" t="str">
        <f t="shared" si="56"/>
        <v/>
      </c>
      <c r="D206" s="82" t="str">
        <f t="shared" si="57"/>
        <v/>
      </c>
      <c r="E206" s="188" t="str">
        <f>IF(ISERROR(SUM((B206/2),(C206/2),(D206/2))),IF(ISERROR(SUM((B206/2),(C206/2))),IF(ISERROR(SUM((B206/2),(D206/2))),IF(ISERROR(SUM((C206/2),(D206/2))),IF(ISERROR(B206/2),IF(ISERROR(C206/2),A204,C206),B206),SUM((C206*'Student List'!$D$34),(D206*'Student List'!$E$34))/'Student List'!$D$40),SUM((B206*'Student List'!$C$34),(D206*'Student List'!$E$34))/'Student List'!$E$40),SUM((B206*'Student List'!$C$34),(C206*'Student List'!$D$34))/'Student List'!$C$40),SUM((B206*'Student List'!$C$34),(C206*'Student List'!$D$34),(D206*'Student List'!$E$34))/'Student List'!$C$35)</f>
        <v/>
      </c>
      <c r="F206" s="84" t="str">
        <f t="shared" si="58"/>
        <v/>
      </c>
      <c r="G206" s="173" t="str">
        <f>IF(ISTEXT('Student List'!$C$21),('Student List'!$C$21),"")</f>
        <v/>
      </c>
      <c r="H206" s="85"/>
      <c r="I206" s="86"/>
      <c r="J206" s="87"/>
      <c r="K206" s="86"/>
      <c r="L206" s="88"/>
      <c r="M206" s="89"/>
      <c r="N206" s="86"/>
      <c r="O206" s="86"/>
      <c r="P206" s="228"/>
      <c r="Q206" s="148"/>
      <c r="R206" s="89"/>
      <c r="S206" s="86"/>
      <c r="T206" s="87"/>
      <c r="U206" s="86"/>
      <c r="V206" s="88"/>
      <c r="W206" s="89"/>
      <c r="X206" s="86"/>
      <c r="Y206" s="87"/>
      <c r="Z206" s="86"/>
      <c r="AA206" s="90"/>
      <c r="AB206" s="207"/>
      <c r="AC206" s="85"/>
      <c r="AD206" s="86"/>
      <c r="AE206" s="89"/>
      <c r="AF206" s="86"/>
      <c r="AG206" s="88"/>
      <c r="AH206" s="89"/>
      <c r="AI206" s="86"/>
      <c r="AJ206" s="87"/>
      <c r="AK206" s="86"/>
      <c r="AL206" s="88"/>
      <c r="AM206" s="89"/>
      <c r="AN206" s="86"/>
      <c r="AO206" s="87"/>
      <c r="AP206" s="86"/>
      <c r="AQ206" s="88"/>
      <c r="AR206" s="89"/>
      <c r="AS206" s="86"/>
      <c r="AT206" s="87"/>
      <c r="AU206" s="86"/>
      <c r="AV206" s="88"/>
      <c r="AW206" s="89"/>
      <c r="AX206" s="86"/>
      <c r="AY206" s="87"/>
      <c r="AZ206" s="86"/>
      <c r="BA206" s="88"/>
      <c r="BB206" s="89"/>
      <c r="BC206" s="86"/>
      <c r="BD206" s="86"/>
      <c r="BE206" s="86"/>
      <c r="BF206" s="89"/>
      <c r="BG206" s="91" t="str">
        <f t="shared" si="59"/>
        <v/>
      </c>
      <c r="BI206" s="92" t="str">
        <f t="shared" si="60"/>
        <v/>
      </c>
      <c r="BJ206" s="112"/>
      <c r="BK206" s="117"/>
      <c r="BL206" s="113"/>
      <c r="BM206" s="113"/>
      <c r="BN206" s="113"/>
      <c r="BO206" s="113"/>
      <c r="BP206" s="113"/>
      <c r="BQ206" s="113"/>
      <c r="BR206" s="113"/>
      <c r="BS206" s="114"/>
      <c r="BU206" s="171" t="str">
        <f t="shared" si="61"/>
        <v/>
      </c>
      <c r="BV206" s="161"/>
      <c r="BW206" s="162"/>
      <c r="BX206" s="250"/>
      <c r="BY206" s="256"/>
      <c r="BZ206" s="163"/>
      <c r="CA206" s="250"/>
      <c r="CB206" s="256"/>
      <c r="CC206" s="163"/>
      <c r="CD206" s="250"/>
      <c r="CE206" s="256"/>
      <c r="CF206" s="163"/>
      <c r="CG206" s="250"/>
      <c r="CH206" s="256"/>
      <c r="CI206" s="163"/>
      <c r="CJ206" s="250"/>
      <c r="CK206" s="256"/>
      <c r="CL206" s="163"/>
      <c r="CM206" s="250"/>
      <c r="CN206" s="256"/>
      <c r="CO206" s="163"/>
      <c r="CP206" s="250"/>
      <c r="CQ206" s="256"/>
      <c r="CR206" s="163"/>
      <c r="CS206" s="250"/>
      <c r="CT206" s="256"/>
      <c r="CU206" s="163"/>
      <c r="CV206" s="250"/>
      <c r="CW206" s="162"/>
      <c r="CX206" s="163"/>
      <c r="CY206" s="164"/>
    </row>
    <row r="207" spans="1:103" ht="13.5" customHeight="1">
      <c r="A207" s="83" t="str">
        <f t="shared" si="54"/>
        <v/>
      </c>
      <c r="B207" s="168" t="str">
        <f t="shared" si="55"/>
        <v/>
      </c>
      <c r="C207" s="151" t="str">
        <f t="shared" si="56"/>
        <v/>
      </c>
      <c r="D207" s="82" t="str">
        <f t="shared" si="57"/>
        <v/>
      </c>
      <c r="E207" s="188" t="str">
        <f>IF(ISERROR(SUM((B207/2),(C207/2),(D207/2))),IF(ISERROR(SUM((B207/2),(C207/2))),IF(ISERROR(SUM((B207/2),(D207/2))),IF(ISERROR(SUM((C207/2),(D207/2))),IF(ISERROR(B207/2),IF(ISERROR(C207/2),A205,C207),B207),SUM((C207*'Student List'!$D$34),(D207*'Student List'!$E$34))/'Student List'!$D$40),SUM((B207*'Student List'!$C$34),(D207*'Student List'!$E$34))/'Student List'!$E$40),SUM((B207*'Student List'!$C$34),(C207*'Student List'!$D$34))/'Student List'!$C$40),SUM((B207*'Student List'!$C$34),(C207*'Student List'!$D$34),(D207*'Student List'!$E$34))/'Student List'!$C$35)</f>
        <v/>
      </c>
      <c r="F207" s="84" t="str">
        <f t="shared" si="58"/>
        <v/>
      </c>
      <c r="G207" s="208" t="str">
        <f>IF(ISTEXT('Student List'!$C$22),('Student List'!$C$22),"")</f>
        <v/>
      </c>
      <c r="H207" s="209"/>
      <c r="I207" s="210"/>
      <c r="J207" s="211"/>
      <c r="K207" s="210"/>
      <c r="L207" s="212"/>
      <c r="M207" s="213"/>
      <c r="N207" s="210"/>
      <c r="O207" s="211"/>
      <c r="P207" s="210"/>
      <c r="Q207" s="212"/>
      <c r="R207" s="213"/>
      <c r="S207" s="210"/>
      <c r="T207" s="211"/>
      <c r="U207" s="210"/>
      <c r="V207" s="212"/>
      <c r="W207" s="213"/>
      <c r="X207" s="210"/>
      <c r="Y207" s="211"/>
      <c r="Z207" s="210"/>
      <c r="AA207" s="214"/>
      <c r="AB207" s="215"/>
      <c r="AC207" s="209"/>
      <c r="AD207" s="210"/>
      <c r="AE207" s="213"/>
      <c r="AF207" s="210"/>
      <c r="AG207" s="212"/>
      <c r="AH207" s="213"/>
      <c r="AI207" s="210"/>
      <c r="AJ207" s="211"/>
      <c r="AK207" s="210"/>
      <c r="AL207" s="212"/>
      <c r="AM207" s="213"/>
      <c r="AN207" s="210"/>
      <c r="AO207" s="211"/>
      <c r="AP207" s="210"/>
      <c r="AQ207" s="212"/>
      <c r="AR207" s="213"/>
      <c r="AS207" s="210"/>
      <c r="AT207" s="211"/>
      <c r="AU207" s="210"/>
      <c r="AV207" s="212"/>
      <c r="AW207" s="213"/>
      <c r="AX207" s="210"/>
      <c r="AY207" s="211"/>
      <c r="AZ207" s="210"/>
      <c r="BA207" s="212"/>
      <c r="BB207" s="213"/>
      <c r="BC207" s="210"/>
      <c r="BD207" s="210"/>
      <c r="BE207" s="210"/>
      <c r="BF207" s="213"/>
      <c r="BG207" s="216" t="str">
        <f t="shared" si="59"/>
        <v/>
      </c>
      <c r="BH207" s="217"/>
      <c r="BI207" s="218" t="str">
        <f t="shared" si="60"/>
        <v/>
      </c>
      <c r="BJ207" s="219"/>
      <c r="BK207" s="220"/>
      <c r="BL207" s="221"/>
      <c r="BM207" s="221"/>
      <c r="BN207" s="221"/>
      <c r="BO207" s="221"/>
      <c r="BP207" s="221"/>
      <c r="BQ207" s="221"/>
      <c r="BR207" s="221"/>
      <c r="BS207" s="222"/>
      <c r="BT207" s="217"/>
      <c r="BU207" s="223" t="str">
        <f t="shared" si="61"/>
        <v/>
      </c>
      <c r="BV207" s="224"/>
      <c r="BW207" s="225"/>
      <c r="BX207" s="249"/>
      <c r="BY207" s="255"/>
      <c r="BZ207" s="226"/>
      <c r="CA207" s="249"/>
      <c r="CB207" s="255"/>
      <c r="CC207" s="226"/>
      <c r="CD207" s="249"/>
      <c r="CE207" s="255"/>
      <c r="CF207" s="226"/>
      <c r="CG207" s="249"/>
      <c r="CH207" s="255"/>
      <c r="CI207" s="226"/>
      <c r="CJ207" s="249"/>
      <c r="CK207" s="255"/>
      <c r="CL207" s="226"/>
      <c r="CM207" s="249"/>
      <c r="CN207" s="255"/>
      <c r="CO207" s="226"/>
      <c r="CP207" s="249"/>
      <c r="CQ207" s="255"/>
      <c r="CR207" s="226"/>
      <c r="CS207" s="249"/>
      <c r="CT207" s="255"/>
      <c r="CU207" s="226"/>
      <c r="CV207" s="249"/>
      <c r="CW207" s="225"/>
      <c r="CX207" s="226"/>
      <c r="CY207" s="227"/>
    </row>
    <row r="208" spans="1:103" ht="13.5" customHeight="1">
      <c r="A208" s="83" t="str">
        <f t="shared" si="54"/>
        <v/>
      </c>
      <c r="B208" s="168" t="str">
        <f t="shared" si="55"/>
        <v/>
      </c>
      <c r="C208" s="151" t="str">
        <f t="shared" si="56"/>
        <v/>
      </c>
      <c r="D208" s="82" t="str">
        <f t="shared" si="57"/>
        <v/>
      </c>
      <c r="E208" s="188" t="str">
        <f>IF(ISERROR(SUM((B208/2),(C208/2),(D208/2))),IF(ISERROR(SUM((B208/2),(C208/2))),IF(ISERROR(SUM((B208/2),(D208/2))),IF(ISERROR(SUM((C208/2),(D208/2))),IF(ISERROR(B208/2),IF(ISERROR(C208/2),A206,C208),B208),SUM((C208*'Student List'!$D$34),(D208*'Student List'!$E$34))/'Student List'!$D$40),SUM((B208*'Student List'!$C$34),(D208*'Student List'!$E$34))/'Student List'!$E$40),SUM((B208*'Student List'!$C$34),(C208*'Student List'!$D$34))/'Student List'!$C$40),SUM((B208*'Student List'!$C$34),(C208*'Student List'!$D$34),(D208*'Student List'!$E$34))/'Student List'!$C$35)</f>
        <v/>
      </c>
      <c r="F208" s="84" t="str">
        <f t="shared" si="58"/>
        <v/>
      </c>
      <c r="G208" s="173" t="str">
        <f>IF(ISTEXT('Student List'!$C$23),('Student List'!$C$23),"")</f>
        <v/>
      </c>
      <c r="H208" s="85"/>
      <c r="I208" s="86"/>
      <c r="J208" s="87"/>
      <c r="K208" s="86"/>
      <c r="L208" s="88"/>
      <c r="M208" s="89"/>
      <c r="N208" s="86"/>
      <c r="O208" s="87"/>
      <c r="P208" s="86"/>
      <c r="Q208" s="88"/>
      <c r="R208" s="89"/>
      <c r="S208" s="86"/>
      <c r="T208" s="87"/>
      <c r="U208" s="86"/>
      <c r="V208" s="88"/>
      <c r="W208" s="89"/>
      <c r="X208" s="86"/>
      <c r="Y208" s="87"/>
      <c r="Z208" s="86"/>
      <c r="AA208" s="90"/>
      <c r="AB208" s="207"/>
      <c r="AC208" s="85"/>
      <c r="AD208" s="86"/>
      <c r="AE208" s="89"/>
      <c r="AF208" s="86"/>
      <c r="AG208" s="88"/>
      <c r="AH208" s="89"/>
      <c r="AI208" s="86"/>
      <c r="AJ208" s="87"/>
      <c r="AK208" s="86"/>
      <c r="AL208" s="88"/>
      <c r="AM208" s="89"/>
      <c r="AN208" s="86"/>
      <c r="AO208" s="87"/>
      <c r="AP208" s="86"/>
      <c r="AQ208" s="88"/>
      <c r="AR208" s="89"/>
      <c r="AS208" s="86"/>
      <c r="AT208" s="87"/>
      <c r="AU208" s="86"/>
      <c r="AV208" s="88"/>
      <c r="AW208" s="89"/>
      <c r="AX208" s="86"/>
      <c r="AY208" s="87"/>
      <c r="AZ208" s="86"/>
      <c r="BA208" s="88"/>
      <c r="BB208" s="89"/>
      <c r="BC208" s="86"/>
      <c r="BD208" s="86"/>
      <c r="BE208" s="86"/>
      <c r="BF208" s="89"/>
      <c r="BG208" s="91" t="str">
        <f t="shared" si="59"/>
        <v/>
      </c>
      <c r="BI208" s="92" t="str">
        <f t="shared" si="60"/>
        <v/>
      </c>
      <c r="BJ208" s="112"/>
      <c r="BK208" s="117"/>
      <c r="BL208" s="113"/>
      <c r="BM208" s="113"/>
      <c r="BN208" s="113"/>
      <c r="BO208" s="113"/>
      <c r="BP208" s="113"/>
      <c r="BQ208" s="113"/>
      <c r="BR208" s="113"/>
      <c r="BS208" s="114"/>
      <c r="BU208" s="171" t="str">
        <f t="shared" si="61"/>
        <v/>
      </c>
      <c r="BV208" s="161"/>
      <c r="BW208" s="162"/>
      <c r="BX208" s="250"/>
      <c r="BY208" s="256"/>
      <c r="BZ208" s="163"/>
      <c r="CA208" s="250"/>
      <c r="CB208" s="256"/>
      <c r="CC208" s="163"/>
      <c r="CD208" s="250"/>
      <c r="CE208" s="256"/>
      <c r="CF208" s="163"/>
      <c r="CG208" s="250"/>
      <c r="CH208" s="256"/>
      <c r="CI208" s="163"/>
      <c r="CJ208" s="250"/>
      <c r="CK208" s="256"/>
      <c r="CL208" s="163"/>
      <c r="CM208" s="250"/>
      <c r="CN208" s="256"/>
      <c r="CO208" s="163"/>
      <c r="CP208" s="250"/>
      <c r="CQ208" s="256"/>
      <c r="CR208" s="163"/>
      <c r="CS208" s="250"/>
      <c r="CT208" s="256"/>
      <c r="CU208" s="163"/>
      <c r="CV208" s="250"/>
      <c r="CW208" s="162"/>
      <c r="CX208" s="163"/>
      <c r="CY208" s="164"/>
    </row>
    <row r="209" spans="1:103" ht="13.5" customHeight="1">
      <c r="A209" s="83" t="str">
        <f t="shared" si="54"/>
        <v/>
      </c>
      <c r="B209" s="168" t="str">
        <f t="shared" si="55"/>
        <v/>
      </c>
      <c r="C209" s="151" t="str">
        <f t="shared" si="56"/>
        <v/>
      </c>
      <c r="D209" s="82" t="str">
        <f t="shared" si="57"/>
        <v/>
      </c>
      <c r="E209" s="188" t="str">
        <f>IF(ISERROR(SUM((B209/2),(C209/2),(D209/2))),IF(ISERROR(SUM((B209/2),(C209/2))),IF(ISERROR(SUM((B209/2),(D209/2))),IF(ISERROR(SUM((C209/2),(D209/2))),IF(ISERROR(B209/2),IF(ISERROR(C209/2),A207,C209),B209),SUM((C209*'Student List'!$D$34),(D209*'Student List'!$E$34))/'Student List'!$D$40),SUM((B209*'Student List'!$C$34),(D209*'Student List'!$E$34))/'Student List'!$E$40),SUM((B209*'Student List'!$C$34),(C209*'Student List'!$D$34))/'Student List'!$C$40),SUM((B209*'Student List'!$C$34),(C209*'Student List'!$D$34),(D209*'Student List'!$E$34))/'Student List'!$C$35)</f>
        <v/>
      </c>
      <c r="F209" s="84" t="str">
        <f t="shared" si="58"/>
        <v/>
      </c>
      <c r="G209" s="208" t="str">
        <f>IF(ISTEXT('Student List'!$C$24),('Student List'!$C$24),"")</f>
        <v/>
      </c>
      <c r="H209" s="209"/>
      <c r="I209" s="210"/>
      <c r="J209" s="211"/>
      <c r="K209" s="210"/>
      <c r="L209" s="212"/>
      <c r="M209" s="213"/>
      <c r="N209" s="210"/>
      <c r="O209" s="211"/>
      <c r="P209" s="210"/>
      <c r="Q209" s="212"/>
      <c r="R209" s="213"/>
      <c r="S209" s="210"/>
      <c r="T209" s="211"/>
      <c r="U209" s="210"/>
      <c r="V209" s="212"/>
      <c r="W209" s="213"/>
      <c r="X209" s="210"/>
      <c r="Y209" s="211"/>
      <c r="Z209" s="210"/>
      <c r="AA209" s="214"/>
      <c r="AB209" s="215"/>
      <c r="AC209" s="209"/>
      <c r="AD209" s="210"/>
      <c r="AE209" s="213"/>
      <c r="AF209" s="210"/>
      <c r="AG209" s="212"/>
      <c r="AH209" s="213"/>
      <c r="AI209" s="210"/>
      <c r="AJ209" s="211"/>
      <c r="AK209" s="210"/>
      <c r="AL209" s="212"/>
      <c r="AM209" s="213"/>
      <c r="AN209" s="210"/>
      <c r="AO209" s="211"/>
      <c r="AP209" s="210"/>
      <c r="AQ209" s="212"/>
      <c r="AR209" s="213"/>
      <c r="AS209" s="210"/>
      <c r="AT209" s="211"/>
      <c r="AU209" s="210"/>
      <c r="AV209" s="212"/>
      <c r="AW209" s="213"/>
      <c r="AX209" s="210"/>
      <c r="AY209" s="211"/>
      <c r="AZ209" s="210"/>
      <c r="BA209" s="212"/>
      <c r="BB209" s="213"/>
      <c r="BC209" s="210"/>
      <c r="BD209" s="210"/>
      <c r="BE209" s="210"/>
      <c r="BF209" s="213"/>
      <c r="BG209" s="216" t="str">
        <f t="shared" si="59"/>
        <v/>
      </c>
      <c r="BH209" s="217"/>
      <c r="BI209" s="218" t="str">
        <f t="shared" si="60"/>
        <v/>
      </c>
      <c r="BJ209" s="219"/>
      <c r="BK209" s="220"/>
      <c r="BL209" s="221"/>
      <c r="BM209" s="221"/>
      <c r="BN209" s="221"/>
      <c r="BO209" s="221"/>
      <c r="BP209" s="221"/>
      <c r="BQ209" s="221"/>
      <c r="BR209" s="221"/>
      <c r="BS209" s="222"/>
      <c r="BT209" s="217"/>
      <c r="BU209" s="223" t="str">
        <f t="shared" si="61"/>
        <v/>
      </c>
      <c r="BV209" s="224"/>
      <c r="BW209" s="225"/>
      <c r="BX209" s="249"/>
      <c r="BY209" s="255"/>
      <c r="BZ209" s="226"/>
      <c r="CA209" s="249"/>
      <c r="CB209" s="255"/>
      <c r="CC209" s="226"/>
      <c r="CD209" s="249"/>
      <c r="CE209" s="255"/>
      <c r="CF209" s="226"/>
      <c r="CG209" s="249"/>
      <c r="CH209" s="255"/>
      <c r="CI209" s="226"/>
      <c r="CJ209" s="249"/>
      <c r="CK209" s="255"/>
      <c r="CL209" s="226"/>
      <c r="CM209" s="249"/>
      <c r="CN209" s="255"/>
      <c r="CO209" s="226"/>
      <c r="CP209" s="249"/>
      <c r="CQ209" s="255"/>
      <c r="CR209" s="226"/>
      <c r="CS209" s="249"/>
      <c r="CT209" s="255"/>
      <c r="CU209" s="226"/>
      <c r="CV209" s="249"/>
      <c r="CW209" s="225"/>
      <c r="CX209" s="226"/>
      <c r="CY209" s="227"/>
    </row>
    <row r="210" spans="1:103" ht="13.5" customHeight="1">
      <c r="A210" s="83" t="str">
        <f t="shared" si="54"/>
        <v/>
      </c>
      <c r="B210" s="168" t="str">
        <f t="shared" si="55"/>
        <v/>
      </c>
      <c r="C210" s="151" t="str">
        <f t="shared" si="56"/>
        <v/>
      </c>
      <c r="D210" s="82" t="str">
        <f t="shared" si="57"/>
        <v/>
      </c>
      <c r="E210" s="188" t="str">
        <f>IF(ISERROR(SUM((B210/2),(C210/2),(D210/2))),IF(ISERROR(SUM((B210/2),(C210/2))),IF(ISERROR(SUM((B210/2),(D210/2))),IF(ISERROR(SUM((C210/2),(D210/2))),IF(ISERROR(B210/2),IF(ISERROR(C210/2),A208,C210),B210),SUM((C210*'Student List'!$D$34),(D210*'Student List'!$E$34))/'Student List'!$D$40),SUM((B210*'Student List'!$C$34),(D210*'Student List'!$E$34))/'Student List'!$E$40),SUM((B210*'Student List'!$C$34),(C210*'Student List'!$D$34))/'Student List'!$C$40),SUM((B210*'Student List'!$C$34),(C210*'Student List'!$D$34),(D210*'Student List'!$E$34))/'Student List'!$C$35)</f>
        <v/>
      </c>
      <c r="F210" s="84" t="str">
        <f t="shared" si="58"/>
        <v/>
      </c>
      <c r="G210" s="173" t="str">
        <f>IF(ISTEXT('Student List'!$C$25),('Student List'!$C$25),"")</f>
        <v/>
      </c>
      <c r="H210" s="85"/>
      <c r="I210" s="86"/>
      <c r="J210" s="87"/>
      <c r="K210" s="86"/>
      <c r="L210" s="88"/>
      <c r="M210" s="89"/>
      <c r="N210" s="86"/>
      <c r="O210" s="87"/>
      <c r="P210" s="86"/>
      <c r="Q210" s="88"/>
      <c r="R210" s="89"/>
      <c r="S210" s="86"/>
      <c r="T210" s="87"/>
      <c r="U210" s="86"/>
      <c r="V210" s="88"/>
      <c r="W210" s="89"/>
      <c r="X210" s="86"/>
      <c r="Y210" s="87"/>
      <c r="Z210" s="86"/>
      <c r="AA210" s="90"/>
      <c r="AB210" s="207"/>
      <c r="AC210" s="85"/>
      <c r="AD210" s="86"/>
      <c r="AE210" s="89"/>
      <c r="AF210" s="86"/>
      <c r="AG210" s="88"/>
      <c r="AH210" s="89"/>
      <c r="AI210" s="86"/>
      <c r="AJ210" s="87"/>
      <c r="AK210" s="86"/>
      <c r="AL210" s="88"/>
      <c r="AM210" s="89"/>
      <c r="AN210" s="86"/>
      <c r="AO210" s="87"/>
      <c r="AP210" s="86"/>
      <c r="AQ210" s="88"/>
      <c r="AR210" s="89"/>
      <c r="AS210" s="86"/>
      <c r="AT210" s="87"/>
      <c r="AU210" s="86"/>
      <c r="AV210" s="88"/>
      <c r="AW210" s="89"/>
      <c r="AX210" s="86"/>
      <c r="AY210" s="87"/>
      <c r="AZ210" s="86"/>
      <c r="BA210" s="88"/>
      <c r="BB210" s="89"/>
      <c r="BC210" s="86"/>
      <c r="BD210" s="86"/>
      <c r="BE210" s="86"/>
      <c r="BF210" s="89"/>
      <c r="BG210" s="91" t="str">
        <f t="shared" si="59"/>
        <v/>
      </c>
      <c r="BI210" s="92" t="str">
        <f t="shared" si="60"/>
        <v/>
      </c>
      <c r="BJ210" s="112"/>
      <c r="BK210" s="117"/>
      <c r="BL210" s="113"/>
      <c r="BM210" s="113"/>
      <c r="BN210" s="113"/>
      <c r="BO210" s="113"/>
      <c r="BP210" s="113"/>
      <c r="BQ210" s="113"/>
      <c r="BR210" s="113"/>
      <c r="BS210" s="114"/>
      <c r="BU210" s="171" t="str">
        <f t="shared" si="61"/>
        <v/>
      </c>
      <c r="BV210" s="161"/>
      <c r="BW210" s="162"/>
      <c r="BX210" s="250"/>
      <c r="BY210" s="256"/>
      <c r="BZ210" s="163"/>
      <c r="CA210" s="250"/>
      <c r="CB210" s="256"/>
      <c r="CC210" s="163"/>
      <c r="CD210" s="250"/>
      <c r="CE210" s="256"/>
      <c r="CF210" s="163"/>
      <c r="CG210" s="250"/>
      <c r="CH210" s="256"/>
      <c r="CI210" s="163"/>
      <c r="CJ210" s="250"/>
      <c r="CK210" s="256"/>
      <c r="CL210" s="163"/>
      <c r="CM210" s="250"/>
      <c r="CN210" s="256"/>
      <c r="CO210" s="163"/>
      <c r="CP210" s="250"/>
      <c r="CQ210" s="256"/>
      <c r="CR210" s="163"/>
      <c r="CS210" s="250"/>
      <c r="CT210" s="256"/>
      <c r="CU210" s="163"/>
      <c r="CV210" s="250"/>
      <c r="CW210" s="162"/>
      <c r="CX210" s="163"/>
      <c r="CY210" s="164"/>
    </row>
    <row r="211" spans="1:103" ht="13.5" customHeight="1">
      <c r="A211" s="83" t="str">
        <f t="shared" si="54"/>
        <v/>
      </c>
      <c r="B211" s="168" t="str">
        <f t="shared" si="55"/>
        <v/>
      </c>
      <c r="C211" s="151" t="str">
        <f t="shared" si="56"/>
        <v/>
      </c>
      <c r="D211" s="82" t="str">
        <f t="shared" si="57"/>
        <v/>
      </c>
      <c r="E211" s="188" t="str">
        <f>IF(ISERROR(SUM((B211/2),(C211/2),(D211/2))),IF(ISERROR(SUM((B211/2),(C211/2))),IF(ISERROR(SUM((B211/2),(D211/2))),IF(ISERROR(SUM((C211/2),(D211/2))),IF(ISERROR(B211/2),IF(ISERROR(C211/2),A209,C211),B211),SUM((C211*'Student List'!$D$34),(D211*'Student List'!$E$34))/'Student List'!$D$40),SUM((B211*'Student List'!$C$34),(D211*'Student List'!$E$34))/'Student List'!$E$40),SUM((B211*'Student List'!$C$34),(C211*'Student List'!$D$34))/'Student List'!$C$40),SUM((B211*'Student List'!$C$34),(C211*'Student List'!$D$34),(D211*'Student List'!$E$34))/'Student List'!$C$35)</f>
        <v/>
      </c>
      <c r="F211" s="84" t="str">
        <f t="shared" si="58"/>
        <v/>
      </c>
      <c r="G211" s="208" t="str">
        <f>IF(ISTEXT('Student List'!$C$26),('Student List'!$C$26),"")</f>
        <v/>
      </c>
      <c r="H211" s="209"/>
      <c r="I211" s="210"/>
      <c r="J211" s="211"/>
      <c r="K211" s="210"/>
      <c r="L211" s="212"/>
      <c r="M211" s="213"/>
      <c r="N211" s="210"/>
      <c r="O211" s="211"/>
      <c r="P211" s="210"/>
      <c r="Q211" s="212"/>
      <c r="R211" s="213"/>
      <c r="S211" s="210"/>
      <c r="T211" s="211"/>
      <c r="U211" s="210"/>
      <c r="V211" s="212"/>
      <c r="W211" s="213"/>
      <c r="X211" s="210"/>
      <c r="Y211" s="211"/>
      <c r="Z211" s="210"/>
      <c r="AA211" s="214"/>
      <c r="AB211" s="215"/>
      <c r="AC211" s="209"/>
      <c r="AD211" s="210"/>
      <c r="AE211" s="213"/>
      <c r="AF211" s="210"/>
      <c r="AG211" s="212"/>
      <c r="AH211" s="213"/>
      <c r="AI211" s="210"/>
      <c r="AJ211" s="211"/>
      <c r="AK211" s="210"/>
      <c r="AL211" s="212"/>
      <c r="AM211" s="213"/>
      <c r="AN211" s="210"/>
      <c r="AO211" s="211"/>
      <c r="AP211" s="210"/>
      <c r="AQ211" s="212"/>
      <c r="AR211" s="213"/>
      <c r="AS211" s="210"/>
      <c r="AT211" s="211"/>
      <c r="AU211" s="210"/>
      <c r="AV211" s="212"/>
      <c r="AW211" s="213"/>
      <c r="AX211" s="210"/>
      <c r="AY211" s="211"/>
      <c r="AZ211" s="210"/>
      <c r="BA211" s="212"/>
      <c r="BB211" s="213"/>
      <c r="BC211" s="210"/>
      <c r="BD211" s="210"/>
      <c r="BE211" s="210"/>
      <c r="BF211" s="213"/>
      <c r="BG211" s="216" t="str">
        <f t="shared" si="59"/>
        <v/>
      </c>
      <c r="BH211" s="217"/>
      <c r="BI211" s="218" t="str">
        <f t="shared" si="60"/>
        <v/>
      </c>
      <c r="BJ211" s="219"/>
      <c r="BK211" s="220"/>
      <c r="BL211" s="221"/>
      <c r="BM211" s="221"/>
      <c r="BN211" s="221"/>
      <c r="BO211" s="221"/>
      <c r="BP211" s="221"/>
      <c r="BQ211" s="221"/>
      <c r="BR211" s="221"/>
      <c r="BS211" s="222"/>
      <c r="BT211" s="217"/>
      <c r="BU211" s="223" t="str">
        <f t="shared" si="61"/>
        <v/>
      </c>
      <c r="BV211" s="224"/>
      <c r="BW211" s="225"/>
      <c r="BX211" s="249"/>
      <c r="BY211" s="255"/>
      <c r="BZ211" s="226"/>
      <c r="CA211" s="249"/>
      <c r="CB211" s="255"/>
      <c r="CC211" s="226"/>
      <c r="CD211" s="249"/>
      <c r="CE211" s="255"/>
      <c r="CF211" s="226"/>
      <c r="CG211" s="249"/>
      <c r="CH211" s="255"/>
      <c r="CI211" s="226"/>
      <c r="CJ211" s="249"/>
      <c r="CK211" s="255"/>
      <c r="CL211" s="226"/>
      <c r="CM211" s="249"/>
      <c r="CN211" s="255"/>
      <c r="CO211" s="226"/>
      <c r="CP211" s="249"/>
      <c r="CQ211" s="255"/>
      <c r="CR211" s="226"/>
      <c r="CS211" s="249"/>
      <c r="CT211" s="255"/>
      <c r="CU211" s="226"/>
      <c r="CV211" s="249"/>
      <c r="CW211" s="225"/>
      <c r="CX211" s="226"/>
      <c r="CY211" s="227"/>
    </row>
    <row r="212" spans="1:103" ht="13.5" customHeight="1">
      <c r="A212" s="83" t="str">
        <f t="shared" si="54"/>
        <v/>
      </c>
      <c r="B212" s="168" t="str">
        <f t="shared" si="55"/>
        <v/>
      </c>
      <c r="C212" s="151" t="str">
        <f t="shared" si="56"/>
        <v/>
      </c>
      <c r="D212" s="82" t="str">
        <f t="shared" si="57"/>
        <v/>
      </c>
      <c r="E212" s="188" t="str">
        <f>IF(ISERROR(SUM((B212/2),(C212/2),(D212/2))),IF(ISERROR(SUM((B212/2),(C212/2))),IF(ISERROR(SUM((B212/2),(D212/2))),IF(ISERROR(SUM((C212/2),(D212/2))),IF(ISERROR(B212/2),IF(ISERROR(C212/2),A210,C212),B212),SUM((C212*'Student List'!$D$34),(D212*'Student List'!$E$34))/'Student List'!$D$40),SUM((B212*'Student List'!$C$34),(D212*'Student List'!$E$34))/'Student List'!$E$40),SUM((B212*'Student List'!$C$34),(C212*'Student List'!$D$34))/'Student List'!$C$40),SUM((B212*'Student List'!$C$34),(C212*'Student List'!$D$34),(D212*'Student List'!$E$34))/'Student List'!$C$35)</f>
        <v/>
      </c>
      <c r="F212" s="84" t="str">
        <f t="shared" si="58"/>
        <v/>
      </c>
      <c r="G212" s="173" t="str">
        <f>IF(ISTEXT('Student List'!$C$27),('Student List'!$C$27),"")</f>
        <v/>
      </c>
      <c r="H212" s="85"/>
      <c r="I212" s="86"/>
      <c r="J212" s="87"/>
      <c r="K212" s="86"/>
      <c r="L212" s="88"/>
      <c r="M212" s="89"/>
      <c r="N212" s="86"/>
      <c r="O212" s="87"/>
      <c r="P212" s="86"/>
      <c r="Q212" s="88"/>
      <c r="R212" s="89"/>
      <c r="S212" s="86"/>
      <c r="T212" s="87"/>
      <c r="U212" s="86"/>
      <c r="V212" s="88"/>
      <c r="W212" s="89"/>
      <c r="X212" s="86"/>
      <c r="Y212" s="87"/>
      <c r="Z212" s="86"/>
      <c r="AA212" s="90"/>
      <c r="AB212" s="207"/>
      <c r="AC212" s="85"/>
      <c r="AD212" s="86"/>
      <c r="AE212" s="89"/>
      <c r="AF212" s="86"/>
      <c r="AG212" s="88"/>
      <c r="AH212" s="89"/>
      <c r="AI212" s="86"/>
      <c r="AJ212" s="87"/>
      <c r="AK212" s="86"/>
      <c r="AL212" s="88"/>
      <c r="AM212" s="89"/>
      <c r="AN212" s="86"/>
      <c r="AO212" s="87"/>
      <c r="AP212" s="86"/>
      <c r="AQ212" s="88"/>
      <c r="AR212" s="89"/>
      <c r="AS212" s="86"/>
      <c r="AT212" s="87"/>
      <c r="AU212" s="86"/>
      <c r="AV212" s="88"/>
      <c r="AW212" s="89"/>
      <c r="AX212" s="86"/>
      <c r="AY212" s="87"/>
      <c r="AZ212" s="86"/>
      <c r="BA212" s="88"/>
      <c r="BB212" s="89"/>
      <c r="BC212" s="86"/>
      <c r="BD212" s="86"/>
      <c r="BE212" s="86"/>
      <c r="BF212" s="89"/>
      <c r="BG212" s="91" t="str">
        <f t="shared" si="59"/>
        <v/>
      </c>
      <c r="BI212" s="95" t="str">
        <f t="shared" si="60"/>
        <v/>
      </c>
      <c r="BJ212" s="117"/>
      <c r="BK212" s="117"/>
      <c r="BL212" s="113"/>
      <c r="BM212" s="113"/>
      <c r="BN212" s="113"/>
      <c r="BO212" s="113"/>
      <c r="BP212" s="113"/>
      <c r="BQ212" s="113"/>
      <c r="BR212" s="113"/>
      <c r="BS212" s="114"/>
      <c r="BU212" s="171" t="str">
        <f t="shared" si="61"/>
        <v/>
      </c>
      <c r="BV212" s="161"/>
      <c r="BW212" s="162"/>
      <c r="BX212" s="250"/>
      <c r="BY212" s="256"/>
      <c r="BZ212" s="163"/>
      <c r="CA212" s="250"/>
      <c r="CB212" s="256"/>
      <c r="CC212" s="163"/>
      <c r="CD212" s="250"/>
      <c r="CE212" s="256"/>
      <c r="CF212" s="163"/>
      <c r="CG212" s="250"/>
      <c r="CH212" s="256"/>
      <c r="CI212" s="163"/>
      <c r="CJ212" s="250"/>
      <c r="CK212" s="256"/>
      <c r="CL212" s="163"/>
      <c r="CM212" s="250"/>
      <c r="CN212" s="256"/>
      <c r="CO212" s="163"/>
      <c r="CP212" s="250"/>
      <c r="CQ212" s="256"/>
      <c r="CR212" s="163"/>
      <c r="CS212" s="250"/>
      <c r="CT212" s="256"/>
      <c r="CU212" s="163"/>
      <c r="CV212" s="250"/>
      <c r="CW212" s="162"/>
      <c r="CX212" s="163"/>
      <c r="CY212" s="164"/>
    </row>
    <row r="213" spans="1:103" ht="13.5" customHeight="1">
      <c r="A213" s="83" t="str">
        <f t="shared" si="54"/>
        <v/>
      </c>
      <c r="B213" s="168" t="str">
        <f t="shared" si="55"/>
        <v/>
      </c>
      <c r="C213" s="151" t="str">
        <f t="shared" si="56"/>
        <v/>
      </c>
      <c r="D213" s="82" t="str">
        <f t="shared" si="57"/>
        <v/>
      </c>
      <c r="E213" s="188" t="str">
        <f>IF(ISERROR(SUM((B213/2),(C213/2),(D213/2))),IF(ISERROR(SUM((B213/2),(C213/2))),IF(ISERROR(SUM((B213/2),(D213/2))),IF(ISERROR(SUM((C213/2),(D213/2))),IF(ISERROR(B213/2),IF(ISERROR(C213/2),A211,C213),B213),SUM((C213*'Student List'!$D$34),(D213*'Student List'!$E$34))/'Student List'!$D$40),SUM((B213*'Student List'!$C$34),(D213*'Student List'!$E$34))/'Student List'!$E$40),SUM((B213*'Student List'!$C$34),(C213*'Student List'!$D$34))/'Student List'!$C$40),SUM((B213*'Student List'!$C$34),(C213*'Student List'!$D$34),(D213*'Student List'!$E$34))/'Student List'!$C$35)</f>
        <v/>
      </c>
      <c r="F213" s="84" t="str">
        <f t="shared" si="58"/>
        <v/>
      </c>
      <c r="G213" s="208" t="str">
        <f>IF(ISTEXT('Student List'!$C$28),('Student List'!$C$28),"")</f>
        <v/>
      </c>
      <c r="H213" s="209"/>
      <c r="I213" s="210"/>
      <c r="J213" s="211"/>
      <c r="K213" s="210"/>
      <c r="L213" s="212"/>
      <c r="M213" s="213"/>
      <c r="N213" s="210"/>
      <c r="O213" s="211"/>
      <c r="P213" s="210"/>
      <c r="Q213" s="212"/>
      <c r="R213" s="213"/>
      <c r="S213" s="210"/>
      <c r="T213" s="211"/>
      <c r="U213" s="210"/>
      <c r="V213" s="212"/>
      <c r="W213" s="213"/>
      <c r="X213" s="210"/>
      <c r="Y213" s="211"/>
      <c r="Z213" s="210"/>
      <c r="AA213" s="214"/>
      <c r="AB213" s="215"/>
      <c r="AC213" s="209"/>
      <c r="AD213" s="210"/>
      <c r="AE213" s="213"/>
      <c r="AF213" s="210"/>
      <c r="AG213" s="212"/>
      <c r="AH213" s="213"/>
      <c r="AI213" s="210"/>
      <c r="AJ213" s="211"/>
      <c r="AK213" s="210"/>
      <c r="AL213" s="212"/>
      <c r="AM213" s="213"/>
      <c r="AN213" s="210"/>
      <c r="AO213" s="211"/>
      <c r="AP213" s="210"/>
      <c r="AQ213" s="212"/>
      <c r="AR213" s="213"/>
      <c r="AS213" s="210"/>
      <c r="AT213" s="211"/>
      <c r="AU213" s="210"/>
      <c r="AV213" s="212"/>
      <c r="AW213" s="213"/>
      <c r="AX213" s="210"/>
      <c r="AY213" s="211"/>
      <c r="AZ213" s="210"/>
      <c r="BA213" s="212"/>
      <c r="BB213" s="213"/>
      <c r="BC213" s="210"/>
      <c r="BD213" s="210"/>
      <c r="BE213" s="210"/>
      <c r="BF213" s="213"/>
      <c r="BG213" s="216" t="str">
        <f t="shared" si="59"/>
        <v/>
      </c>
      <c r="BH213" s="217"/>
      <c r="BI213" s="218" t="str">
        <f t="shared" si="60"/>
        <v/>
      </c>
      <c r="BJ213" s="219"/>
      <c r="BK213" s="220"/>
      <c r="BL213" s="221"/>
      <c r="BM213" s="221"/>
      <c r="BN213" s="221"/>
      <c r="BO213" s="221"/>
      <c r="BP213" s="221"/>
      <c r="BQ213" s="221"/>
      <c r="BR213" s="221"/>
      <c r="BS213" s="222"/>
      <c r="BT213" s="217"/>
      <c r="BU213" s="223" t="str">
        <f t="shared" si="61"/>
        <v/>
      </c>
      <c r="BV213" s="224"/>
      <c r="BW213" s="225"/>
      <c r="BX213" s="249"/>
      <c r="BY213" s="255"/>
      <c r="BZ213" s="226"/>
      <c r="CA213" s="249"/>
      <c r="CB213" s="255"/>
      <c r="CC213" s="226"/>
      <c r="CD213" s="249"/>
      <c r="CE213" s="255"/>
      <c r="CF213" s="226"/>
      <c r="CG213" s="249"/>
      <c r="CH213" s="255"/>
      <c r="CI213" s="226"/>
      <c r="CJ213" s="249"/>
      <c r="CK213" s="255"/>
      <c r="CL213" s="226"/>
      <c r="CM213" s="249"/>
      <c r="CN213" s="255"/>
      <c r="CO213" s="226"/>
      <c r="CP213" s="249"/>
      <c r="CQ213" s="255"/>
      <c r="CR213" s="226"/>
      <c r="CS213" s="249"/>
      <c r="CT213" s="255"/>
      <c r="CU213" s="226"/>
      <c r="CV213" s="249"/>
      <c r="CW213" s="225"/>
      <c r="CX213" s="226"/>
      <c r="CY213" s="227"/>
    </row>
    <row r="214" spans="1:103" ht="13.5" customHeight="1">
      <c r="B214" s="168" t="str">
        <f t="shared" si="55"/>
        <v/>
      </c>
      <c r="C214" s="151" t="str">
        <f t="shared" si="56"/>
        <v/>
      </c>
      <c r="D214" s="82" t="str">
        <f t="shared" si="57"/>
        <v/>
      </c>
      <c r="E214" s="188" t="str">
        <f>IF(ISERROR(SUM((B214/2),(C214/2),(D214/2))),IF(ISERROR(SUM((B214/2),(C214/2))),IF(ISERROR(SUM((B214/2),(D214/2))),IF(ISERROR(SUM((C214/2),(D214/2))),IF(ISERROR(B214/2),IF(ISERROR(C214/2),A212,C214),B214),SUM((C214*'Student List'!$D$34),(D214*'Student List'!$E$34))/'Student List'!$D$40),SUM((B214*'Student List'!$C$34),(D214*'Student List'!$E$34))/'Student List'!$E$40),SUM((B214*'Student List'!$C$34),(C214*'Student List'!$D$34))/'Student List'!$C$40),SUM((B214*'Student List'!$C$34),(C214*'Student List'!$D$34),(D214*'Student List'!$E$34))/'Student List'!$C$35)</f>
        <v/>
      </c>
      <c r="F214" s="84" t="str">
        <f t="shared" si="58"/>
        <v/>
      </c>
      <c r="G214" s="173" t="str">
        <f>IF(ISTEXT('Student List'!$C$29),('Student List'!$C$29),"")</f>
        <v/>
      </c>
      <c r="H214" s="85"/>
      <c r="I214" s="86"/>
      <c r="J214" s="87"/>
      <c r="K214" s="86"/>
      <c r="L214" s="88"/>
      <c r="M214" s="89"/>
      <c r="N214" s="86"/>
      <c r="O214" s="87"/>
      <c r="P214" s="86"/>
      <c r="Q214" s="88"/>
      <c r="R214" s="89"/>
      <c r="S214" s="86"/>
      <c r="T214" s="87"/>
      <c r="U214" s="86"/>
      <c r="V214" s="88"/>
      <c r="W214" s="89"/>
      <c r="X214" s="86"/>
      <c r="Y214" s="87"/>
      <c r="Z214" s="86"/>
      <c r="AA214" s="90"/>
      <c r="AB214" s="207"/>
      <c r="AC214" s="85"/>
      <c r="AD214" s="86"/>
      <c r="AE214" s="89"/>
      <c r="AF214" s="86"/>
      <c r="AG214" s="88"/>
      <c r="AH214" s="89"/>
      <c r="AI214" s="86"/>
      <c r="AJ214" s="87"/>
      <c r="AK214" s="86"/>
      <c r="AL214" s="88"/>
      <c r="AM214" s="89"/>
      <c r="AN214" s="86"/>
      <c r="AO214" s="87"/>
      <c r="AP214" s="86"/>
      <c r="AQ214" s="88"/>
      <c r="AR214" s="89"/>
      <c r="AS214" s="86"/>
      <c r="AT214" s="87"/>
      <c r="AU214" s="86"/>
      <c r="AV214" s="88"/>
      <c r="AW214" s="89"/>
      <c r="AX214" s="86"/>
      <c r="AY214" s="87"/>
      <c r="AZ214" s="86"/>
      <c r="BA214" s="88"/>
      <c r="BB214" s="89"/>
      <c r="BC214" s="86"/>
      <c r="BD214" s="86"/>
      <c r="BE214" s="86"/>
      <c r="BF214" s="89"/>
      <c r="BG214" s="91" t="str">
        <f t="shared" si="59"/>
        <v/>
      </c>
      <c r="BI214" s="96" t="str">
        <f t="shared" si="60"/>
        <v/>
      </c>
      <c r="BJ214" s="115"/>
      <c r="BK214" s="113"/>
      <c r="BL214" s="113"/>
      <c r="BM214" s="113"/>
      <c r="BN214" s="113"/>
      <c r="BO214" s="113"/>
      <c r="BP214" s="113"/>
      <c r="BQ214" s="113"/>
      <c r="BR214" s="113"/>
      <c r="BS214" s="116"/>
      <c r="BU214" s="171" t="str">
        <f t="shared" si="61"/>
        <v/>
      </c>
      <c r="BV214" s="165"/>
      <c r="BW214" s="163"/>
      <c r="BX214" s="250"/>
      <c r="BY214" s="256"/>
      <c r="BZ214" s="163"/>
      <c r="CA214" s="250"/>
      <c r="CB214" s="256"/>
      <c r="CC214" s="163"/>
      <c r="CD214" s="250"/>
      <c r="CE214" s="256"/>
      <c r="CF214" s="163"/>
      <c r="CG214" s="250"/>
      <c r="CH214" s="256"/>
      <c r="CI214" s="163"/>
      <c r="CJ214" s="250"/>
      <c r="CK214" s="256"/>
      <c r="CL214" s="163"/>
      <c r="CM214" s="250"/>
      <c r="CN214" s="256"/>
      <c r="CO214" s="163"/>
      <c r="CP214" s="250"/>
      <c r="CQ214" s="256"/>
      <c r="CR214" s="163"/>
      <c r="CS214" s="250"/>
      <c r="CT214" s="256"/>
      <c r="CU214" s="163"/>
      <c r="CV214" s="250"/>
      <c r="CW214" s="162"/>
      <c r="CX214" s="163"/>
      <c r="CY214" s="166"/>
    </row>
    <row r="215" spans="1:103" ht="13.5" customHeight="1" thickBot="1">
      <c r="B215" s="169" t="str">
        <f t="shared" si="55"/>
        <v/>
      </c>
      <c r="C215" s="152" t="str">
        <f t="shared" si="56"/>
        <v/>
      </c>
      <c r="D215" s="97" t="str">
        <f t="shared" si="57"/>
        <v/>
      </c>
      <c r="E215" s="274" t="str">
        <f>IF(ISERROR(SUM((B215/2),(C215/2),(D215/2))),IF(ISERROR(SUM((B215/2),(C215/2))),IF(ISERROR(SUM((B215/2),(D215/2))),IF(ISERROR(SUM((C215/2),(D215/2))),IF(ISERROR(B215/2),IF(ISERROR(C215/2),A213,C215),B215),SUM((C215*'Student List'!$D$34),(D215*'Student List'!$E$34))/'Student List'!$D$40),SUM((B215*'Student List'!$C$34),(D215*'Student List'!$E$34))/'Student List'!$E$40),SUM((B215*'Student List'!$C$34),(C215*'Student List'!$D$34))/'Student List'!$C$40),SUM((B215*'Student List'!$C$34),(C215*'Student List'!$D$34),(D215*'Student List'!$E$34))/'Student List'!$C$35)</f>
        <v/>
      </c>
      <c r="F215" s="98" t="str">
        <f t="shared" si="58"/>
        <v/>
      </c>
      <c r="G215" s="229" t="str">
        <f>IF(ISTEXT('Student List'!$C$30),('Student List'!$C$30),"")</f>
        <v/>
      </c>
      <c r="H215" s="230"/>
      <c r="I215" s="231"/>
      <c r="J215" s="232"/>
      <c r="K215" s="231"/>
      <c r="L215" s="233"/>
      <c r="M215" s="234"/>
      <c r="N215" s="231"/>
      <c r="O215" s="232"/>
      <c r="P215" s="231"/>
      <c r="Q215" s="233"/>
      <c r="R215" s="234"/>
      <c r="S215" s="231"/>
      <c r="T215" s="232"/>
      <c r="U215" s="231"/>
      <c r="V215" s="233"/>
      <c r="W215" s="234"/>
      <c r="X215" s="231"/>
      <c r="Y215" s="232"/>
      <c r="Z215" s="231"/>
      <c r="AA215" s="235"/>
      <c r="AB215" s="215"/>
      <c r="AC215" s="230"/>
      <c r="AD215" s="231"/>
      <c r="AE215" s="234"/>
      <c r="AF215" s="231"/>
      <c r="AG215" s="233"/>
      <c r="AH215" s="234"/>
      <c r="AI215" s="231"/>
      <c r="AJ215" s="232"/>
      <c r="AK215" s="231"/>
      <c r="AL215" s="233"/>
      <c r="AM215" s="234"/>
      <c r="AN215" s="231"/>
      <c r="AO215" s="232"/>
      <c r="AP215" s="231"/>
      <c r="AQ215" s="233"/>
      <c r="AR215" s="234"/>
      <c r="AS215" s="231"/>
      <c r="AT215" s="232"/>
      <c r="AU215" s="231"/>
      <c r="AV215" s="233"/>
      <c r="AW215" s="234"/>
      <c r="AX215" s="231"/>
      <c r="AY215" s="232"/>
      <c r="AZ215" s="231"/>
      <c r="BA215" s="233"/>
      <c r="BB215" s="234"/>
      <c r="BC215" s="231"/>
      <c r="BD215" s="231"/>
      <c r="BE215" s="231"/>
      <c r="BF215" s="234"/>
      <c r="BG215" s="236" t="str">
        <f t="shared" si="59"/>
        <v/>
      </c>
      <c r="BH215" s="217"/>
      <c r="BI215" s="237" t="str">
        <f t="shared" si="60"/>
        <v/>
      </c>
      <c r="BJ215" s="238"/>
      <c r="BK215" s="239"/>
      <c r="BL215" s="240"/>
      <c r="BM215" s="240"/>
      <c r="BN215" s="240"/>
      <c r="BO215" s="240"/>
      <c r="BP215" s="240"/>
      <c r="BQ215" s="240"/>
      <c r="BR215" s="240"/>
      <c r="BS215" s="241"/>
      <c r="BT215" s="217"/>
      <c r="BU215" s="242" t="str">
        <f t="shared" si="61"/>
        <v/>
      </c>
      <c r="BV215" s="243"/>
      <c r="BW215" s="244"/>
      <c r="BX215" s="251"/>
      <c r="BY215" s="257"/>
      <c r="BZ215" s="245"/>
      <c r="CA215" s="251"/>
      <c r="CB215" s="257"/>
      <c r="CC215" s="245"/>
      <c r="CD215" s="251"/>
      <c r="CE215" s="257"/>
      <c r="CF215" s="245"/>
      <c r="CG215" s="251"/>
      <c r="CH215" s="257"/>
      <c r="CI215" s="245"/>
      <c r="CJ215" s="251"/>
      <c r="CK215" s="257"/>
      <c r="CL215" s="245"/>
      <c r="CM215" s="251"/>
      <c r="CN215" s="257"/>
      <c r="CO215" s="245"/>
      <c r="CP215" s="251"/>
      <c r="CQ215" s="257"/>
      <c r="CR215" s="245"/>
      <c r="CS215" s="251"/>
      <c r="CT215" s="257"/>
      <c r="CU215" s="245"/>
      <c r="CV215" s="251"/>
      <c r="CW215" s="244"/>
      <c r="CX215" s="245"/>
      <c r="CY215" s="246"/>
    </row>
    <row r="216" spans="1:103" ht="13.5" customHeight="1" thickBot="1">
      <c r="BS216" s="100"/>
      <c r="CY216" s="100"/>
    </row>
    <row r="217" spans="1:103" ht="28.5" customHeight="1" thickTop="1" thickBot="1">
      <c r="B217" s="364" t="str">
        <f>IF(ISTEXT('Student List'!I16),'Student List'!I16,"")</f>
        <v>Typing</v>
      </c>
      <c r="C217" s="365"/>
      <c r="D217" s="365"/>
      <c r="E217" s="366"/>
      <c r="F217" s="367" t="str">
        <f>$F$28</f>
        <v>School Name Here</v>
      </c>
      <c r="G217" s="368"/>
      <c r="H217" s="368"/>
      <c r="I217" s="368"/>
      <c r="J217" s="369"/>
      <c r="K217" s="17" t="s">
        <v>117</v>
      </c>
      <c r="L217" s="18"/>
      <c r="M217" s="19"/>
      <c r="N217" s="19"/>
      <c r="O217" s="19"/>
      <c r="P217" s="20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2"/>
      <c r="AC217" s="24"/>
      <c r="AD217" s="25"/>
      <c r="AE217" s="25"/>
      <c r="AF217" s="26" t="str">
        <f>B217</f>
        <v>Typing</v>
      </c>
      <c r="AG217" s="25" t="s">
        <v>6</v>
      </c>
      <c r="AH217" s="27"/>
      <c r="AI217" s="27"/>
      <c r="AJ217" s="27"/>
      <c r="AK217" s="27"/>
      <c r="AL217" s="28"/>
      <c r="AM217" s="17" t="str">
        <f>K217</f>
        <v>4th NINE WEEKS</v>
      </c>
      <c r="AN217" s="19"/>
      <c r="AO217" s="19"/>
      <c r="AP217" s="19"/>
      <c r="AQ217" s="19"/>
      <c r="AR217" s="20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9"/>
      <c r="BI217" s="30" t="str">
        <f>B217</f>
        <v>Typing</v>
      </c>
      <c r="BJ217" s="31"/>
      <c r="BK217" s="32"/>
      <c r="BL217" s="33" t="str">
        <f>K217</f>
        <v>4th NINE WEEKS</v>
      </c>
      <c r="BM217" s="34"/>
      <c r="BN217" s="34"/>
      <c r="BO217" s="34"/>
      <c r="BP217" s="34"/>
      <c r="BQ217" s="35"/>
      <c r="BR217" s="35"/>
      <c r="BS217" s="36"/>
      <c r="BU217" s="30" t="str">
        <f>B217</f>
        <v>Typing</v>
      </c>
      <c r="BV217" s="31"/>
      <c r="BW217" s="32"/>
      <c r="BX217" s="33" t="str">
        <f>K217</f>
        <v>4th NINE WEEKS</v>
      </c>
      <c r="BY217" s="34"/>
      <c r="BZ217" s="34"/>
      <c r="CA217" s="34"/>
      <c r="CB217" s="34"/>
      <c r="CC217" s="34"/>
      <c r="CD217" s="34"/>
      <c r="CE217" s="34"/>
      <c r="CF217" s="34"/>
      <c r="CG217" s="34"/>
      <c r="CH217" s="34"/>
      <c r="CI217" s="34"/>
      <c r="CJ217" s="34"/>
      <c r="CK217" s="34"/>
      <c r="CL217" s="34"/>
      <c r="CM217" s="34"/>
      <c r="CN217" s="34"/>
      <c r="CO217" s="34"/>
      <c r="CP217" s="34"/>
      <c r="CQ217" s="34"/>
      <c r="CR217" s="34"/>
      <c r="CS217" s="34"/>
      <c r="CT217" s="34"/>
      <c r="CU217" s="34"/>
      <c r="CV217" s="34"/>
      <c r="CW217" s="34"/>
      <c r="CX217" s="35"/>
      <c r="CY217" s="36"/>
    </row>
    <row r="218" spans="1:103" ht="13.5" customHeight="1" thickTop="1" thickBot="1">
      <c r="B218" s="37"/>
      <c r="C218" s="37"/>
      <c r="D218" s="38"/>
      <c r="E218" s="38"/>
      <c r="F218" s="38"/>
      <c r="G218" s="38"/>
      <c r="H218" s="39" t="s">
        <v>7</v>
      </c>
      <c r="I218" s="40"/>
      <c r="J218" s="40"/>
      <c r="K218" s="40"/>
      <c r="L218" s="41"/>
      <c r="M218" s="40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3"/>
      <c r="AC218" s="39" t="s">
        <v>7</v>
      </c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2"/>
      <c r="AS218" s="42"/>
      <c r="AT218" s="42"/>
      <c r="AU218" s="42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4"/>
      <c r="BI218" s="45"/>
      <c r="BJ218" s="46" t="s">
        <v>8</v>
      </c>
      <c r="BK218" s="40"/>
      <c r="BL218" s="40"/>
      <c r="BM218" s="40"/>
      <c r="BN218" s="40"/>
      <c r="BO218" s="40"/>
      <c r="BP218" s="40"/>
      <c r="BQ218" s="40"/>
      <c r="BR218" s="40"/>
      <c r="BS218" s="47"/>
      <c r="BU218" s="45"/>
      <c r="BV218" s="155" t="s">
        <v>59</v>
      </c>
      <c r="BW218" s="156"/>
      <c r="BX218" s="156"/>
      <c r="BY218" s="156"/>
      <c r="BZ218" s="156"/>
      <c r="CA218" s="156"/>
      <c r="CB218" s="156"/>
      <c r="CC218" s="156"/>
      <c r="CD218" s="156"/>
      <c r="CE218" s="156"/>
      <c r="CF218" s="156"/>
      <c r="CG218" s="156"/>
      <c r="CH218" s="156"/>
      <c r="CI218" s="156"/>
      <c r="CJ218" s="156"/>
      <c r="CK218" s="156"/>
      <c r="CL218" s="156"/>
      <c r="CM218" s="156"/>
      <c r="CN218" s="156"/>
      <c r="CO218" s="156"/>
      <c r="CP218" s="156"/>
      <c r="CQ218" s="156"/>
      <c r="CR218" s="156"/>
      <c r="CS218" s="156"/>
      <c r="CT218" s="156"/>
      <c r="CU218" s="156"/>
      <c r="CV218" s="156"/>
      <c r="CW218" s="156"/>
      <c r="CX218" s="156"/>
      <c r="CY218" s="157"/>
    </row>
    <row r="219" spans="1:103" ht="13.5" customHeight="1">
      <c r="A219" s="83" t="str">
        <f t="shared" ref="A219:A240" si="62">IF(ISERROR(D221/2),"",D221)</f>
        <v/>
      </c>
      <c r="B219" s="153" t="s">
        <v>58</v>
      </c>
      <c r="C219" s="149" t="s">
        <v>9</v>
      </c>
      <c r="D219" s="48" t="s">
        <v>10</v>
      </c>
      <c r="E219" s="49" t="s">
        <v>60</v>
      </c>
      <c r="F219" s="50"/>
      <c r="G219" s="51"/>
      <c r="H219" s="362" t="s">
        <v>11</v>
      </c>
      <c r="I219" s="355"/>
      <c r="J219" s="355"/>
      <c r="K219" s="355"/>
      <c r="L219" s="360"/>
      <c r="M219" s="354" t="s">
        <v>12</v>
      </c>
      <c r="N219" s="355"/>
      <c r="O219" s="355"/>
      <c r="P219" s="355"/>
      <c r="Q219" s="360"/>
      <c r="R219" s="354" t="s">
        <v>13</v>
      </c>
      <c r="S219" s="355"/>
      <c r="T219" s="355"/>
      <c r="U219" s="355"/>
      <c r="V219" s="360"/>
      <c r="W219" s="354" t="s">
        <v>14</v>
      </c>
      <c r="X219" s="355"/>
      <c r="Y219" s="355"/>
      <c r="Z219" s="355"/>
      <c r="AA219" s="356"/>
      <c r="AC219" s="362" t="s">
        <v>15</v>
      </c>
      <c r="AD219" s="355"/>
      <c r="AE219" s="355"/>
      <c r="AF219" s="355"/>
      <c r="AG219" s="360"/>
      <c r="AH219" s="354" t="s">
        <v>16</v>
      </c>
      <c r="AI219" s="355"/>
      <c r="AJ219" s="355"/>
      <c r="AK219" s="355"/>
      <c r="AL219" s="360"/>
      <c r="AM219" s="354" t="s">
        <v>17</v>
      </c>
      <c r="AN219" s="355"/>
      <c r="AO219" s="355"/>
      <c r="AP219" s="355"/>
      <c r="AQ219" s="360"/>
      <c r="AR219" s="354" t="s">
        <v>18</v>
      </c>
      <c r="AS219" s="355"/>
      <c r="AT219" s="355"/>
      <c r="AU219" s="355"/>
      <c r="AV219" s="360"/>
      <c r="AW219" s="354" t="s">
        <v>19</v>
      </c>
      <c r="AX219" s="355"/>
      <c r="AY219" s="355"/>
      <c r="AZ219" s="355"/>
      <c r="BA219" s="356"/>
      <c r="BB219" s="354" t="s">
        <v>120</v>
      </c>
      <c r="BC219" s="355"/>
      <c r="BD219" s="355"/>
      <c r="BE219" s="355"/>
      <c r="BF219" s="356"/>
      <c r="BG219" s="52"/>
      <c r="BI219" s="53"/>
      <c r="BJ219" s="54"/>
      <c r="BK219" s="54"/>
      <c r="BL219" s="54"/>
      <c r="BM219" s="54"/>
      <c r="BN219" s="54"/>
      <c r="BO219" s="54"/>
      <c r="BP219" s="54"/>
      <c r="BQ219" s="54"/>
      <c r="BR219" s="54"/>
      <c r="BS219" s="55"/>
      <c r="BU219" s="53"/>
      <c r="BV219" s="344" t="s">
        <v>11</v>
      </c>
      <c r="BW219" s="345"/>
      <c r="BX219" s="346"/>
      <c r="BY219" s="344" t="s">
        <v>12</v>
      </c>
      <c r="BZ219" s="345"/>
      <c r="CA219" s="346"/>
      <c r="CB219" s="344" t="s">
        <v>13</v>
      </c>
      <c r="CC219" s="345"/>
      <c r="CD219" s="346"/>
      <c r="CE219" s="344" t="s">
        <v>14</v>
      </c>
      <c r="CF219" s="345"/>
      <c r="CG219" s="346"/>
      <c r="CH219" s="344" t="s">
        <v>15</v>
      </c>
      <c r="CI219" s="345"/>
      <c r="CJ219" s="346"/>
      <c r="CK219" s="344" t="s">
        <v>16</v>
      </c>
      <c r="CL219" s="345"/>
      <c r="CM219" s="346"/>
      <c r="CN219" s="344" t="s">
        <v>17</v>
      </c>
      <c r="CO219" s="345"/>
      <c r="CP219" s="346"/>
      <c r="CQ219" s="344" t="s">
        <v>18</v>
      </c>
      <c r="CR219" s="345"/>
      <c r="CS219" s="346"/>
      <c r="CT219" s="344" t="s">
        <v>19</v>
      </c>
      <c r="CU219" s="345"/>
      <c r="CV219" s="346"/>
      <c r="CW219" s="350" t="s">
        <v>120</v>
      </c>
      <c r="CX219" s="345"/>
      <c r="CY219" s="351"/>
    </row>
    <row r="220" spans="1:103" ht="13.5" customHeight="1" thickBot="1">
      <c r="A220" s="83" t="str">
        <f t="shared" si="62"/>
        <v/>
      </c>
      <c r="B220" s="154" t="s">
        <v>24</v>
      </c>
      <c r="C220" s="283" t="s">
        <v>24</v>
      </c>
      <c r="D220" s="59" t="s">
        <v>24</v>
      </c>
      <c r="E220" s="60" t="s">
        <v>24</v>
      </c>
      <c r="F220" s="61" t="s">
        <v>25</v>
      </c>
      <c r="G220" s="62" t="s">
        <v>26</v>
      </c>
      <c r="H220" s="363"/>
      <c r="I220" s="358"/>
      <c r="J220" s="358"/>
      <c r="K220" s="358"/>
      <c r="L220" s="361"/>
      <c r="M220" s="357"/>
      <c r="N220" s="358"/>
      <c r="O220" s="358"/>
      <c r="P220" s="358"/>
      <c r="Q220" s="361"/>
      <c r="R220" s="357"/>
      <c r="S220" s="358"/>
      <c r="T220" s="358"/>
      <c r="U220" s="358"/>
      <c r="V220" s="361"/>
      <c r="W220" s="357"/>
      <c r="X220" s="358"/>
      <c r="Y220" s="358"/>
      <c r="Z220" s="358"/>
      <c r="AA220" s="359"/>
      <c r="AC220" s="363"/>
      <c r="AD220" s="358"/>
      <c r="AE220" s="358"/>
      <c r="AF220" s="358"/>
      <c r="AG220" s="361"/>
      <c r="AH220" s="357"/>
      <c r="AI220" s="358"/>
      <c r="AJ220" s="358"/>
      <c r="AK220" s="358"/>
      <c r="AL220" s="361"/>
      <c r="AM220" s="357"/>
      <c r="AN220" s="358"/>
      <c r="AO220" s="358"/>
      <c r="AP220" s="358"/>
      <c r="AQ220" s="361"/>
      <c r="AR220" s="357"/>
      <c r="AS220" s="358"/>
      <c r="AT220" s="358"/>
      <c r="AU220" s="358"/>
      <c r="AV220" s="361"/>
      <c r="AW220" s="357"/>
      <c r="AX220" s="358"/>
      <c r="AY220" s="358"/>
      <c r="AZ220" s="358"/>
      <c r="BA220" s="359"/>
      <c r="BB220" s="357"/>
      <c r="BC220" s="358"/>
      <c r="BD220" s="358"/>
      <c r="BE220" s="358"/>
      <c r="BF220" s="359"/>
      <c r="BG220" s="63" t="s">
        <v>26</v>
      </c>
      <c r="BI220" s="64" t="s">
        <v>26</v>
      </c>
      <c r="BJ220" s="65">
        <v>1</v>
      </c>
      <c r="BK220" s="66">
        <v>2</v>
      </c>
      <c r="BL220" s="65">
        <v>3</v>
      </c>
      <c r="BM220" s="66">
        <v>4</v>
      </c>
      <c r="BN220" s="65">
        <v>5</v>
      </c>
      <c r="BO220" s="66">
        <v>6</v>
      </c>
      <c r="BP220" s="65">
        <v>7</v>
      </c>
      <c r="BQ220" s="66">
        <v>8</v>
      </c>
      <c r="BR220" s="66">
        <v>9</v>
      </c>
      <c r="BS220" s="67">
        <v>10</v>
      </c>
      <c r="BU220" s="64" t="s">
        <v>26</v>
      </c>
      <c r="BV220" s="347"/>
      <c r="BW220" s="348"/>
      <c r="BX220" s="349"/>
      <c r="BY220" s="347"/>
      <c r="BZ220" s="348"/>
      <c r="CA220" s="349"/>
      <c r="CB220" s="347"/>
      <c r="CC220" s="348"/>
      <c r="CD220" s="349"/>
      <c r="CE220" s="347"/>
      <c r="CF220" s="348"/>
      <c r="CG220" s="349"/>
      <c r="CH220" s="347"/>
      <c r="CI220" s="348"/>
      <c r="CJ220" s="349"/>
      <c r="CK220" s="347"/>
      <c r="CL220" s="348"/>
      <c r="CM220" s="349"/>
      <c r="CN220" s="347"/>
      <c r="CO220" s="348"/>
      <c r="CP220" s="349"/>
      <c r="CQ220" s="347"/>
      <c r="CR220" s="348"/>
      <c r="CS220" s="349"/>
      <c r="CT220" s="347"/>
      <c r="CU220" s="348"/>
      <c r="CV220" s="349"/>
      <c r="CW220" s="352"/>
      <c r="CX220" s="348"/>
      <c r="CY220" s="353"/>
    </row>
    <row r="221" spans="1:103" ht="13.5" customHeight="1">
      <c r="A221" s="83" t="str">
        <f t="shared" si="62"/>
        <v/>
      </c>
      <c r="B221" s="167" t="str">
        <f t="shared" ref="B221:B242" si="63">IF(SUM(BV221:CY221),AVERAGE(BV221:CY221),"")</f>
        <v/>
      </c>
      <c r="C221" s="150" t="str">
        <f t="shared" ref="C221:C242" si="64">IF(SUM(H221:BF221),AVERAGE(H221:BF221),"")</f>
        <v/>
      </c>
      <c r="D221" s="70" t="str">
        <f t="shared" ref="D221:D242" si="65">IF(SUM(BJ221:BS221),AVERAGE(BJ221:BS221),"")</f>
        <v/>
      </c>
      <c r="E221" s="187" t="str">
        <f>IF(ISERROR(SUM((B221/2),(C221/2),(D221/2))),IF(ISERROR(SUM((B221/2),(C221/2))),IF(ISERROR(SUM((B221/2),(D221/2))),IF(ISERROR(SUM((C221/2),(D221/2))),IF(ISERROR(B221/2),IF(ISERROR(C221/2),A219,C221),B221),SUM((C221*'Student List'!$D$34),(D221*'Student List'!$E$34))/'Student List'!$D$40),SUM((B221*'Student List'!$C$34),(D221*'Student List'!$E$34))/'Student List'!$E$40),SUM((B221*'Student List'!$C$34),(C221*'Student List'!$D$34))/'Student List'!$C$40),SUM((B221*'Student List'!$C$34),(C221*'Student List'!$D$34),(D221*'Student List'!$E$34))/'Student List'!$C$35)</f>
        <v/>
      </c>
      <c r="F221" s="84" t="str">
        <f t="shared" ref="F221:F242" si="66">IF(ISERROR(IF(E221,HLOOKUP(E221,$B$354:$N$355,2),"")),"",(IF(E221,HLOOKUP(E221,$B$354:$N$355,2),"")))</f>
        <v/>
      </c>
      <c r="G221" s="172" t="str">
        <f>IF(ISTEXT('Student List'!$C$9),('Student List'!$C$9),"")</f>
        <v/>
      </c>
      <c r="H221" s="71"/>
      <c r="I221" s="72"/>
      <c r="J221" s="73"/>
      <c r="K221" s="72"/>
      <c r="L221" s="74"/>
      <c r="M221" s="75"/>
      <c r="N221" s="72"/>
      <c r="O221" s="73"/>
      <c r="P221" s="72"/>
      <c r="Q221" s="74"/>
      <c r="R221" s="75"/>
      <c r="S221" s="72"/>
      <c r="T221" s="73"/>
      <c r="U221" s="72"/>
      <c r="V221" s="74"/>
      <c r="W221" s="75"/>
      <c r="X221" s="72"/>
      <c r="Y221" s="73"/>
      <c r="Z221" s="72"/>
      <c r="AA221" s="76"/>
      <c r="AB221" s="207"/>
      <c r="AC221" s="71"/>
      <c r="AD221" s="72"/>
      <c r="AE221" s="75"/>
      <c r="AF221" s="72"/>
      <c r="AG221" s="74"/>
      <c r="AH221" s="75"/>
      <c r="AI221" s="72"/>
      <c r="AJ221" s="73"/>
      <c r="AK221" s="72"/>
      <c r="AL221" s="74"/>
      <c r="AM221" s="75"/>
      <c r="AN221" s="72"/>
      <c r="AO221" s="73"/>
      <c r="AP221" s="72"/>
      <c r="AQ221" s="77"/>
      <c r="AR221" s="75"/>
      <c r="AS221" s="72"/>
      <c r="AT221" s="73"/>
      <c r="AU221" s="72"/>
      <c r="AV221" s="74"/>
      <c r="AW221" s="75"/>
      <c r="AX221" s="72"/>
      <c r="AY221" s="73"/>
      <c r="AZ221" s="72"/>
      <c r="BA221" s="74"/>
      <c r="BB221" s="75"/>
      <c r="BC221" s="72"/>
      <c r="BD221" s="72"/>
      <c r="BE221" s="72"/>
      <c r="BF221" s="75"/>
      <c r="BG221" s="78" t="str">
        <f t="shared" ref="BG221:BG242" si="67">G221</f>
        <v/>
      </c>
      <c r="BI221" s="79" t="str">
        <f t="shared" ref="BI221:BI242" si="68">G221</f>
        <v/>
      </c>
      <c r="BJ221" s="109"/>
      <c r="BK221" s="110"/>
      <c r="BL221" s="110"/>
      <c r="BM221" s="110"/>
      <c r="BN221" s="110"/>
      <c r="BO221" s="110"/>
      <c r="BP221" s="110"/>
      <c r="BQ221" s="110"/>
      <c r="BR221" s="110"/>
      <c r="BS221" s="111"/>
      <c r="BU221" s="170" t="str">
        <f t="shared" ref="BU221:BU242" si="69">G221</f>
        <v/>
      </c>
      <c r="BV221" s="158"/>
      <c r="BW221" s="159"/>
      <c r="BX221" s="248"/>
      <c r="BY221" s="252"/>
      <c r="BZ221" s="253"/>
      <c r="CA221" s="254"/>
      <c r="CB221" s="252"/>
      <c r="CC221" s="253"/>
      <c r="CD221" s="254"/>
      <c r="CE221" s="252"/>
      <c r="CF221" s="253"/>
      <c r="CG221" s="254"/>
      <c r="CH221" s="252"/>
      <c r="CI221" s="253"/>
      <c r="CJ221" s="254"/>
      <c r="CK221" s="252"/>
      <c r="CL221" s="253"/>
      <c r="CM221" s="254"/>
      <c r="CN221" s="252"/>
      <c r="CO221" s="253"/>
      <c r="CP221" s="254"/>
      <c r="CQ221" s="252"/>
      <c r="CR221" s="253"/>
      <c r="CS221" s="254"/>
      <c r="CT221" s="252"/>
      <c r="CU221" s="253"/>
      <c r="CV221" s="254"/>
      <c r="CW221" s="247"/>
      <c r="CX221" s="159"/>
      <c r="CY221" s="160"/>
    </row>
    <row r="222" spans="1:103" ht="13.5" customHeight="1">
      <c r="A222" s="83" t="str">
        <f t="shared" si="62"/>
        <v/>
      </c>
      <c r="B222" s="168" t="str">
        <f t="shared" si="63"/>
        <v/>
      </c>
      <c r="C222" s="151" t="str">
        <f t="shared" si="64"/>
        <v/>
      </c>
      <c r="D222" s="82" t="str">
        <f t="shared" si="65"/>
        <v/>
      </c>
      <c r="E222" s="188" t="str">
        <f>IF(ISERROR(SUM((B222/2),(C222/2),(D222/2))),IF(ISERROR(SUM((B222/2),(C222/2))),IF(ISERROR(SUM((B222/2),(D222/2))),IF(ISERROR(SUM((C222/2),(D222/2))),IF(ISERROR(B222/2),IF(ISERROR(C222/2),A220,C222),B222),SUM((C222*'Student List'!$D$34),(D222*'Student List'!$E$34))/'Student List'!$D$40),SUM((B222*'Student List'!$C$34),(D222*'Student List'!$E$34))/'Student List'!$E$40),SUM((B222*'Student List'!$C$34),(C222*'Student List'!$D$34))/'Student List'!$C$40),SUM((B222*'Student List'!$C$34),(C222*'Student List'!$D$34),(D222*'Student List'!$E$34))/'Student List'!$C$35)</f>
        <v/>
      </c>
      <c r="F222" s="84" t="str">
        <f t="shared" si="66"/>
        <v/>
      </c>
      <c r="G222" s="208" t="str">
        <f>IF(ISTEXT('Student List'!$C$10),('Student List'!$C$10),"")</f>
        <v/>
      </c>
      <c r="H222" s="209"/>
      <c r="I222" s="210"/>
      <c r="J222" s="211"/>
      <c r="K222" s="210"/>
      <c r="L222" s="212"/>
      <c r="M222" s="213"/>
      <c r="N222" s="210"/>
      <c r="O222" s="211"/>
      <c r="P222" s="210"/>
      <c r="Q222" s="212"/>
      <c r="R222" s="213"/>
      <c r="S222" s="210"/>
      <c r="T222" s="211"/>
      <c r="U222" s="210"/>
      <c r="V222" s="212"/>
      <c r="W222" s="213"/>
      <c r="X222" s="210"/>
      <c r="Y222" s="211"/>
      <c r="Z222" s="210"/>
      <c r="AA222" s="214"/>
      <c r="AB222" s="215"/>
      <c r="AC222" s="209"/>
      <c r="AD222" s="210"/>
      <c r="AE222" s="213"/>
      <c r="AF222" s="210"/>
      <c r="AG222" s="212"/>
      <c r="AH222" s="213"/>
      <c r="AI222" s="210"/>
      <c r="AJ222" s="211"/>
      <c r="AK222" s="210"/>
      <c r="AL222" s="212"/>
      <c r="AM222" s="213"/>
      <c r="AN222" s="210"/>
      <c r="AO222" s="211"/>
      <c r="AP222" s="210"/>
      <c r="AQ222" s="212"/>
      <c r="AR222" s="213"/>
      <c r="AS222" s="210"/>
      <c r="AT222" s="211"/>
      <c r="AU222" s="210"/>
      <c r="AV222" s="212"/>
      <c r="AW222" s="213"/>
      <c r="AX222" s="210"/>
      <c r="AY222" s="211"/>
      <c r="AZ222" s="210"/>
      <c r="BA222" s="212"/>
      <c r="BB222" s="213"/>
      <c r="BC222" s="210"/>
      <c r="BD222" s="210"/>
      <c r="BE222" s="210"/>
      <c r="BF222" s="213"/>
      <c r="BG222" s="216" t="str">
        <f t="shared" si="67"/>
        <v/>
      </c>
      <c r="BH222" s="217"/>
      <c r="BI222" s="218" t="str">
        <f t="shared" si="68"/>
        <v/>
      </c>
      <c r="BJ222" s="219"/>
      <c r="BK222" s="220"/>
      <c r="BL222" s="221"/>
      <c r="BM222" s="221"/>
      <c r="BN222" s="221"/>
      <c r="BO222" s="221"/>
      <c r="BP222" s="221"/>
      <c r="BQ222" s="221"/>
      <c r="BR222" s="221"/>
      <c r="BS222" s="222"/>
      <c r="BT222" s="217"/>
      <c r="BU222" s="223" t="str">
        <f t="shared" si="69"/>
        <v/>
      </c>
      <c r="BV222" s="224"/>
      <c r="BW222" s="225"/>
      <c r="BX222" s="249"/>
      <c r="BY222" s="255"/>
      <c r="BZ222" s="226"/>
      <c r="CA222" s="249"/>
      <c r="CB222" s="255"/>
      <c r="CC222" s="226"/>
      <c r="CD222" s="249"/>
      <c r="CE222" s="255"/>
      <c r="CF222" s="226"/>
      <c r="CG222" s="249"/>
      <c r="CH222" s="255"/>
      <c r="CI222" s="226"/>
      <c r="CJ222" s="249"/>
      <c r="CK222" s="255"/>
      <c r="CL222" s="226"/>
      <c r="CM222" s="249"/>
      <c r="CN222" s="255"/>
      <c r="CO222" s="226"/>
      <c r="CP222" s="249"/>
      <c r="CQ222" s="255"/>
      <c r="CR222" s="226"/>
      <c r="CS222" s="249"/>
      <c r="CT222" s="255"/>
      <c r="CU222" s="226"/>
      <c r="CV222" s="249"/>
      <c r="CW222" s="225"/>
      <c r="CX222" s="226"/>
      <c r="CY222" s="227"/>
    </row>
    <row r="223" spans="1:103" ht="13.5" customHeight="1">
      <c r="A223" s="83" t="str">
        <f t="shared" si="62"/>
        <v/>
      </c>
      <c r="B223" s="168" t="str">
        <f t="shared" si="63"/>
        <v/>
      </c>
      <c r="C223" s="151" t="str">
        <f t="shared" si="64"/>
        <v/>
      </c>
      <c r="D223" s="82" t="str">
        <f t="shared" si="65"/>
        <v/>
      </c>
      <c r="E223" s="188" t="str">
        <f>IF(ISERROR(SUM((B223/2),(C223/2),(D223/2))),IF(ISERROR(SUM((B223/2),(C223/2))),IF(ISERROR(SUM((B223/2),(D223/2))),IF(ISERROR(SUM((C223/2),(D223/2))),IF(ISERROR(B223/2),IF(ISERROR(C223/2),A221,C223),B223),SUM((C223*'Student List'!$D$34),(D223*'Student List'!$E$34))/'Student List'!$D$40),SUM((B223*'Student List'!$C$34),(D223*'Student List'!$E$34))/'Student List'!$E$40),SUM((B223*'Student List'!$C$34),(C223*'Student List'!$D$34))/'Student List'!$C$40),SUM((B223*'Student List'!$C$34),(C223*'Student List'!$D$34),(D223*'Student List'!$E$34))/'Student List'!$C$35)</f>
        <v/>
      </c>
      <c r="F223" s="84" t="str">
        <f t="shared" si="66"/>
        <v/>
      </c>
      <c r="G223" s="173" t="str">
        <f>IF(ISTEXT('Student List'!$C$11),('Student List'!$C$11),"")</f>
        <v/>
      </c>
      <c r="H223" s="85"/>
      <c r="I223" s="86"/>
      <c r="J223" s="87"/>
      <c r="K223" s="86"/>
      <c r="L223" s="88"/>
      <c r="M223" s="89"/>
      <c r="N223" s="86"/>
      <c r="O223" s="87"/>
      <c r="P223" s="86"/>
      <c r="Q223" s="88"/>
      <c r="R223" s="89"/>
      <c r="S223" s="86"/>
      <c r="T223" s="87"/>
      <c r="U223" s="86"/>
      <c r="V223" s="88"/>
      <c r="W223" s="89"/>
      <c r="X223" s="86"/>
      <c r="Y223" s="87"/>
      <c r="Z223" s="86"/>
      <c r="AA223" s="90"/>
      <c r="AB223" s="207"/>
      <c r="AC223" s="85"/>
      <c r="AD223" s="86"/>
      <c r="AE223" s="89"/>
      <c r="AF223" s="86"/>
      <c r="AG223" s="88"/>
      <c r="AH223" s="89"/>
      <c r="AI223" s="86"/>
      <c r="AJ223" s="87"/>
      <c r="AK223" s="86"/>
      <c r="AL223" s="88"/>
      <c r="AM223" s="89"/>
      <c r="AN223" s="86"/>
      <c r="AO223" s="87"/>
      <c r="AP223" s="86"/>
      <c r="AQ223" s="88"/>
      <c r="AR223" s="89"/>
      <c r="AS223" s="86"/>
      <c r="AT223" s="87"/>
      <c r="AU223" s="86"/>
      <c r="AV223" s="88"/>
      <c r="AW223" s="89"/>
      <c r="AX223" s="86"/>
      <c r="AY223" s="87"/>
      <c r="AZ223" s="86"/>
      <c r="BA223" s="88"/>
      <c r="BB223" s="89"/>
      <c r="BC223" s="86"/>
      <c r="BD223" s="86"/>
      <c r="BE223" s="86"/>
      <c r="BF223" s="89"/>
      <c r="BG223" s="91" t="str">
        <f t="shared" si="67"/>
        <v/>
      </c>
      <c r="BI223" s="92" t="str">
        <f t="shared" si="68"/>
        <v/>
      </c>
      <c r="BJ223" s="112"/>
      <c r="BK223" s="117"/>
      <c r="BL223" s="113"/>
      <c r="BM223" s="113"/>
      <c r="BN223" s="113"/>
      <c r="BO223" s="113"/>
      <c r="BP223" s="113"/>
      <c r="BQ223" s="113"/>
      <c r="BR223" s="113"/>
      <c r="BS223" s="114"/>
      <c r="BU223" s="171" t="str">
        <f t="shared" si="69"/>
        <v/>
      </c>
      <c r="BV223" s="161"/>
      <c r="BW223" s="162"/>
      <c r="BX223" s="250"/>
      <c r="BY223" s="256"/>
      <c r="BZ223" s="163"/>
      <c r="CA223" s="250"/>
      <c r="CB223" s="256"/>
      <c r="CC223" s="163"/>
      <c r="CD223" s="250"/>
      <c r="CE223" s="256"/>
      <c r="CF223" s="163"/>
      <c r="CG223" s="250"/>
      <c r="CH223" s="256"/>
      <c r="CI223" s="163"/>
      <c r="CJ223" s="250"/>
      <c r="CK223" s="256"/>
      <c r="CL223" s="163"/>
      <c r="CM223" s="250"/>
      <c r="CN223" s="256"/>
      <c r="CO223" s="163"/>
      <c r="CP223" s="250"/>
      <c r="CQ223" s="256"/>
      <c r="CR223" s="163"/>
      <c r="CS223" s="250"/>
      <c r="CT223" s="256"/>
      <c r="CU223" s="163"/>
      <c r="CV223" s="250"/>
      <c r="CW223" s="162"/>
      <c r="CX223" s="163"/>
      <c r="CY223" s="164"/>
    </row>
    <row r="224" spans="1:103" ht="13.5" customHeight="1">
      <c r="A224" s="83" t="str">
        <f t="shared" si="62"/>
        <v/>
      </c>
      <c r="B224" s="168" t="str">
        <f t="shared" si="63"/>
        <v/>
      </c>
      <c r="C224" s="151" t="str">
        <f t="shared" si="64"/>
        <v/>
      </c>
      <c r="D224" s="82" t="str">
        <f t="shared" si="65"/>
        <v/>
      </c>
      <c r="E224" s="188" t="str">
        <f>IF(ISERROR(SUM((B224/2),(C224/2),(D224/2))),IF(ISERROR(SUM((B224/2),(C224/2))),IF(ISERROR(SUM((B224/2),(D224/2))),IF(ISERROR(SUM((C224/2),(D224/2))),IF(ISERROR(B224/2),IF(ISERROR(C224/2),A222,C224),B224),SUM((C224*'Student List'!$D$34),(D224*'Student List'!$E$34))/'Student List'!$D$40),SUM((B224*'Student List'!$C$34),(D224*'Student List'!$E$34))/'Student List'!$E$40),SUM((B224*'Student List'!$C$34),(C224*'Student List'!$D$34))/'Student List'!$C$40),SUM((B224*'Student List'!$C$34),(C224*'Student List'!$D$34),(D224*'Student List'!$E$34))/'Student List'!$C$35)</f>
        <v/>
      </c>
      <c r="F224" s="84" t="str">
        <f t="shared" si="66"/>
        <v/>
      </c>
      <c r="G224" s="208" t="str">
        <f>IF(ISTEXT('Student List'!$C$12),('Student List'!$C$12),"")</f>
        <v/>
      </c>
      <c r="H224" s="209"/>
      <c r="I224" s="210"/>
      <c r="J224" s="211"/>
      <c r="K224" s="210"/>
      <c r="L224" s="212"/>
      <c r="M224" s="213"/>
      <c r="N224" s="210"/>
      <c r="O224" s="211"/>
      <c r="P224" s="210"/>
      <c r="Q224" s="212"/>
      <c r="R224" s="213"/>
      <c r="S224" s="210"/>
      <c r="T224" s="211"/>
      <c r="U224" s="210"/>
      <c r="V224" s="212"/>
      <c r="W224" s="213"/>
      <c r="X224" s="210"/>
      <c r="Y224" s="211"/>
      <c r="Z224" s="210"/>
      <c r="AA224" s="214"/>
      <c r="AB224" s="215"/>
      <c r="AC224" s="209"/>
      <c r="AD224" s="210"/>
      <c r="AE224" s="213"/>
      <c r="AF224" s="210"/>
      <c r="AG224" s="212"/>
      <c r="AH224" s="213"/>
      <c r="AI224" s="210"/>
      <c r="AJ224" s="211"/>
      <c r="AK224" s="210"/>
      <c r="AL224" s="212"/>
      <c r="AM224" s="213"/>
      <c r="AN224" s="210"/>
      <c r="AO224" s="211"/>
      <c r="AP224" s="210"/>
      <c r="AQ224" s="212"/>
      <c r="AR224" s="213"/>
      <c r="AS224" s="210"/>
      <c r="AT224" s="211"/>
      <c r="AU224" s="210"/>
      <c r="AV224" s="212"/>
      <c r="AW224" s="213"/>
      <c r="AX224" s="210"/>
      <c r="AY224" s="211"/>
      <c r="AZ224" s="210"/>
      <c r="BA224" s="212"/>
      <c r="BB224" s="213"/>
      <c r="BC224" s="210"/>
      <c r="BD224" s="210"/>
      <c r="BE224" s="210"/>
      <c r="BF224" s="213"/>
      <c r="BG224" s="216" t="str">
        <f t="shared" si="67"/>
        <v/>
      </c>
      <c r="BH224" s="217"/>
      <c r="BI224" s="218" t="str">
        <f t="shared" si="68"/>
        <v/>
      </c>
      <c r="BJ224" s="219"/>
      <c r="BK224" s="220"/>
      <c r="BL224" s="221"/>
      <c r="BM224" s="221"/>
      <c r="BN224" s="221"/>
      <c r="BO224" s="221"/>
      <c r="BP224" s="221"/>
      <c r="BQ224" s="221"/>
      <c r="BR224" s="221"/>
      <c r="BS224" s="222"/>
      <c r="BT224" s="217"/>
      <c r="BU224" s="223" t="str">
        <f t="shared" si="69"/>
        <v/>
      </c>
      <c r="BV224" s="224"/>
      <c r="BW224" s="225"/>
      <c r="BX224" s="249"/>
      <c r="BY224" s="255"/>
      <c r="BZ224" s="226"/>
      <c r="CA224" s="249"/>
      <c r="CB224" s="255"/>
      <c r="CC224" s="226"/>
      <c r="CD224" s="249"/>
      <c r="CE224" s="255"/>
      <c r="CF224" s="226"/>
      <c r="CG224" s="249"/>
      <c r="CH224" s="255"/>
      <c r="CI224" s="226"/>
      <c r="CJ224" s="249"/>
      <c r="CK224" s="255"/>
      <c r="CL224" s="226"/>
      <c r="CM224" s="249"/>
      <c r="CN224" s="255"/>
      <c r="CO224" s="226"/>
      <c r="CP224" s="249"/>
      <c r="CQ224" s="255"/>
      <c r="CR224" s="226"/>
      <c r="CS224" s="249"/>
      <c r="CT224" s="255"/>
      <c r="CU224" s="226"/>
      <c r="CV224" s="249"/>
      <c r="CW224" s="225"/>
      <c r="CX224" s="226"/>
      <c r="CY224" s="227"/>
    </row>
    <row r="225" spans="1:103" ht="13.5" customHeight="1">
      <c r="A225" s="83" t="str">
        <f t="shared" si="62"/>
        <v/>
      </c>
      <c r="B225" s="168" t="str">
        <f t="shared" si="63"/>
        <v/>
      </c>
      <c r="C225" s="151" t="str">
        <f t="shared" si="64"/>
        <v/>
      </c>
      <c r="D225" s="82" t="str">
        <f t="shared" si="65"/>
        <v/>
      </c>
      <c r="E225" s="188" t="str">
        <f>IF(ISERROR(SUM((B225/2),(C225/2),(D225/2))),IF(ISERROR(SUM((B225/2),(C225/2))),IF(ISERROR(SUM((B225/2),(D225/2))),IF(ISERROR(SUM((C225/2),(D225/2))),IF(ISERROR(B225/2),IF(ISERROR(C225/2),A223,C225),B225),SUM((C225*'Student List'!$D$34),(D225*'Student List'!$E$34))/'Student List'!$D$40),SUM((B225*'Student List'!$C$34),(D225*'Student List'!$E$34))/'Student List'!$E$40),SUM((B225*'Student List'!$C$34),(C225*'Student List'!$D$34))/'Student List'!$C$40),SUM((B225*'Student List'!$C$34),(C225*'Student List'!$D$34),(D225*'Student List'!$E$34))/'Student List'!$C$35)</f>
        <v/>
      </c>
      <c r="F225" s="84" t="str">
        <f t="shared" si="66"/>
        <v/>
      </c>
      <c r="G225" s="173" t="str">
        <f>IF(ISTEXT('Student List'!$C$13),('Student List'!$C$13),"")</f>
        <v/>
      </c>
      <c r="H225" s="85"/>
      <c r="I225" s="86"/>
      <c r="J225" s="87"/>
      <c r="K225" s="86"/>
      <c r="L225" s="88"/>
      <c r="M225" s="89"/>
      <c r="N225" s="86"/>
      <c r="O225" s="87"/>
      <c r="P225" s="86"/>
      <c r="Q225" s="88"/>
      <c r="R225" s="89"/>
      <c r="S225" s="86"/>
      <c r="T225" s="87"/>
      <c r="U225" s="86"/>
      <c r="V225" s="88"/>
      <c r="W225" s="89"/>
      <c r="X225" s="86"/>
      <c r="Y225" s="87"/>
      <c r="Z225" s="86"/>
      <c r="AA225" s="90"/>
      <c r="AB225" s="207"/>
      <c r="AC225" s="85"/>
      <c r="AD225" s="86"/>
      <c r="AE225" s="89"/>
      <c r="AF225" s="86"/>
      <c r="AG225" s="88"/>
      <c r="AH225" s="89"/>
      <c r="AI225" s="86"/>
      <c r="AJ225" s="87"/>
      <c r="AK225" s="86"/>
      <c r="AL225" s="88"/>
      <c r="AM225" s="89"/>
      <c r="AN225" s="86"/>
      <c r="AO225" s="87"/>
      <c r="AP225" s="86"/>
      <c r="AQ225" s="88"/>
      <c r="AR225" s="89"/>
      <c r="AS225" s="86"/>
      <c r="AT225" s="87"/>
      <c r="AU225" s="86"/>
      <c r="AV225" s="88"/>
      <c r="AW225" s="89"/>
      <c r="AX225" s="86"/>
      <c r="AY225" s="87"/>
      <c r="AZ225" s="86"/>
      <c r="BA225" s="88"/>
      <c r="BB225" s="89"/>
      <c r="BC225" s="86"/>
      <c r="BD225" s="86"/>
      <c r="BE225" s="86"/>
      <c r="BF225" s="89"/>
      <c r="BG225" s="91" t="str">
        <f t="shared" si="67"/>
        <v/>
      </c>
      <c r="BI225" s="92" t="str">
        <f t="shared" si="68"/>
        <v/>
      </c>
      <c r="BJ225" s="112"/>
      <c r="BK225" s="117"/>
      <c r="BL225" s="113"/>
      <c r="BM225" s="113"/>
      <c r="BN225" s="113"/>
      <c r="BO225" s="113"/>
      <c r="BP225" s="113"/>
      <c r="BQ225" s="113"/>
      <c r="BR225" s="113"/>
      <c r="BS225" s="114"/>
      <c r="BU225" s="171" t="str">
        <f t="shared" si="69"/>
        <v/>
      </c>
      <c r="BV225" s="161"/>
      <c r="BW225" s="162"/>
      <c r="BX225" s="250"/>
      <c r="BY225" s="256"/>
      <c r="BZ225" s="163"/>
      <c r="CA225" s="250"/>
      <c r="CB225" s="256"/>
      <c r="CC225" s="163"/>
      <c r="CD225" s="250"/>
      <c r="CE225" s="256"/>
      <c r="CF225" s="163"/>
      <c r="CG225" s="250"/>
      <c r="CH225" s="256"/>
      <c r="CI225" s="163"/>
      <c r="CJ225" s="250"/>
      <c r="CK225" s="256"/>
      <c r="CL225" s="163"/>
      <c r="CM225" s="250"/>
      <c r="CN225" s="256"/>
      <c r="CO225" s="163"/>
      <c r="CP225" s="250"/>
      <c r="CQ225" s="256"/>
      <c r="CR225" s="163"/>
      <c r="CS225" s="250"/>
      <c r="CT225" s="256"/>
      <c r="CU225" s="163"/>
      <c r="CV225" s="250"/>
      <c r="CW225" s="162"/>
      <c r="CX225" s="163"/>
      <c r="CY225" s="164"/>
    </row>
    <row r="226" spans="1:103" ht="13.5" customHeight="1">
      <c r="A226" s="83" t="str">
        <f t="shared" si="62"/>
        <v/>
      </c>
      <c r="B226" s="168" t="str">
        <f t="shared" si="63"/>
        <v/>
      </c>
      <c r="C226" s="151" t="str">
        <f t="shared" si="64"/>
        <v/>
      </c>
      <c r="D226" s="82" t="str">
        <f t="shared" si="65"/>
        <v/>
      </c>
      <c r="E226" s="188" t="str">
        <f>IF(ISERROR(SUM((B226/2),(C226/2),(D226/2))),IF(ISERROR(SUM((B226/2),(C226/2))),IF(ISERROR(SUM((B226/2),(D226/2))),IF(ISERROR(SUM((C226/2),(D226/2))),IF(ISERROR(B226/2),IF(ISERROR(C226/2),A224,C226),B226),SUM((C226*'Student List'!$D$34),(D226*'Student List'!$E$34))/'Student List'!$D$40),SUM((B226*'Student List'!$C$34),(D226*'Student List'!$E$34))/'Student List'!$E$40),SUM((B226*'Student List'!$C$34),(C226*'Student List'!$D$34))/'Student List'!$C$40),SUM((B226*'Student List'!$C$34),(C226*'Student List'!$D$34),(D226*'Student List'!$E$34))/'Student List'!$C$35)</f>
        <v/>
      </c>
      <c r="F226" s="84" t="str">
        <f t="shared" si="66"/>
        <v/>
      </c>
      <c r="G226" s="208" t="str">
        <f>IF(ISTEXT('Student List'!$C$14),('Student List'!$C$14),"")</f>
        <v/>
      </c>
      <c r="H226" s="209"/>
      <c r="I226" s="210"/>
      <c r="J226" s="211"/>
      <c r="K226" s="210"/>
      <c r="L226" s="212"/>
      <c r="M226" s="213"/>
      <c r="N226" s="210"/>
      <c r="O226" s="211"/>
      <c r="P226" s="210"/>
      <c r="Q226" s="212"/>
      <c r="R226" s="213"/>
      <c r="S226" s="210"/>
      <c r="T226" s="211"/>
      <c r="U226" s="210"/>
      <c r="V226" s="212"/>
      <c r="W226" s="213"/>
      <c r="X226" s="210"/>
      <c r="Y226" s="211"/>
      <c r="Z226" s="210"/>
      <c r="AA226" s="214"/>
      <c r="AB226" s="215"/>
      <c r="AC226" s="209"/>
      <c r="AD226" s="210"/>
      <c r="AE226" s="213"/>
      <c r="AF226" s="210"/>
      <c r="AG226" s="212"/>
      <c r="AH226" s="213"/>
      <c r="AI226" s="210"/>
      <c r="AJ226" s="211"/>
      <c r="AK226" s="210"/>
      <c r="AL226" s="212"/>
      <c r="AM226" s="213"/>
      <c r="AN226" s="210"/>
      <c r="AO226" s="211"/>
      <c r="AP226" s="210"/>
      <c r="AQ226" s="212"/>
      <c r="AR226" s="213"/>
      <c r="AS226" s="210"/>
      <c r="AT226" s="211"/>
      <c r="AU226" s="210"/>
      <c r="AV226" s="212"/>
      <c r="AW226" s="213"/>
      <c r="AX226" s="210"/>
      <c r="AY226" s="211"/>
      <c r="AZ226" s="210"/>
      <c r="BA226" s="212"/>
      <c r="BB226" s="213"/>
      <c r="BC226" s="210"/>
      <c r="BD226" s="210"/>
      <c r="BE226" s="210"/>
      <c r="BF226" s="213"/>
      <c r="BG226" s="216" t="str">
        <f t="shared" si="67"/>
        <v/>
      </c>
      <c r="BH226" s="217"/>
      <c r="BI226" s="218" t="str">
        <f t="shared" si="68"/>
        <v/>
      </c>
      <c r="BJ226" s="219"/>
      <c r="BK226" s="220"/>
      <c r="BL226" s="221"/>
      <c r="BM226" s="221"/>
      <c r="BN226" s="221"/>
      <c r="BO226" s="221"/>
      <c r="BP226" s="221"/>
      <c r="BQ226" s="221"/>
      <c r="BR226" s="221"/>
      <c r="BS226" s="222"/>
      <c r="BT226" s="217"/>
      <c r="BU226" s="223" t="str">
        <f t="shared" si="69"/>
        <v/>
      </c>
      <c r="BV226" s="224"/>
      <c r="BW226" s="225"/>
      <c r="BX226" s="249"/>
      <c r="BY226" s="255"/>
      <c r="BZ226" s="226"/>
      <c r="CA226" s="249"/>
      <c r="CB226" s="255"/>
      <c r="CC226" s="226"/>
      <c r="CD226" s="249"/>
      <c r="CE226" s="255"/>
      <c r="CF226" s="226"/>
      <c r="CG226" s="249"/>
      <c r="CH226" s="255"/>
      <c r="CI226" s="226"/>
      <c r="CJ226" s="249"/>
      <c r="CK226" s="255"/>
      <c r="CL226" s="226"/>
      <c r="CM226" s="249"/>
      <c r="CN226" s="255"/>
      <c r="CO226" s="226"/>
      <c r="CP226" s="249"/>
      <c r="CQ226" s="255"/>
      <c r="CR226" s="226"/>
      <c r="CS226" s="249"/>
      <c r="CT226" s="255"/>
      <c r="CU226" s="226"/>
      <c r="CV226" s="249"/>
      <c r="CW226" s="225"/>
      <c r="CX226" s="226"/>
      <c r="CY226" s="227"/>
    </row>
    <row r="227" spans="1:103" ht="13.5" customHeight="1">
      <c r="A227" s="83" t="str">
        <f t="shared" si="62"/>
        <v/>
      </c>
      <c r="B227" s="168" t="str">
        <f t="shared" si="63"/>
        <v/>
      </c>
      <c r="C227" s="151" t="str">
        <f t="shared" si="64"/>
        <v/>
      </c>
      <c r="D227" s="82" t="str">
        <f t="shared" si="65"/>
        <v/>
      </c>
      <c r="E227" s="188" t="str">
        <f>IF(ISERROR(SUM((B227/2),(C227/2),(D227/2))),IF(ISERROR(SUM((B227/2),(C227/2))),IF(ISERROR(SUM((B227/2),(D227/2))),IF(ISERROR(SUM((C227/2),(D227/2))),IF(ISERROR(B227/2),IF(ISERROR(C227/2),A225,C227),B227),SUM((C227*'Student List'!$D$34),(D227*'Student List'!$E$34))/'Student List'!$D$40),SUM((B227*'Student List'!$C$34),(D227*'Student List'!$E$34))/'Student List'!$E$40),SUM((B227*'Student List'!$C$34),(C227*'Student List'!$D$34))/'Student List'!$C$40),SUM((B227*'Student List'!$C$34),(C227*'Student List'!$D$34),(D227*'Student List'!$E$34))/'Student List'!$C$35)</f>
        <v/>
      </c>
      <c r="F227" s="84" t="str">
        <f t="shared" si="66"/>
        <v/>
      </c>
      <c r="G227" s="173" t="str">
        <f>IF(ISTEXT('Student List'!$C$15),('Student List'!$C$15),"")</f>
        <v/>
      </c>
      <c r="H227" s="85"/>
      <c r="I227" s="86"/>
      <c r="J227" s="87"/>
      <c r="K227" s="86"/>
      <c r="L227" s="88"/>
      <c r="M227" s="89"/>
      <c r="N227" s="86"/>
      <c r="O227" s="87"/>
      <c r="P227" s="86"/>
      <c r="Q227" s="88"/>
      <c r="R227" s="89"/>
      <c r="S227" s="86"/>
      <c r="T227" s="87"/>
      <c r="U227" s="86"/>
      <c r="V227" s="88"/>
      <c r="W227" s="89"/>
      <c r="X227" s="86"/>
      <c r="Y227" s="87"/>
      <c r="Z227" s="86"/>
      <c r="AA227" s="90"/>
      <c r="AB227" s="207"/>
      <c r="AC227" s="85"/>
      <c r="AD227" s="86"/>
      <c r="AE227" s="89"/>
      <c r="AF227" s="86"/>
      <c r="AG227" s="88"/>
      <c r="AH227" s="89"/>
      <c r="AI227" s="86"/>
      <c r="AJ227" s="87"/>
      <c r="AK227" s="86"/>
      <c r="AL227" s="88"/>
      <c r="AM227" s="89"/>
      <c r="AN227" s="86"/>
      <c r="AO227" s="87"/>
      <c r="AP227" s="86"/>
      <c r="AQ227" s="88"/>
      <c r="AR227" s="89"/>
      <c r="AS227" s="86"/>
      <c r="AT227" s="87"/>
      <c r="AU227" s="86"/>
      <c r="AV227" s="88"/>
      <c r="AW227" s="89"/>
      <c r="AX227" s="86"/>
      <c r="AY227" s="87"/>
      <c r="AZ227" s="86"/>
      <c r="BA227" s="88"/>
      <c r="BB227" s="89"/>
      <c r="BC227" s="86"/>
      <c r="BD227" s="86"/>
      <c r="BE227" s="86"/>
      <c r="BF227" s="89"/>
      <c r="BG227" s="91" t="str">
        <f t="shared" si="67"/>
        <v/>
      </c>
      <c r="BI227" s="92" t="str">
        <f t="shared" si="68"/>
        <v/>
      </c>
      <c r="BJ227" s="112"/>
      <c r="BK227" s="117"/>
      <c r="BL227" s="113"/>
      <c r="BM227" s="113"/>
      <c r="BN227" s="113"/>
      <c r="BO227" s="113"/>
      <c r="BP227" s="113"/>
      <c r="BQ227" s="113"/>
      <c r="BR227" s="113"/>
      <c r="BS227" s="114"/>
      <c r="BU227" s="171" t="str">
        <f t="shared" si="69"/>
        <v/>
      </c>
      <c r="BV227" s="161"/>
      <c r="BW227" s="162"/>
      <c r="BX227" s="250"/>
      <c r="BY227" s="256"/>
      <c r="BZ227" s="163"/>
      <c r="CA227" s="250"/>
      <c r="CB227" s="256"/>
      <c r="CC227" s="163"/>
      <c r="CD227" s="250"/>
      <c r="CE227" s="256"/>
      <c r="CF227" s="163"/>
      <c r="CG227" s="250"/>
      <c r="CH227" s="256"/>
      <c r="CI227" s="163"/>
      <c r="CJ227" s="250"/>
      <c r="CK227" s="256"/>
      <c r="CL227" s="163"/>
      <c r="CM227" s="250"/>
      <c r="CN227" s="256"/>
      <c r="CO227" s="163"/>
      <c r="CP227" s="250"/>
      <c r="CQ227" s="256"/>
      <c r="CR227" s="163"/>
      <c r="CS227" s="250"/>
      <c r="CT227" s="256"/>
      <c r="CU227" s="163"/>
      <c r="CV227" s="250"/>
      <c r="CW227" s="162"/>
      <c r="CX227" s="163"/>
      <c r="CY227" s="164"/>
    </row>
    <row r="228" spans="1:103" ht="13.5" customHeight="1">
      <c r="A228" s="83" t="str">
        <f t="shared" si="62"/>
        <v/>
      </c>
      <c r="B228" s="168" t="str">
        <f t="shared" si="63"/>
        <v/>
      </c>
      <c r="C228" s="151" t="str">
        <f t="shared" si="64"/>
        <v/>
      </c>
      <c r="D228" s="82" t="str">
        <f t="shared" si="65"/>
        <v/>
      </c>
      <c r="E228" s="188" t="str">
        <f>IF(ISERROR(SUM((B228/2),(C228/2),(D228/2))),IF(ISERROR(SUM((B228/2),(C228/2))),IF(ISERROR(SUM((B228/2),(D228/2))),IF(ISERROR(SUM((C228/2),(D228/2))),IF(ISERROR(B228/2),IF(ISERROR(C228/2),A226,C228),B228),SUM((C228*'Student List'!$D$34),(D228*'Student List'!$E$34))/'Student List'!$D$40),SUM((B228*'Student List'!$C$34),(D228*'Student List'!$E$34))/'Student List'!$E$40),SUM((B228*'Student List'!$C$34),(C228*'Student List'!$D$34))/'Student List'!$C$40),SUM((B228*'Student List'!$C$34),(C228*'Student List'!$D$34),(D228*'Student List'!$E$34))/'Student List'!$C$35)</f>
        <v/>
      </c>
      <c r="F228" s="84" t="str">
        <f t="shared" si="66"/>
        <v/>
      </c>
      <c r="G228" s="208" t="str">
        <f>IF(ISTEXT('Student List'!$C$16),('Student List'!$C$16),"")</f>
        <v/>
      </c>
      <c r="H228" s="209"/>
      <c r="I228" s="210"/>
      <c r="J228" s="211"/>
      <c r="K228" s="210"/>
      <c r="L228" s="212"/>
      <c r="M228" s="213"/>
      <c r="N228" s="210"/>
      <c r="O228" s="211"/>
      <c r="P228" s="210"/>
      <c r="Q228" s="212"/>
      <c r="R228" s="213"/>
      <c r="S228" s="210"/>
      <c r="T228" s="211"/>
      <c r="U228" s="210"/>
      <c r="V228" s="212"/>
      <c r="W228" s="213"/>
      <c r="X228" s="210"/>
      <c r="Y228" s="211"/>
      <c r="Z228" s="210"/>
      <c r="AA228" s="214"/>
      <c r="AB228" s="215"/>
      <c r="AC228" s="209"/>
      <c r="AD228" s="210"/>
      <c r="AE228" s="213"/>
      <c r="AF228" s="210"/>
      <c r="AG228" s="212"/>
      <c r="AH228" s="213"/>
      <c r="AI228" s="210"/>
      <c r="AJ228" s="211"/>
      <c r="AK228" s="210"/>
      <c r="AL228" s="212"/>
      <c r="AM228" s="213"/>
      <c r="AN228" s="210"/>
      <c r="AO228" s="211"/>
      <c r="AP228" s="210"/>
      <c r="AQ228" s="212"/>
      <c r="AR228" s="213"/>
      <c r="AS228" s="210"/>
      <c r="AT228" s="211"/>
      <c r="AU228" s="210"/>
      <c r="AV228" s="212"/>
      <c r="AW228" s="213"/>
      <c r="AX228" s="210"/>
      <c r="AY228" s="211"/>
      <c r="AZ228" s="210"/>
      <c r="BA228" s="212"/>
      <c r="BB228" s="213"/>
      <c r="BC228" s="210"/>
      <c r="BD228" s="210"/>
      <c r="BE228" s="210"/>
      <c r="BF228" s="213"/>
      <c r="BG228" s="216" t="str">
        <f t="shared" si="67"/>
        <v/>
      </c>
      <c r="BH228" s="217"/>
      <c r="BI228" s="218" t="str">
        <f t="shared" si="68"/>
        <v/>
      </c>
      <c r="BJ228" s="219"/>
      <c r="BK228" s="220"/>
      <c r="BL228" s="221"/>
      <c r="BM228" s="221"/>
      <c r="BN228" s="221"/>
      <c r="BO228" s="221"/>
      <c r="BP228" s="221"/>
      <c r="BQ228" s="221"/>
      <c r="BR228" s="221"/>
      <c r="BS228" s="222"/>
      <c r="BT228" s="217"/>
      <c r="BU228" s="223" t="str">
        <f t="shared" si="69"/>
        <v/>
      </c>
      <c r="BV228" s="224"/>
      <c r="BW228" s="225"/>
      <c r="BX228" s="249"/>
      <c r="BY228" s="255"/>
      <c r="BZ228" s="226"/>
      <c r="CA228" s="249"/>
      <c r="CB228" s="255"/>
      <c r="CC228" s="226"/>
      <c r="CD228" s="249"/>
      <c r="CE228" s="255"/>
      <c r="CF228" s="226"/>
      <c r="CG228" s="249"/>
      <c r="CH228" s="255"/>
      <c r="CI228" s="226"/>
      <c r="CJ228" s="249"/>
      <c r="CK228" s="255"/>
      <c r="CL228" s="226"/>
      <c r="CM228" s="249"/>
      <c r="CN228" s="255"/>
      <c r="CO228" s="226"/>
      <c r="CP228" s="249"/>
      <c r="CQ228" s="255"/>
      <c r="CR228" s="226"/>
      <c r="CS228" s="249"/>
      <c r="CT228" s="255"/>
      <c r="CU228" s="226"/>
      <c r="CV228" s="249"/>
      <c r="CW228" s="225"/>
      <c r="CX228" s="226"/>
      <c r="CY228" s="227"/>
    </row>
    <row r="229" spans="1:103" ht="13.5" customHeight="1">
      <c r="A229" s="83" t="str">
        <f t="shared" si="62"/>
        <v/>
      </c>
      <c r="B229" s="168" t="str">
        <f t="shared" si="63"/>
        <v/>
      </c>
      <c r="C229" s="151" t="str">
        <f t="shared" si="64"/>
        <v/>
      </c>
      <c r="D229" s="82" t="str">
        <f t="shared" si="65"/>
        <v/>
      </c>
      <c r="E229" s="188" t="str">
        <f>IF(ISERROR(SUM((B229/2),(C229/2),(D229/2))),IF(ISERROR(SUM((B229/2),(C229/2))),IF(ISERROR(SUM((B229/2),(D229/2))),IF(ISERROR(SUM((C229/2),(D229/2))),IF(ISERROR(B229/2),IF(ISERROR(C229/2),A227,C229),B229),SUM((C229*'Student List'!$D$34),(D229*'Student List'!$E$34))/'Student List'!$D$40),SUM((B229*'Student List'!$C$34),(D229*'Student List'!$E$34))/'Student List'!$E$40),SUM((B229*'Student List'!$C$34),(C229*'Student List'!$D$34))/'Student List'!$C$40),SUM((B229*'Student List'!$C$34),(C229*'Student List'!$D$34),(D229*'Student List'!$E$34))/'Student List'!$C$35)</f>
        <v/>
      </c>
      <c r="F229" s="84" t="str">
        <f t="shared" si="66"/>
        <v/>
      </c>
      <c r="G229" s="173" t="str">
        <f>IF(ISTEXT('Student List'!$C$17),('Student List'!$C$17),"")</f>
        <v/>
      </c>
      <c r="H229" s="85"/>
      <c r="I229" s="86"/>
      <c r="J229" s="87"/>
      <c r="K229" s="86"/>
      <c r="L229" s="88"/>
      <c r="M229" s="89"/>
      <c r="N229" s="86"/>
      <c r="O229" s="87"/>
      <c r="P229" s="86"/>
      <c r="Q229" s="88"/>
      <c r="R229" s="89"/>
      <c r="S229" s="86"/>
      <c r="T229" s="87"/>
      <c r="U229" s="86"/>
      <c r="V229" s="88"/>
      <c r="W229" s="89"/>
      <c r="X229" s="86"/>
      <c r="Y229" s="87"/>
      <c r="Z229" s="86"/>
      <c r="AA229" s="90"/>
      <c r="AB229" s="207"/>
      <c r="AC229" s="85"/>
      <c r="AD229" s="86"/>
      <c r="AE229" s="89"/>
      <c r="AF229" s="86"/>
      <c r="AG229" s="88"/>
      <c r="AH229" s="89"/>
      <c r="AI229" s="86"/>
      <c r="AJ229" s="87"/>
      <c r="AK229" s="86"/>
      <c r="AL229" s="88"/>
      <c r="AM229" s="89"/>
      <c r="AN229" s="86"/>
      <c r="AO229" s="87"/>
      <c r="AP229" s="86"/>
      <c r="AQ229" s="88"/>
      <c r="AR229" s="89"/>
      <c r="AS229" s="86"/>
      <c r="AT229" s="87"/>
      <c r="AU229" s="86"/>
      <c r="AV229" s="88"/>
      <c r="AW229" s="89"/>
      <c r="AX229" s="86"/>
      <c r="AY229" s="87"/>
      <c r="AZ229" s="86"/>
      <c r="BA229" s="88"/>
      <c r="BB229" s="89"/>
      <c r="BC229" s="86"/>
      <c r="BD229" s="86"/>
      <c r="BE229" s="86"/>
      <c r="BF229" s="89"/>
      <c r="BG229" s="91" t="str">
        <f t="shared" si="67"/>
        <v/>
      </c>
      <c r="BI229" s="92" t="str">
        <f t="shared" si="68"/>
        <v/>
      </c>
      <c r="BJ229" s="112"/>
      <c r="BK229" s="117"/>
      <c r="BL229" s="113"/>
      <c r="BM229" s="113"/>
      <c r="BN229" s="113"/>
      <c r="BO229" s="113"/>
      <c r="BP229" s="113"/>
      <c r="BQ229" s="113"/>
      <c r="BR229" s="113"/>
      <c r="BS229" s="114"/>
      <c r="BU229" s="171" t="str">
        <f t="shared" si="69"/>
        <v/>
      </c>
      <c r="BV229" s="161"/>
      <c r="BW229" s="162"/>
      <c r="BX229" s="250"/>
      <c r="BY229" s="256"/>
      <c r="BZ229" s="163"/>
      <c r="CA229" s="250"/>
      <c r="CB229" s="256"/>
      <c r="CC229" s="163"/>
      <c r="CD229" s="250"/>
      <c r="CE229" s="256"/>
      <c r="CF229" s="163"/>
      <c r="CG229" s="250"/>
      <c r="CH229" s="256"/>
      <c r="CI229" s="163"/>
      <c r="CJ229" s="250"/>
      <c r="CK229" s="256"/>
      <c r="CL229" s="163"/>
      <c r="CM229" s="250"/>
      <c r="CN229" s="256"/>
      <c r="CO229" s="163"/>
      <c r="CP229" s="250"/>
      <c r="CQ229" s="256"/>
      <c r="CR229" s="163"/>
      <c r="CS229" s="250"/>
      <c r="CT229" s="256"/>
      <c r="CU229" s="163"/>
      <c r="CV229" s="250"/>
      <c r="CW229" s="162"/>
      <c r="CX229" s="163"/>
      <c r="CY229" s="164"/>
    </row>
    <row r="230" spans="1:103" ht="13.5" customHeight="1">
      <c r="A230" s="83" t="str">
        <f t="shared" si="62"/>
        <v/>
      </c>
      <c r="B230" s="168" t="str">
        <f t="shared" si="63"/>
        <v/>
      </c>
      <c r="C230" s="151" t="str">
        <f t="shared" si="64"/>
        <v/>
      </c>
      <c r="D230" s="82" t="str">
        <f t="shared" si="65"/>
        <v/>
      </c>
      <c r="E230" s="188" t="str">
        <f>IF(ISERROR(SUM((B230/2),(C230/2),(D230/2))),IF(ISERROR(SUM((B230/2),(C230/2))),IF(ISERROR(SUM((B230/2),(D230/2))),IF(ISERROR(SUM((C230/2),(D230/2))),IF(ISERROR(B230/2),IF(ISERROR(C230/2),A228,C230),B230),SUM((C230*'Student List'!$D$34),(D230*'Student List'!$E$34))/'Student List'!$D$40),SUM((B230*'Student List'!$C$34),(D230*'Student List'!$E$34))/'Student List'!$E$40),SUM((B230*'Student List'!$C$34),(C230*'Student List'!$D$34))/'Student List'!$C$40),SUM((B230*'Student List'!$C$34),(C230*'Student List'!$D$34),(D230*'Student List'!$E$34))/'Student List'!$C$35)</f>
        <v/>
      </c>
      <c r="F230" s="84" t="str">
        <f t="shared" si="66"/>
        <v/>
      </c>
      <c r="G230" s="208" t="str">
        <f>IF(ISTEXT('Student List'!$C$18),('Student List'!$C$18),"")</f>
        <v/>
      </c>
      <c r="H230" s="209"/>
      <c r="I230" s="210"/>
      <c r="J230" s="211"/>
      <c r="K230" s="210"/>
      <c r="L230" s="212"/>
      <c r="M230" s="213"/>
      <c r="N230" s="210"/>
      <c r="O230" s="211"/>
      <c r="P230" s="210"/>
      <c r="Q230" s="212"/>
      <c r="R230" s="213"/>
      <c r="S230" s="210"/>
      <c r="T230" s="211"/>
      <c r="U230" s="210"/>
      <c r="V230" s="212"/>
      <c r="W230" s="213"/>
      <c r="X230" s="210"/>
      <c r="Y230" s="211"/>
      <c r="Z230" s="210"/>
      <c r="AA230" s="214"/>
      <c r="AB230" s="215"/>
      <c r="AC230" s="209"/>
      <c r="AD230" s="210"/>
      <c r="AE230" s="213"/>
      <c r="AF230" s="210"/>
      <c r="AG230" s="212"/>
      <c r="AH230" s="213"/>
      <c r="AI230" s="210"/>
      <c r="AJ230" s="211"/>
      <c r="AK230" s="210"/>
      <c r="AL230" s="212"/>
      <c r="AM230" s="213"/>
      <c r="AN230" s="210"/>
      <c r="AO230" s="211"/>
      <c r="AP230" s="210"/>
      <c r="AQ230" s="212"/>
      <c r="AR230" s="213"/>
      <c r="AS230" s="210"/>
      <c r="AT230" s="211"/>
      <c r="AU230" s="210"/>
      <c r="AV230" s="212"/>
      <c r="AW230" s="213"/>
      <c r="AX230" s="210"/>
      <c r="AY230" s="211"/>
      <c r="AZ230" s="210"/>
      <c r="BA230" s="212"/>
      <c r="BB230" s="213"/>
      <c r="BC230" s="210"/>
      <c r="BD230" s="210"/>
      <c r="BE230" s="210"/>
      <c r="BF230" s="213"/>
      <c r="BG230" s="216" t="str">
        <f t="shared" si="67"/>
        <v/>
      </c>
      <c r="BH230" s="217"/>
      <c r="BI230" s="218" t="str">
        <f t="shared" si="68"/>
        <v/>
      </c>
      <c r="BJ230" s="219"/>
      <c r="BK230" s="220"/>
      <c r="BL230" s="221"/>
      <c r="BM230" s="221"/>
      <c r="BN230" s="221"/>
      <c r="BO230" s="221"/>
      <c r="BP230" s="221"/>
      <c r="BQ230" s="221"/>
      <c r="BR230" s="221"/>
      <c r="BS230" s="222"/>
      <c r="BT230" s="217"/>
      <c r="BU230" s="223" t="str">
        <f t="shared" si="69"/>
        <v/>
      </c>
      <c r="BV230" s="224"/>
      <c r="BW230" s="225"/>
      <c r="BX230" s="249"/>
      <c r="BY230" s="255"/>
      <c r="BZ230" s="226"/>
      <c r="CA230" s="249"/>
      <c r="CB230" s="255"/>
      <c r="CC230" s="226"/>
      <c r="CD230" s="249"/>
      <c r="CE230" s="255"/>
      <c r="CF230" s="226"/>
      <c r="CG230" s="249"/>
      <c r="CH230" s="255"/>
      <c r="CI230" s="226"/>
      <c r="CJ230" s="249"/>
      <c r="CK230" s="255"/>
      <c r="CL230" s="226"/>
      <c r="CM230" s="249"/>
      <c r="CN230" s="255"/>
      <c r="CO230" s="226"/>
      <c r="CP230" s="249"/>
      <c r="CQ230" s="255"/>
      <c r="CR230" s="226"/>
      <c r="CS230" s="249"/>
      <c r="CT230" s="255"/>
      <c r="CU230" s="226"/>
      <c r="CV230" s="249"/>
      <c r="CW230" s="225"/>
      <c r="CX230" s="226"/>
      <c r="CY230" s="227"/>
    </row>
    <row r="231" spans="1:103" ht="13.5" customHeight="1">
      <c r="A231" s="83" t="str">
        <f t="shared" si="62"/>
        <v/>
      </c>
      <c r="B231" s="168" t="str">
        <f t="shared" si="63"/>
        <v/>
      </c>
      <c r="C231" s="151" t="str">
        <f t="shared" si="64"/>
        <v/>
      </c>
      <c r="D231" s="82" t="str">
        <f t="shared" si="65"/>
        <v/>
      </c>
      <c r="E231" s="188" t="str">
        <f>IF(ISERROR(SUM((B231/2),(C231/2),(D231/2))),IF(ISERROR(SUM((B231/2),(C231/2))),IF(ISERROR(SUM((B231/2),(D231/2))),IF(ISERROR(SUM((C231/2),(D231/2))),IF(ISERROR(B231/2),IF(ISERROR(C231/2),A229,C231),B231),SUM((C231*'Student List'!$D$34),(D231*'Student List'!$E$34))/'Student List'!$D$40),SUM((B231*'Student List'!$C$34),(D231*'Student List'!$E$34))/'Student List'!$E$40),SUM((B231*'Student List'!$C$34),(C231*'Student List'!$D$34))/'Student List'!$C$40),SUM((B231*'Student List'!$C$34),(C231*'Student List'!$D$34),(D231*'Student List'!$E$34))/'Student List'!$C$35)</f>
        <v/>
      </c>
      <c r="F231" s="84" t="str">
        <f t="shared" si="66"/>
        <v/>
      </c>
      <c r="G231" s="173" t="str">
        <f>IF(ISTEXT('Student List'!$C$19),('Student List'!$C$19),"")</f>
        <v/>
      </c>
      <c r="H231" s="85"/>
      <c r="I231" s="86"/>
      <c r="J231" s="87"/>
      <c r="K231" s="86"/>
      <c r="L231" s="88"/>
      <c r="M231" s="89"/>
      <c r="N231" s="86"/>
      <c r="O231" s="87"/>
      <c r="P231" s="86"/>
      <c r="Q231" s="88"/>
      <c r="R231" s="89"/>
      <c r="S231" s="86"/>
      <c r="T231" s="87"/>
      <c r="U231" s="86"/>
      <c r="V231" s="88"/>
      <c r="W231" s="89"/>
      <c r="X231" s="86"/>
      <c r="Y231" s="87"/>
      <c r="Z231" s="86"/>
      <c r="AA231" s="90"/>
      <c r="AB231" s="207"/>
      <c r="AC231" s="85"/>
      <c r="AD231" s="86"/>
      <c r="AE231" s="89"/>
      <c r="AF231" s="86"/>
      <c r="AG231" s="88"/>
      <c r="AH231" s="89"/>
      <c r="AI231" s="86"/>
      <c r="AJ231" s="87"/>
      <c r="AK231" s="86"/>
      <c r="AL231" s="88"/>
      <c r="AM231" s="89"/>
      <c r="AN231" s="86"/>
      <c r="AO231" s="87"/>
      <c r="AP231" s="86"/>
      <c r="AQ231" s="88"/>
      <c r="AR231" s="89"/>
      <c r="AS231" s="86"/>
      <c r="AT231" s="87"/>
      <c r="AU231" s="86"/>
      <c r="AV231" s="88"/>
      <c r="AW231" s="89"/>
      <c r="AX231" s="86"/>
      <c r="AY231" s="87"/>
      <c r="AZ231" s="86"/>
      <c r="BA231" s="88"/>
      <c r="BB231" s="89"/>
      <c r="BC231" s="86"/>
      <c r="BD231" s="86"/>
      <c r="BE231" s="86"/>
      <c r="BF231" s="89"/>
      <c r="BG231" s="91" t="str">
        <f t="shared" si="67"/>
        <v/>
      </c>
      <c r="BI231" s="92" t="str">
        <f t="shared" si="68"/>
        <v/>
      </c>
      <c r="BJ231" s="112"/>
      <c r="BK231" s="117"/>
      <c r="BL231" s="113"/>
      <c r="BM231" s="113"/>
      <c r="BN231" s="113"/>
      <c r="BO231" s="113"/>
      <c r="BP231" s="113"/>
      <c r="BQ231" s="113"/>
      <c r="BR231" s="113"/>
      <c r="BS231" s="114"/>
      <c r="BU231" s="171" t="str">
        <f t="shared" si="69"/>
        <v/>
      </c>
      <c r="BV231" s="161"/>
      <c r="BW231" s="162"/>
      <c r="BX231" s="250"/>
      <c r="BY231" s="256"/>
      <c r="BZ231" s="163"/>
      <c r="CA231" s="250"/>
      <c r="CB231" s="256"/>
      <c r="CC231" s="163"/>
      <c r="CD231" s="250"/>
      <c r="CE231" s="256"/>
      <c r="CF231" s="163"/>
      <c r="CG231" s="250"/>
      <c r="CH231" s="256"/>
      <c r="CI231" s="163"/>
      <c r="CJ231" s="250"/>
      <c r="CK231" s="256"/>
      <c r="CL231" s="163"/>
      <c r="CM231" s="250"/>
      <c r="CN231" s="256"/>
      <c r="CO231" s="163"/>
      <c r="CP231" s="250"/>
      <c r="CQ231" s="256"/>
      <c r="CR231" s="163"/>
      <c r="CS231" s="250"/>
      <c r="CT231" s="256"/>
      <c r="CU231" s="163"/>
      <c r="CV231" s="250"/>
      <c r="CW231" s="162"/>
      <c r="CX231" s="163"/>
      <c r="CY231" s="164"/>
    </row>
    <row r="232" spans="1:103" ht="13.5" customHeight="1">
      <c r="A232" s="83" t="str">
        <f t="shared" si="62"/>
        <v/>
      </c>
      <c r="B232" s="168" t="str">
        <f t="shared" si="63"/>
        <v/>
      </c>
      <c r="C232" s="151" t="str">
        <f t="shared" si="64"/>
        <v/>
      </c>
      <c r="D232" s="82" t="str">
        <f t="shared" si="65"/>
        <v/>
      </c>
      <c r="E232" s="188" t="str">
        <f>IF(ISERROR(SUM((B232/2),(C232/2),(D232/2))),IF(ISERROR(SUM((B232/2),(C232/2))),IF(ISERROR(SUM((B232/2),(D232/2))),IF(ISERROR(SUM((C232/2),(D232/2))),IF(ISERROR(B232/2),IF(ISERROR(C232/2),A230,C232),B232),SUM((C232*'Student List'!$D$34),(D232*'Student List'!$E$34))/'Student List'!$D$40),SUM((B232*'Student List'!$C$34),(D232*'Student List'!$E$34))/'Student List'!$E$40),SUM((B232*'Student List'!$C$34),(C232*'Student List'!$D$34))/'Student List'!$C$40),SUM((B232*'Student List'!$C$34),(C232*'Student List'!$D$34),(D232*'Student List'!$E$34))/'Student List'!$C$35)</f>
        <v/>
      </c>
      <c r="F232" s="84" t="str">
        <f t="shared" si="66"/>
        <v/>
      </c>
      <c r="G232" s="208" t="str">
        <f>IF(ISTEXT('Student List'!$C$20),('Student List'!$C$20),"")</f>
        <v/>
      </c>
      <c r="H232" s="209"/>
      <c r="I232" s="210"/>
      <c r="J232" s="211"/>
      <c r="K232" s="210"/>
      <c r="L232" s="212"/>
      <c r="M232" s="213"/>
      <c r="N232" s="210"/>
      <c r="O232" s="211"/>
      <c r="P232" s="210"/>
      <c r="Q232" s="212"/>
      <c r="R232" s="213"/>
      <c r="S232" s="210"/>
      <c r="T232" s="211"/>
      <c r="U232" s="210"/>
      <c r="V232" s="212"/>
      <c r="W232" s="213"/>
      <c r="X232" s="210"/>
      <c r="Y232" s="211"/>
      <c r="Z232" s="210"/>
      <c r="AA232" s="214"/>
      <c r="AB232" s="215"/>
      <c r="AC232" s="209"/>
      <c r="AD232" s="210"/>
      <c r="AE232" s="213"/>
      <c r="AF232" s="210"/>
      <c r="AG232" s="212"/>
      <c r="AH232" s="213"/>
      <c r="AI232" s="210"/>
      <c r="AJ232" s="211"/>
      <c r="AK232" s="210"/>
      <c r="AL232" s="212"/>
      <c r="AM232" s="213"/>
      <c r="AN232" s="210"/>
      <c r="AO232" s="211"/>
      <c r="AP232" s="210"/>
      <c r="AQ232" s="212"/>
      <c r="AR232" s="213"/>
      <c r="AS232" s="210"/>
      <c r="AT232" s="211"/>
      <c r="AU232" s="210"/>
      <c r="AV232" s="212"/>
      <c r="AW232" s="213"/>
      <c r="AX232" s="210"/>
      <c r="AY232" s="211"/>
      <c r="AZ232" s="210"/>
      <c r="BA232" s="212"/>
      <c r="BB232" s="213"/>
      <c r="BC232" s="210"/>
      <c r="BD232" s="210"/>
      <c r="BE232" s="210"/>
      <c r="BF232" s="213"/>
      <c r="BG232" s="216" t="str">
        <f t="shared" si="67"/>
        <v/>
      </c>
      <c r="BH232" s="217"/>
      <c r="BI232" s="218" t="str">
        <f t="shared" si="68"/>
        <v/>
      </c>
      <c r="BJ232" s="219"/>
      <c r="BK232" s="220"/>
      <c r="BL232" s="221"/>
      <c r="BM232" s="221"/>
      <c r="BN232" s="221"/>
      <c r="BO232" s="221"/>
      <c r="BP232" s="221"/>
      <c r="BQ232" s="221"/>
      <c r="BR232" s="221"/>
      <c r="BS232" s="222"/>
      <c r="BT232" s="217"/>
      <c r="BU232" s="223" t="str">
        <f t="shared" si="69"/>
        <v/>
      </c>
      <c r="BV232" s="224"/>
      <c r="BW232" s="225"/>
      <c r="BX232" s="249"/>
      <c r="BY232" s="255"/>
      <c r="BZ232" s="226"/>
      <c r="CA232" s="249"/>
      <c r="CB232" s="255"/>
      <c r="CC232" s="226"/>
      <c r="CD232" s="249"/>
      <c r="CE232" s="255"/>
      <c r="CF232" s="226"/>
      <c r="CG232" s="249"/>
      <c r="CH232" s="255"/>
      <c r="CI232" s="226"/>
      <c r="CJ232" s="249"/>
      <c r="CK232" s="255"/>
      <c r="CL232" s="226"/>
      <c r="CM232" s="249"/>
      <c r="CN232" s="255"/>
      <c r="CO232" s="226"/>
      <c r="CP232" s="249"/>
      <c r="CQ232" s="255"/>
      <c r="CR232" s="226"/>
      <c r="CS232" s="249"/>
      <c r="CT232" s="255"/>
      <c r="CU232" s="226"/>
      <c r="CV232" s="249"/>
      <c r="CW232" s="225"/>
      <c r="CX232" s="226"/>
      <c r="CY232" s="227"/>
    </row>
    <row r="233" spans="1:103" ht="13.5" customHeight="1">
      <c r="A233" s="83" t="str">
        <f t="shared" si="62"/>
        <v/>
      </c>
      <c r="B233" s="168" t="str">
        <f t="shared" si="63"/>
        <v/>
      </c>
      <c r="C233" s="151" t="str">
        <f t="shared" si="64"/>
        <v/>
      </c>
      <c r="D233" s="82" t="str">
        <f t="shared" si="65"/>
        <v/>
      </c>
      <c r="E233" s="188" t="str">
        <f>IF(ISERROR(SUM((B233/2),(C233/2),(D233/2))),IF(ISERROR(SUM((B233/2),(C233/2))),IF(ISERROR(SUM((B233/2),(D233/2))),IF(ISERROR(SUM((C233/2),(D233/2))),IF(ISERROR(B233/2),IF(ISERROR(C233/2),A231,C233),B233),SUM((C233*'Student List'!$D$34),(D233*'Student List'!$E$34))/'Student List'!$D$40),SUM((B233*'Student List'!$C$34),(D233*'Student List'!$E$34))/'Student List'!$E$40),SUM((B233*'Student List'!$C$34),(C233*'Student List'!$D$34))/'Student List'!$C$40),SUM((B233*'Student List'!$C$34),(C233*'Student List'!$D$34),(D233*'Student List'!$E$34))/'Student List'!$C$35)</f>
        <v/>
      </c>
      <c r="F233" s="84" t="str">
        <f t="shared" si="66"/>
        <v/>
      </c>
      <c r="G233" s="173" t="str">
        <f>IF(ISTEXT('Student List'!$C$21),('Student List'!$C$21),"")</f>
        <v/>
      </c>
      <c r="H233" s="85"/>
      <c r="I233" s="86"/>
      <c r="J233" s="87"/>
      <c r="K233" s="86"/>
      <c r="L233" s="88"/>
      <c r="M233" s="89"/>
      <c r="N233" s="86"/>
      <c r="O233" s="86"/>
      <c r="P233" s="228"/>
      <c r="Q233" s="148"/>
      <c r="R233" s="89"/>
      <c r="S233" s="86"/>
      <c r="T233" s="87"/>
      <c r="U233" s="86"/>
      <c r="V233" s="88"/>
      <c r="W233" s="89"/>
      <c r="X233" s="86"/>
      <c r="Y233" s="87"/>
      <c r="Z233" s="86"/>
      <c r="AA233" s="90"/>
      <c r="AB233" s="207"/>
      <c r="AC233" s="85"/>
      <c r="AD233" s="86"/>
      <c r="AE233" s="89"/>
      <c r="AF233" s="86"/>
      <c r="AG233" s="88"/>
      <c r="AH233" s="89"/>
      <c r="AI233" s="86"/>
      <c r="AJ233" s="87"/>
      <c r="AK233" s="86"/>
      <c r="AL233" s="88"/>
      <c r="AM233" s="89"/>
      <c r="AN233" s="86"/>
      <c r="AO233" s="87"/>
      <c r="AP233" s="86"/>
      <c r="AQ233" s="88"/>
      <c r="AR233" s="89"/>
      <c r="AS233" s="86"/>
      <c r="AT233" s="87"/>
      <c r="AU233" s="86"/>
      <c r="AV233" s="88"/>
      <c r="AW233" s="89"/>
      <c r="AX233" s="86"/>
      <c r="AY233" s="87"/>
      <c r="AZ233" s="86"/>
      <c r="BA233" s="88"/>
      <c r="BB233" s="89"/>
      <c r="BC233" s="86"/>
      <c r="BD233" s="86"/>
      <c r="BE233" s="86"/>
      <c r="BF233" s="89"/>
      <c r="BG233" s="91" t="str">
        <f t="shared" si="67"/>
        <v/>
      </c>
      <c r="BI233" s="92" t="str">
        <f t="shared" si="68"/>
        <v/>
      </c>
      <c r="BJ233" s="112"/>
      <c r="BK233" s="117"/>
      <c r="BL233" s="113"/>
      <c r="BM233" s="113"/>
      <c r="BN233" s="113"/>
      <c r="BO233" s="113"/>
      <c r="BP233" s="113"/>
      <c r="BQ233" s="113"/>
      <c r="BR233" s="113"/>
      <c r="BS233" s="114"/>
      <c r="BU233" s="171" t="str">
        <f t="shared" si="69"/>
        <v/>
      </c>
      <c r="BV233" s="161"/>
      <c r="BW233" s="162"/>
      <c r="BX233" s="250"/>
      <c r="BY233" s="256"/>
      <c r="BZ233" s="163"/>
      <c r="CA233" s="250"/>
      <c r="CB233" s="256"/>
      <c r="CC233" s="163"/>
      <c r="CD233" s="250"/>
      <c r="CE233" s="256"/>
      <c r="CF233" s="163"/>
      <c r="CG233" s="250"/>
      <c r="CH233" s="256"/>
      <c r="CI233" s="163"/>
      <c r="CJ233" s="250"/>
      <c r="CK233" s="256"/>
      <c r="CL233" s="163"/>
      <c r="CM233" s="250"/>
      <c r="CN233" s="256"/>
      <c r="CO233" s="163"/>
      <c r="CP233" s="250"/>
      <c r="CQ233" s="256"/>
      <c r="CR233" s="163"/>
      <c r="CS233" s="250"/>
      <c r="CT233" s="256"/>
      <c r="CU233" s="163"/>
      <c r="CV233" s="250"/>
      <c r="CW233" s="162"/>
      <c r="CX233" s="163"/>
      <c r="CY233" s="164"/>
    </row>
    <row r="234" spans="1:103" ht="13.5" customHeight="1">
      <c r="A234" s="83" t="str">
        <f t="shared" si="62"/>
        <v/>
      </c>
      <c r="B234" s="168" t="str">
        <f t="shared" si="63"/>
        <v/>
      </c>
      <c r="C234" s="151" t="str">
        <f t="shared" si="64"/>
        <v/>
      </c>
      <c r="D234" s="82" t="str">
        <f t="shared" si="65"/>
        <v/>
      </c>
      <c r="E234" s="188" t="str">
        <f>IF(ISERROR(SUM((B234/2),(C234/2),(D234/2))),IF(ISERROR(SUM((B234/2),(C234/2))),IF(ISERROR(SUM((B234/2),(D234/2))),IF(ISERROR(SUM((C234/2),(D234/2))),IF(ISERROR(B234/2),IF(ISERROR(C234/2),A232,C234),B234),SUM((C234*'Student List'!$D$34),(D234*'Student List'!$E$34))/'Student List'!$D$40),SUM((B234*'Student List'!$C$34),(D234*'Student List'!$E$34))/'Student List'!$E$40),SUM((B234*'Student List'!$C$34),(C234*'Student List'!$D$34))/'Student List'!$C$40),SUM((B234*'Student List'!$C$34),(C234*'Student List'!$D$34),(D234*'Student List'!$E$34))/'Student List'!$C$35)</f>
        <v/>
      </c>
      <c r="F234" s="84" t="str">
        <f t="shared" si="66"/>
        <v/>
      </c>
      <c r="G234" s="208" t="str">
        <f>IF(ISTEXT('Student List'!$C$22),('Student List'!$C$22),"")</f>
        <v/>
      </c>
      <c r="H234" s="209"/>
      <c r="I234" s="210"/>
      <c r="J234" s="211"/>
      <c r="K234" s="210"/>
      <c r="L234" s="212"/>
      <c r="M234" s="213"/>
      <c r="N234" s="210"/>
      <c r="O234" s="211"/>
      <c r="P234" s="210"/>
      <c r="Q234" s="212"/>
      <c r="R234" s="213"/>
      <c r="S234" s="210"/>
      <c r="T234" s="211"/>
      <c r="U234" s="210"/>
      <c r="V234" s="212"/>
      <c r="W234" s="213"/>
      <c r="X234" s="210"/>
      <c r="Y234" s="211"/>
      <c r="Z234" s="210"/>
      <c r="AA234" s="214"/>
      <c r="AB234" s="215"/>
      <c r="AC234" s="209"/>
      <c r="AD234" s="210"/>
      <c r="AE234" s="213"/>
      <c r="AF234" s="210"/>
      <c r="AG234" s="212"/>
      <c r="AH234" s="213"/>
      <c r="AI234" s="210"/>
      <c r="AJ234" s="211"/>
      <c r="AK234" s="210"/>
      <c r="AL234" s="212"/>
      <c r="AM234" s="213"/>
      <c r="AN234" s="210"/>
      <c r="AO234" s="211"/>
      <c r="AP234" s="210"/>
      <c r="AQ234" s="212"/>
      <c r="AR234" s="213"/>
      <c r="AS234" s="210"/>
      <c r="AT234" s="211"/>
      <c r="AU234" s="210"/>
      <c r="AV234" s="212"/>
      <c r="AW234" s="213"/>
      <c r="AX234" s="210"/>
      <c r="AY234" s="211"/>
      <c r="AZ234" s="210"/>
      <c r="BA234" s="212"/>
      <c r="BB234" s="213"/>
      <c r="BC234" s="210"/>
      <c r="BD234" s="210"/>
      <c r="BE234" s="210"/>
      <c r="BF234" s="213"/>
      <c r="BG234" s="216" t="str">
        <f t="shared" si="67"/>
        <v/>
      </c>
      <c r="BH234" s="217"/>
      <c r="BI234" s="218" t="str">
        <f t="shared" si="68"/>
        <v/>
      </c>
      <c r="BJ234" s="219"/>
      <c r="BK234" s="220"/>
      <c r="BL234" s="221"/>
      <c r="BM234" s="221"/>
      <c r="BN234" s="221"/>
      <c r="BO234" s="221"/>
      <c r="BP234" s="221"/>
      <c r="BQ234" s="221"/>
      <c r="BR234" s="221"/>
      <c r="BS234" s="222"/>
      <c r="BT234" s="217"/>
      <c r="BU234" s="223" t="str">
        <f t="shared" si="69"/>
        <v/>
      </c>
      <c r="BV234" s="224"/>
      <c r="BW234" s="225"/>
      <c r="BX234" s="249"/>
      <c r="BY234" s="255"/>
      <c r="BZ234" s="226"/>
      <c r="CA234" s="249"/>
      <c r="CB234" s="255"/>
      <c r="CC234" s="226"/>
      <c r="CD234" s="249"/>
      <c r="CE234" s="255"/>
      <c r="CF234" s="226"/>
      <c r="CG234" s="249"/>
      <c r="CH234" s="255"/>
      <c r="CI234" s="226"/>
      <c r="CJ234" s="249"/>
      <c r="CK234" s="255"/>
      <c r="CL234" s="226"/>
      <c r="CM234" s="249"/>
      <c r="CN234" s="255"/>
      <c r="CO234" s="226"/>
      <c r="CP234" s="249"/>
      <c r="CQ234" s="255"/>
      <c r="CR234" s="226"/>
      <c r="CS234" s="249"/>
      <c r="CT234" s="255"/>
      <c r="CU234" s="226"/>
      <c r="CV234" s="249"/>
      <c r="CW234" s="225"/>
      <c r="CX234" s="226"/>
      <c r="CY234" s="227"/>
    </row>
    <row r="235" spans="1:103" ht="13.5" customHeight="1">
      <c r="A235" s="83" t="str">
        <f t="shared" si="62"/>
        <v/>
      </c>
      <c r="B235" s="168" t="str">
        <f t="shared" si="63"/>
        <v/>
      </c>
      <c r="C235" s="151" t="str">
        <f t="shared" si="64"/>
        <v/>
      </c>
      <c r="D235" s="82" t="str">
        <f t="shared" si="65"/>
        <v/>
      </c>
      <c r="E235" s="188" t="str">
        <f>IF(ISERROR(SUM((B235/2),(C235/2),(D235/2))),IF(ISERROR(SUM((B235/2),(C235/2))),IF(ISERROR(SUM((B235/2),(D235/2))),IF(ISERROR(SUM((C235/2),(D235/2))),IF(ISERROR(B235/2),IF(ISERROR(C235/2),A233,C235),B235),SUM((C235*'Student List'!$D$34),(D235*'Student List'!$E$34))/'Student List'!$D$40),SUM((B235*'Student List'!$C$34),(D235*'Student List'!$E$34))/'Student List'!$E$40),SUM((B235*'Student List'!$C$34),(C235*'Student List'!$D$34))/'Student List'!$C$40),SUM((B235*'Student List'!$C$34),(C235*'Student List'!$D$34),(D235*'Student List'!$E$34))/'Student List'!$C$35)</f>
        <v/>
      </c>
      <c r="F235" s="84" t="str">
        <f t="shared" si="66"/>
        <v/>
      </c>
      <c r="G235" s="173" t="str">
        <f>IF(ISTEXT('Student List'!$C$23),('Student List'!$C$23),"")</f>
        <v/>
      </c>
      <c r="H235" s="85"/>
      <c r="I235" s="86"/>
      <c r="J235" s="87"/>
      <c r="K235" s="86"/>
      <c r="L235" s="88"/>
      <c r="M235" s="89"/>
      <c r="N235" s="86"/>
      <c r="O235" s="87"/>
      <c r="P235" s="86"/>
      <c r="Q235" s="88"/>
      <c r="R235" s="89"/>
      <c r="S235" s="86"/>
      <c r="T235" s="87"/>
      <c r="U235" s="86"/>
      <c r="V235" s="88"/>
      <c r="W235" s="89"/>
      <c r="X235" s="86"/>
      <c r="Y235" s="87"/>
      <c r="Z235" s="86"/>
      <c r="AA235" s="90"/>
      <c r="AB235" s="207"/>
      <c r="AC235" s="85"/>
      <c r="AD235" s="86"/>
      <c r="AE235" s="89"/>
      <c r="AF235" s="86"/>
      <c r="AG235" s="88"/>
      <c r="AH235" s="89"/>
      <c r="AI235" s="86"/>
      <c r="AJ235" s="87"/>
      <c r="AK235" s="86"/>
      <c r="AL235" s="88"/>
      <c r="AM235" s="89"/>
      <c r="AN235" s="86"/>
      <c r="AO235" s="87"/>
      <c r="AP235" s="86"/>
      <c r="AQ235" s="88"/>
      <c r="AR235" s="89"/>
      <c r="AS235" s="86"/>
      <c r="AT235" s="87"/>
      <c r="AU235" s="86"/>
      <c r="AV235" s="88"/>
      <c r="AW235" s="89"/>
      <c r="AX235" s="86"/>
      <c r="AY235" s="87"/>
      <c r="AZ235" s="86"/>
      <c r="BA235" s="88"/>
      <c r="BB235" s="89"/>
      <c r="BC235" s="86"/>
      <c r="BD235" s="86"/>
      <c r="BE235" s="86"/>
      <c r="BF235" s="89"/>
      <c r="BG235" s="91" t="str">
        <f t="shared" si="67"/>
        <v/>
      </c>
      <c r="BI235" s="92" t="str">
        <f t="shared" si="68"/>
        <v/>
      </c>
      <c r="BJ235" s="112"/>
      <c r="BK235" s="117"/>
      <c r="BL235" s="113"/>
      <c r="BM235" s="113"/>
      <c r="BN235" s="113"/>
      <c r="BO235" s="113"/>
      <c r="BP235" s="113"/>
      <c r="BQ235" s="113"/>
      <c r="BR235" s="113"/>
      <c r="BS235" s="114"/>
      <c r="BU235" s="171" t="str">
        <f t="shared" si="69"/>
        <v/>
      </c>
      <c r="BV235" s="161"/>
      <c r="BW235" s="162"/>
      <c r="BX235" s="250"/>
      <c r="BY235" s="256"/>
      <c r="BZ235" s="163"/>
      <c r="CA235" s="250"/>
      <c r="CB235" s="256"/>
      <c r="CC235" s="163"/>
      <c r="CD235" s="250"/>
      <c r="CE235" s="256"/>
      <c r="CF235" s="163"/>
      <c r="CG235" s="250"/>
      <c r="CH235" s="256"/>
      <c r="CI235" s="163"/>
      <c r="CJ235" s="250"/>
      <c r="CK235" s="256"/>
      <c r="CL235" s="163"/>
      <c r="CM235" s="250"/>
      <c r="CN235" s="256"/>
      <c r="CO235" s="163"/>
      <c r="CP235" s="250"/>
      <c r="CQ235" s="256"/>
      <c r="CR235" s="163"/>
      <c r="CS235" s="250"/>
      <c r="CT235" s="256"/>
      <c r="CU235" s="163"/>
      <c r="CV235" s="250"/>
      <c r="CW235" s="162"/>
      <c r="CX235" s="163"/>
      <c r="CY235" s="164"/>
    </row>
    <row r="236" spans="1:103" ht="13.5" customHeight="1">
      <c r="A236" s="83" t="str">
        <f t="shared" si="62"/>
        <v/>
      </c>
      <c r="B236" s="168" t="str">
        <f t="shared" si="63"/>
        <v/>
      </c>
      <c r="C236" s="151" t="str">
        <f t="shared" si="64"/>
        <v/>
      </c>
      <c r="D236" s="82" t="str">
        <f t="shared" si="65"/>
        <v/>
      </c>
      <c r="E236" s="188" t="str">
        <f>IF(ISERROR(SUM((B236/2),(C236/2),(D236/2))),IF(ISERROR(SUM((B236/2),(C236/2))),IF(ISERROR(SUM((B236/2),(D236/2))),IF(ISERROR(SUM((C236/2),(D236/2))),IF(ISERROR(B236/2),IF(ISERROR(C236/2),A234,C236),B236),SUM((C236*'Student List'!$D$34),(D236*'Student List'!$E$34))/'Student List'!$D$40),SUM((B236*'Student List'!$C$34),(D236*'Student List'!$E$34))/'Student List'!$E$40),SUM((B236*'Student List'!$C$34),(C236*'Student List'!$D$34))/'Student List'!$C$40),SUM((B236*'Student List'!$C$34),(C236*'Student List'!$D$34),(D236*'Student List'!$E$34))/'Student List'!$C$35)</f>
        <v/>
      </c>
      <c r="F236" s="84" t="str">
        <f t="shared" si="66"/>
        <v/>
      </c>
      <c r="G236" s="208" t="str">
        <f>IF(ISTEXT('Student List'!$C$24),('Student List'!$C$24),"")</f>
        <v/>
      </c>
      <c r="H236" s="209"/>
      <c r="I236" s="210"/>
      <c r="J236" s="211"/>
      <c r="K236" s="210"/>
      <c r="L236" s="212"/>
      <c r="M236" s="213"/>
      <c r="N236" s="210"/>
      <c r="O236" s="211"/>
      <c r="P236" s="210"/>
      <c r="Q236" s="212"/>
      <c r="R236" s="213"/>
      <c r="S236" s="210"/>
      <c r="T236" s="211"/>
      <c r="U236" s="210"/>
      <c r="V236" s="212"/>
      <c r="W236" s="213"/>
      <c r="X236" s="210"/>
      <c r="Y236" s="211"/>
      <c r="Z236" s="210"/>
      <c r="AA236" s="214"/>
      <c r="AB236" s="215"/>
      <c r="AC236" s="209"/>
      <c r="AD236" s="210"/>
      <c r="AE236" s="213"/>
      <c r="AF236" s="210"/>
      <c r="AG236" s="212"/>
      <c r="AH236" s="213"/>
      <c r="AI236" s="210"/>
      <c r="AJ236" s="211"/>
      <c r="AK236" s="210"/>
      <c r="AL236" s="212"/>
      <c r="AM236" s="213"/>
      <c r="AN236" s="210"/>
      <c r="AO236" s="211"/>
      <c r="AP236" s="210"/>
      <c r="AQ236" s="212"/>
      <c r="AR236" s="213"/>
      <c r="AS236" s="210"/>
      <c r="AT236" s="211"/>
      <c r="AU236" s="210"/>
      <c r="AV236" s="212"/>
      <c r="AW236" s="213"/>
      <c r="AX236" s="210"/>
      <c r="AY236" s="211"/>
      <c r="AZ236" s="210"/>
      <c r="BA236" s="212"/>
      <c r="BB236" s="213"/>
      <c r="BC236" s="210"/>
      <c r="BD236" s="210"/>
      <c r="BE236" s="210"/>
      <c r="BF236" s="213"/>
      <c r="BG236" s="216" t="str">
        <f t="shared" si="67"/>
        <v/>
      </c>
      <c r="BH236" s="217"/>
      <c r="BI236" s="218" t="str">
        <f t="shared" si="68"/>
        <v/>
      </c>
      <c r="BJ236" s="219"/>
      <c r="BK236" s="220"/>
      <c r="BL236" s="221"/>
      <c r="BM236" s="221"/>
      <c r="BN236" s="221"/>
      <c r="BO236" s="221"/>
      <c r="BP236" s="221"/>
      <c r="BQ236" s="221"/>
      <c r="BR236" s="221"/>
      <c r="BS236" s="222"/>
      <c r="BT236" s="217"/>
      <c r="BU236" s="223" t="str">
        <f t="shared" si="69"/>
        <v/>
      </c>
      <c r="BV236" s="224"/>
      <c r="BW236" s="225"/>
      <c r="BX236" s="249"/>
      <c r="BY236" s="255"/>
      <c r="BZ236" s="226"/>
      <c r="CA236" s="249"/>
      <c r="CB236" s="255"/>
      <c r="CC236" s="226"/>
      <c r="CD236" s="249"/>
      <c r="CE236" s="255"/>
      <c r="CF236" s="226"/>
      <c r="CG236" s="249"/>
      <c r="CH236" s="255"/>
      <c r="CI236" s="226"/>
      <c r="CJ236" s="249"/>
      <c r="CK236" s="255"/>
      <c r="CL236" s="226"/>
      <c r="CM236" s="249"/>
      <c r="CN236" s="255"/>
      <c r="CO236" s="226"/>
      <c r="CP236" s="249"/>
      <c r="CQ236" s="255"/>
      <c r="CR236" s="226"/>
      <c r="CS236" s="249"/>
      <c r="CT236" s="255"/>
      <c r="CU236" s="226"/>
      <c r="CV236" s="249"/>
      <c r="CW236" s="225"/>
      <c r="CX236" s="226"/>
      <c r="CY236" s="227"/>
    </row>
    <row r="237" spans="1:103" ht="13.5" customHeight="1">
      <c r="A237" s="83" t="str">
        <f t="shared" si="62"/>
        <v/>
      </c>
      <c r="B237" s="168" t="str">
        <f t="shared" si="63"/>
        <v/>
      </c>
      <c r="C237" s="151" t="str">
        <f t="shared" si="64"/>
        <v/>
      </c>
      <c r="D237" s="82" t="str">
        <f t="shared" si="65"/>
        <v/>
      </c>
      <c r="E237" s="188" t="str">
        <f>IF(ISERROR(SUM((B237/2),(C237/2),(D237/2))),IF(ISERROR(SUM((B237/2),(C237/2))),IF(ISERROR(SUM((B237/2),(D237/2))),IF(ISERROR(SUM((C237/2),(D237/2))),IF(ISERROR(B237/2),IF(ISERROR(C237/2),A235,C237),B237),SUM((C237*'Student List'!$D$34),(D237*'Student List'!$E$34))/'Student List'!$D$40),SUM((B237*'Student List'!$C$34),(D237*'Student List'!$E$34))/'Student List'!$E$40),SUM((B237*'Student List'!$C$34),(C237*'Student List'!$D$34))/'Student List'!$C$40),SUM((B237*'Student List'!$C$34),(C237*'Student List'!$D$34),(D237*'Student List'!$E$34))/'Student List'!$C$35)</f>
        <v/>
      </c>
      <c r="F237" s="84" t="str">
        <f t="shared" si="66"/>
        <v/>
      </c>
      <c r="G237" s="173" t="str">
        <f>IF(ISTEXT('Student List'!$C$25),('Student List'!$C$25),"")</f>
        <v/>
      </c>
      <c r="H237" s="85"/>
      <c r="I237" s="86"/>
      <c r="J237" s="87"/>
      <c r="K237" s="86"/>
      <c r="L237" s="88"/>
      <c r="M237" s="89"/>
      <c r="N237" s="86"/>
      <c r="O237" s="87"/>
      <c r="P237" s="86"/>
      <c r="Q237" s="88"/>
      <c r="R237" s="89"/>
      <c r="S237" s="86"/>
      <c r="T237" s="87"/>
      <c r="U237" s="86"/>
      <c r="V237" s="88"/>
      <c r="W237" s="89"/>
      <c r="X237" s="86"/>
      <c r="Y237" s="87"/>
      <c r="Z237" s="86"/>
      <c r="AA237" s="90"/>
      <c r="AB237" s="207"/>
      <c r="AC237" s="85"/>
      <c r="AD237" s="86"/>
      <c r="AE237" s="89"/>
      <c r="AF237" s="86"/>
      <c r="AG237" s="88"/>
      <c r="AH237" s="89"/>
      <c r="AI237" s="86"/>
      <c r="AJ237" s="87"/>
      <c r="AK237" s="86"/>
      <c r="AL237" s="88"/>
      <c r="AM237" s="89"/>
      <c r="AN237" s="86"/>
      <c r="AO237" s="87"/>
      <c r="AP237" s="86"/>
      <c r="AQ237" s="88"/>
      <c r="AR237" s="89"/>
      <c r="AS237" s="86"/>
      <c r="AT237" s="87"/>
      <c r="AU237" s="86"/>
      <c r="AV237" s="88"/>
      <c r="AW237" s="89"/>
      <c r="AX237" s="86"/>
      <c r="AY237" s="87"/>
      <c r="AZ237" s="86"/>
      <c r="BA237" s="88"/>
      <c r="BB237" s="89"/>
      <c r="BC237" s="86"/>
      <c r="BD237" s="86"/>
      <c r="BE237" s="86"/>
      <c r="BF237" s="89"/>
      <c r="BG237" s="91" t="str">
        <f t="shared" si="67"/>
        <v/>
      </c>
      <c r="BI237" s="92" t="str">
        <f t="shared" si="68"/>
        <v/>
      </c>
      <c r="BJ237" s="112"/>
      <c r="BK237" s="117"/>
      <c r="BL237" s="113"/>
      <c r="BM237" s="113"/>
      <c r="BN237" s="113"/>
      <c r="BO237" s="113"/>
      <c r="BP237" s="113"/>
      <c r="BQ237" s="113"/>
      <c r="BR237" s="113"/>
      <c r="BS237" s="114"/>
      <c r="BU237" s="171" t="str">
        <f t="shared" si="69"/>
        <v/>
      </c>
      <c r="BV237" s="161"/>
      <c r="BW237" s="162"/>
      <c r="BX237" s="250"/>
      <c r="BY237" s="256"/>
      <c r="BZ237" s="163"/>
      <c r="CA237" s="250"/>
      <c r="CB237" s="256"/>
      <c r="CC237" s="163"/>
      <c r="CD237" s="250"/>
      <c r="CE237" s="256"/>
      <c r="CF237" s="163"/>
      <c r="CG237" s="250"/>
      <c r="CH237" s="256"/>
      <c r="CI237" s="163"/>
      <c r="CJ237" s="250"/>
      <c r="CK237" s="256"/>
      <c r="CL237" s="163"/>
      <c r="CM237" s="250"/>
      <c r="CN237" s="256"/>
      <c r="CO237" s="163"/>
      <c r="CP237" s="250"/>
      <c r="CQ237" s="256"/>
      <c r="CR237" s="163"/>
      <c r="CS237" s="250"/>
      <c r="CT237" s="256"/>
      <c r="CU237" s="163"/>
      <c r="CV237" s="250"/>
      <c r="CW237" s="162"/>
      <c r="CX237" s="163"/>
      <c r="CY237" s="164"/>
    </row>
    <row r="238" spans="1:103" ht="13.5" customHeight="1">
      <c r="A238" s="83" t="str">
        <f t="shared" si="62"/>
        <v/>
      </c>
      <c r="B238" s="168" t="str">
        <f t="shared" si="63"/>
        <v/>
      </c>
      <c r="C238" s="151" t="str">
        <f t="shared" si="64"/>
        <v/>
      </c>
      <c r="D238" s="82" t="str">
        <f t="shared" si="65"/>
        <v/>
      </c>
      <c r="E238" s="188" t="str">
        <f>IF(ISERROR(SUM((B238/2),(C238/2),(D238/2))),IF(ISERROR(SUM((B238/2),(C238/2))),IF(ISERROR(SUM((B238/2),(D238/2))),IF(ISERROR(SUM((C238/2),(D238/2))),IF(ISERROR(B238/2),IF(ISERROR(C238/2),A236,C238),B238),SUM((C238*'Student List'!$D$34),(D238*'Student List'!$E$34))/'Student List'!$D$40),SUM((B238*'Student List'!$C$34),(D238*'Student List'!$E$34))/'Student List'!$E$40),SUM((B238*'Student List'!$C$34),(C238*'Student List'!$D$34))/'Student List'!$C$40),SUM((B238*'Student List'!$C$34),(C238*'Student List'!$D$34),(D238*'Student List'!$E$34))/'Student List'!$C$35)</f>
        <v/>
      </c>
      <c r="F238" s="84" t="str">
        <f t="shared" si="66"/>
        <v/>
      </c>
      <c r="G238" s="208" t="str">
        <f>IF(ISTEXT('Student List'!$C$26),('Student List'!$C$26),"")</f>
        <v/>
      </c>
      <c r="H238" s="209"/>
      <c r="I238" s="210"/>
      <c r="J238" s="211"/>
      <c r="K238" s="210"/>
      <c r="L238" s="212"/>
      <c r="M238" s="213"/>
      <c r="N238" s="210"/>
      <c r="O238" s="211"/>
      <c r="P238" s="210"/>
      <c r="Q238" s="212"/>
      <c r="R238" s="213"/>
      <c r="S238" s="210"/>
      <c r="T238" s="211"/>
      <c r="U238" s="210"/>
      <c r="V238" s="212"/>
      <c r="W238" s="213"/>
      <c r="X238" s="210"/>
      <c r="Y238" s="211"/>
      <c r="Z238" s="210"/>
      <c r="AA238" s="214"/>
      <c r="AB238" s="215"/>
      <c r="AC238" s="209"/>
      <c r="AD238" s="210"/>
      <c r="AE238" s="213"/>
      <c r="AF238" s="210"/>
      <c r="AG238" s="212"/>
      <c r="AH238" s="213"/>
      <c r="AI238" s="210"/>
      <c r="AJ238" s="211"/>
      <c r="AK238" s="210"/>
      <c r="AL238" s="212"/>
      <c r="AM238" s="213"/>
      <c r="AN238" s="210"/>
      <c r="AO238" s="211"/>
      <c r="AP238" s="210"/>
      <c r="AQ238" s="212"/>
      <c r="AR238" s="213"/>
      <c r="AS238" s="210"/>
      <c r="AT238" s="211"/>
      <c r="AU238" s="210"/>
      <c r="AV238" s="212"/>
      <c r="AW238" s="213"/>
      <c r="AX238" s="210"/>
      <c r="AY238" s="211"/>
      <c r="AZ238" s="210"/>
      <c r="BA238" s="212"/>
      <c r="BB238" s="213"/>
      <c r="BC238" s="210"/>
      <c r="BD238" s="210"/>
      <c r="BE238" s="210"/>
      <c r="BF238" s="213"/>
      <c r="BG238" s="216" t="str">
        <f t="shared" si="67"/>
        <v/>
      </c>
      <c r="BH238" s="217"/>
      <c r="BI238" s="218" t="str">
        <f t="shared" si="68"/>
        <v/>
      </c>
      <c r="BJ238" s="219"/>
      <c r="BK238" s="220"/>
      <c r="BL238" s="221"/>
      <c r="BM238" s="221"/>
      <c r="BN238" s="221"/>
      <c r="BO238" s="221"/>
      <c r="BP238" s="221"/>
      <c r="BQ238" s="221"/>
      <c r="BR238" s="221"/>
      <c r="BS238" s="222"/>
      <c r="BT238" s="217"/>
      <c r="BU238" s="223" t="str">
        <f t="shared" si="69"/>
        <v/>
      </c>
      <c r="BV238" s="224"/>
      <c r="BW238" s="225"/>
      <c r="BX238" s="249"/>
      <c r="BY238" s="255"/>
      <c r="BZ238" s="226"/>
      <c r="CA238" s="249"/>
      <c r="CB238" s="255"/>
      <c r="CC238" s="226"/>
      <c r="CD238" s="249"/>
      <c r="CE238" s="255"/>
      <c r="CF238" s="226"/>
      <c r="CG238" s="249"/>
      <c r="CH238" s="255"/>
      <c r="CI238" s="226"/>
      <c r="CJ238" s="249"/>
      <c r="CK238" s="255"/>
      <c r="CL238" s="226"/>
      <c r="CM238" s="249"/>
      <c r="CN238" s="255"/>
      <c r="CO238" s="226"/>
      <c r="CP238" s="249"/>
      <c r="CQ238" s="255"/>
      <c r="CR238" s="226"/>
      <c r="CS238" s="249"/>
      <c r="CT238" s="255"/>
      <c r="CU238" s="226"/>
      <c r="CV238" s="249"/>
      <c r="CW238" s="225"/>
      <c r="CX238" s="226"/>
      <c r="CY238" s="227"/>
    </row>
    <row r="239" spans="1:103" ht="13.5" customHeight="1">
      <c r="A239" s="83" t="str">
        <f t="shared" si="62"/>
        <v/>
      </c>
      <c r="B239" s="168" t="str">
        <f t="shared" si="63"/>
        <v/>
      </c>
      <c r="C239" s="151" t="str">
        <f t="shared" si="64"/>
        <v/>
      </c>
      <c r="D239" s="82" t="str">
        <f t="shared" si="65"/>
        <v/>
      </c>
      <c r="E239" s="188" t="str">
        <f>IF(ISERROR(SUM((B239/2),(C239/2),(D239/2))),IF(ISERROR(SUM((B239/2),(C239/2))),IF(ISERROR(SUM((B239/2),(D239/2))),IF(ISERROR(SUM((C239/2),(D239/2))),IF(ISERROR(B239/2),IF(ISERROR(C239/2),A237,C239),B239),SUM((C239*'Student List'!$D$34),(D239*'Student List'!$E$34))/'Student List'!$D$40),SUM((B239*'Student List'!$C$34),(D239*'Student List'!$E$34))/'Student List'!$E$40),SUM((B239*'Student List'!$C$34),(C239*'Student List'!$D$34))/'Student List'!$C$40),SUM((B239*'Student List'!$C$34),(C239*'Student List'!$D$34),(D239*'Student List'!$E$34))/'Student List'!$C$35)</f>
        <v/>
      </c>
      <c r="F239" s="84" t="str">
        <f t="shared" si="66"/>
        <v/>
      </c>
      <c r="G239" s="173" t="str">
        <f>IF(ISTEXT('Student List'!$C$27),('Student List'!$C$27),"")</f>
        <v/>
      </c>
      <c r="H239" s="85"/>
      <c r="I239" s="86"/>
      <c r="J239" s="87"/>
      <c r="K239" s="86"/>
      <c r="L239" s="88"/>
      <c r="M239" s="89"/>
      <c r="N239" s="86"/>
      <c r="O239" s="87"/>
      <c r="P239" s="86"/>
      <c r="Q239" s="88"/>
      <c r="R239" s="89"/>
      <c r="S239" s="86"/>
      <c r="T239" s="87"/>
      <c r="U239" s="86"/>
      <c r="V239" s="88"/>
      <c r="W239" s="89"/>
      <c r="X239" s="86"/>
      <c r="Y239" s="87"/>
      <c r="Z239" s="86"/>
      <c r="AA239" s="90"/>
      <c r="AB239" s="207"/>
      <c r="AC239" s="85"/>
      <c r="AD239" s="86"/>
      <c r="AE239" s="89"/>
      <c r="AF239" s="86"/>
      <c r="AG239" s="88"/>
      <c r="AH239" s="89"/>
      <c r="AI239" s="86"/>
      <c r="AJ239" s="87"/>
      <c r="AK239" s="86"/>
      <c r="AL239" s="88"/>
      <c r="AM239" s="89"/>
      <c r="AN239" s="86"/>
      <c r="AO239" s="87"/>
      <c r="AP239" s="86"/>
      <c r="AQ239" s="88"/>
      <c r="AR239" s="89"/>
      <c r="AS239" s="86"/>
      <c r="AT239" s="87"/>
      <c r="AU239" s="86"/>
      <c r="AV239" s="88"/>
      <c r="AW239" s="89"/>
      <c r="AX239" s="86"/>
      <c r="AY239" s="87"/>
      <c r="AZ239" s="86"/>
      <c r="BA239" s="88"/>
      <c r="BB239" s="89"/>
      <c r="BC239" s="86"/>
      <c r="BD239" s="86"/>
      <c r="BE239" s="86"/>
      <c r="BF239" s="89"/>
      <c r="BG239" s="91" t="str">
        <f t="shared" si="67"/>
        <v/>
      </c>
      <c r="BI239" s="95" t="str">
        <f t="shared" si="68"/>
        <v/>
      </c>
      <c r="BJ239" s="117"/>
      <c r="BK239" s="117"/>
      <c r="BL239" s="113"/>
      <c r="BM239" s="113"/>
      <c r="BN239" s="113"/>
      <c r="BO239" s="113"/>
      <c r="BP239" s="113"/>
      <c r="BQ239" s="113"/>
      <c r="BR239" s="113"/>
      <c r="BS239" s="114"/>
      <c r="BU239" s="171" t="str">
        <f t="shared" si="69"/>
        <v/>
      </c>
      <c r="BV239" s="161"/>
      <c r="BW239" s="162"/>
      <c r="BX239" s="250"/>
      <c r="BY239" s="256"/>
      <c r="BZ239" s="163"/>
      <c r="CA239" s="250"/>
      <c r="CB239" s="256"/>
      <c r="CC239" s="163"/>
      <c r="CD239" s="250"/>
      <c r="CE239" s="256"/>
      <c r="CF239" s="163"/>
      <c r="CG239" s="250"/>
      <c r="CH239" s="256"/>
      <c r="CI239" s="163"/>
      <c r="CJ239" s="250"/>
      <c r="CK239" s="256"/>
      <c r="CL239" s="163"/>
      <c r="CM239" s="250"/>
      <c r="CN239" s="256"/>
      <c r="CO239" s="163"/>
      <c r="CP239" s="250"/>
      <c r="CQ239" s="256"/>
      <c r="CR239" s="163"/>
      <c r="CS239" s="250"/>
      <c r="CT239" s="256"/>
      <c r="CU239" s="163"/>
      <c r="CV239" s="250"/>
      <c r="CW239" s="162"/>
      <c r="CX239" s="163"/>
      <c r="CY239" s="164"/>
    </row>
    <row r="240" spans="1:103" ht="13.5" customHeight="1">
      <c r="A240" s="83" t="str">
        <f t="shared" si="62"/>
        <v/>
      </c>
      <c r="B240" s="168" t="str">
        <f t="shared" si="63"/>
        <v/>
      </c>
      <c r="C240" s="151" t="str">
        <f t="shared" si="64"/>
        <v/>
      </c>
      <c r="D240" s="82" t="str">
        <f t="shared" si="65"/>
        <v/>
      </c>
      <c r="E240" s="188" t="str">
        <f>IF(ISERROR(SUM((B240/2),(C240/2),(D240/2))),IF(ISERROR(SUM((B240/2),(C240/2))),IF(ISERROR(SUM((B240/2),(D240/2))),IF(ISERROR(SUM((C240/2),(D240/2))),IF(ISERROR(B240/2),IF(ISERROR(C240/2),A238,C240),B240),SUM((C240*'Student List'!$D$34),(D240*'Student List'!$E$34))/'Student List'!$D$40),SUM((B240*'Student List'!$C$34),(D240*'Student List'!$E$34))/'Student List'!$E$40),SUM((B240*'Student List'!$C$34),(C240*'Student List'!$D$34))/'Student List'!$C$40),SUM((B240*'Student List'!$C$34),(C240*'Student List'!$D$34),(D240*'Student List'!$E$34))/'Student List'!$C$35)</f>
        <v/>
      </c>
      <c r="F240" s="84" t="str">
        <f t="shared" si="66"/>
        <v/>
      </c>
      <c r="G240" s="208" t="str">
        <f>IF(ISTEXT('Student List'!$C$28),('Student List'!$C$28),"")</f>
        <v/>
      </c>
      <c r="H240" s="209"/>
      <c r="I240" s="210"/>
      <c r="J240" s="211"/>
      <c r="K240" s="210"/>
      <c r="L240" s="212"/>
      <c r="M240" s="213"/>
      <c r="N240" s="210"/>
      <c r="O240" s="211"/>
      <c r="P240" s="210"/>
      <c r="Q240" s="212"/>
      <c r="R240" s="213"/>
      <c r="S240" s="210"/>
      <c r="T240" s="211"/>
      <c r="U240" s="210"/>
      <c r="V240" s="212"/>
      <c r="W240" s="213"/>
      <c r="X240" s="210"/>
      <c r="Y240" s="211"/>
      <c r="Z240" s="210"/>
      <c r="AA240" s="214"/>
      <c r="AB240" s="215"/>
      <c r="AC240" s="209"/>
      <c r="AD240" s="210"/>
      <c r="AE240" s="213"/>
      <c r="AF240" s="210"/>
      <c r="AG240" s="212"/>
      <c r="AH240" s="213"/>
      <c r="AI240" s="210"/>
      <c r="AJ240" s="211"/>
      <c r="AK240" s="210"/>
      <c r="AL240" s="212"/>
      <c r="AM240" s="213"/>
      <c r="AN240" s="210"/>
      <c r="AO240" s="211"/>
      <c r="AP240" s="210"/>
      <c r="AQ240" s="212"/>
      <c r="AR240" s="213"/>
      <c r="AS240" s="210"/>
      <c r="AT240" s="211"/>
      <c r="AU240" s="210"/>
      <c r="AV240" s="212"/>
      <c r="AW240" s="213"/>
      <c r="AX240" s="210"/>
      <c r="AY240" s="211"/>
      <c r="AZ240" s="210"/>
      <c r="BA240" s="212"/>
      <c r="BB240" s="213"/>
      <c r="BC240" s="210"/>
      <c r="BD240" s="210"/>
      <c r="BE240" s="210"/>
      <c r="BF240" s="213"/>
      <c r="BG240" s="216" t="str">
        <f t="shared" si="67"/>
        <v/>
      </c>
      <c r="BH240" s="217"/>
      <c r="BI240" s="218" t="str">
        <f t="shared" si="68"/>
        <v/>
      </c>
      <c r="BJ240" s="219"/>
      <c r="BK240" s="220"/>
      <c r="BL240" s="221"/>
      <c r="BM240" s="221"/>
      <c r="BN240" s="221"/>
      <c r="BO240" s="221"/>
      <c r="BP240" s="221"/>
      <c r="BQ240" s="221"/>
      <c r="BR240" s="221"/>
      <c r="BS240" s="222"/>
      <c r="BT240" s="217"/>
      <c r="BU240" s="223" t="str">
        <f t="shared" si="69"/>
        <v/>
      </c>
      <c r="BV240" s="224"/>
      <c r="BW240" s="225"/>
      <c r="BX240" s="249"/>
      <c r="BY240" s="255"/>
      <c r="BZ240" s="226"/>
      <c r="CA240" s="249"/>
      <c r="CB240" s="255"/>
      <c r="CC240" s="226"/>
      <c r="CD240" s="249"/>
      <c r="CE240" s="255"/>
      <c r="CF240" s="226"/>
      <c r="CG240" s="249"/>
      <c r="CH240" s="255"/>
      <c r="CI240" s="226"/>
      <c r="CJ240" s="249"/>
      <c r="CK240" s="255"/>
      <c r="CL240" s="226"/>
      <c r="CM240" s="249"/>
      <c r="CN240" s="255"/>
      <c r="CO240" s="226"/>
      <c r="CP240" s="249"/>
      <c r="CQ240" s="255"/>
      <c r="CR240" s="226"/>
      <c r="CS240" s="249"/>
      <c r="CT240" s="255"/>
      <c r="CU240" s="226"/>
      <c r="CV240" s="249"/>
      <c r="CW240" s="225"/>
      <c r="CX240" s="226"/>
      <c r="CY240" s="227"/>
    </row>
    <row r="241" spans="1:103" ht="13.5" customHeight="1">
      <c r="B241" s="168" t="str">
        <f t="shared" si="63"/>
        <v/>
      </c>
      <c r="C241" s="151" t="str">
        <f t="shared" si="64"/>
        <v/>
      </c>
      <c r="D241" s="82" t="str">
        <f t="shared" si="65"/>
        <v/>
      </c>
      <c r="E241" s="188" t="str">
        <f>IF(ISERROR(SUM((B241/2),(C241/2),(D241/2))),IF(ISERROR(SUM((B241/2),(C241/2))),IF(ISERROR(SUM((B241/2),(D241/2))),IF(ISERROR(SUM((C241/2),(D241/2))),IF(ISERROR(B241/2),IF(ISERROR(C241/2),A239,C241),B241),SUM((C241*'Student List'!$D$34),(D241*'Student List'!$E$34))/'Student List'!$D$40),SUM((B241*'Student List'!$C$34),(D241*'Student List'!$E$34))/'Student List'!$E$40),SUM((B241*'Student List'!$C$34),(C241*'Student List'!$D$34))/'Student List'!$C$40),SUM((B241*'Student List'!$C$34),(C241*'Student List'!$D$34),(D241*'Student List'!$E$34))/'Student List'!$C$35)</f>
        <v/>
      </c>
      <c r="F241" s="84" t="str">
        <f t="shared" si="66"/>
        <v/>
      </c>
      <c r="G241" s="173" t="str">
        <f>IF(ISTEXT('Student List'!$C$29),('Student List'!$C$29),"")</f>
        <v/>
      </c>
      <c r="H241" s="85"/>
      <c r="I241" s="86"/>
      <c r="J241" s="87"/>
      <c r="K241" s="86"/>
      <c r="L241" s="88"/>
      <c r="M241" s="89"/>
      <c r="N241" s="86"/>
      <c r="O241" s="87"/>
      <c r="P241" s="86"/>
      <c r="Q241" s="88"/>
      <c r="R241" s="89"/>
      <c r="S241" s="86"/>
      <c r="T241" s="87"/>
      <c r="U241" s="86"/>
      <c r="V241" s="88"/>
      <c r="W241" s="89"/>
      <c r="X241" s="86"/>
      <c r="Y241" s="87"/>
      <c r="Z241" s="86"/>
      <c r="AA241" s="90"/>
      <c r="AB241" s="207"/>
      <c r="AC241" s="85"/>
      <c r="AD241" s="86"/>
      <c r="AE241" s="89"/>
      <c r="AF241" s="86"/>
      <c r="AG241" s="88"/>
      <c r="AH241" s="89"/>
      <c r="AI241" s="86"/>
      <c r="AJ241" s="87"/>
      <c r="AK241" s="86"/>
      <c r="AL241" s="88"/>
      <c r="AM241" s="89"/>
      <c r="AN241" s="86"/>
      <c r="AO241" s="87"/>
      <c r="AP241" s="86"/>
      <c r="AQ241" s="88"/>
      <c r="AR241" s="89"/>
      <c r="AS241" s="86"/>
      <c r="AT241" s="87"/>
      <c r="AU241" s="86"/>
      <c r="AV241" s="88"/>
      <c r="AW241" s="89"/>
      <c r="AX241" s="86"/>
      <c r="AY241" s="87"/>
      <c r="AZ241" s="86"/>
      <c r="BA241" s="88"/>
      <c r="BB241" s="89"/>
      <c r="BC241" s="86"/>
      <c r="BD241" s="86"/>
      <c r="BE241" s="86"/>
      <c r="BF241" s="89"/>
      <c r="BG241" s="91" t="str">
        <f t="shared" si="67"/>
        <v/>
      </c>
      <c r="BI241" s="96" t="str">
        <f t="shared" si="68"/>
        <v/>
      </c>
      <c r="BJ241" s="115"/>
      <c r="BK241" s="113"/>
      <c r="BL241" s="113"/>
      <c r="BM241" s="113"/>
      <c r="BN241" s="113"/>
      <c r="BO241" s="113"/>
      <c r="BP241" s="113"/>
      <c r="BQ241" s="113"/>
      <c r="BR241" s="113"/>
      <c r="BS241" s="116"/>
      <c r="BU241" s="171" t="str">
        <f t="shared" si="69"/>
        <v/>
      </c>
      <c r="BV241" s="165"/>
      <c r="BW241" s="163"/>
      <c r="BX241" s="250"/>
      <c r="BY241" s="256"/>
      <c r="BZ241" s="163"/>
      <c r="CA241" s="250"/>
      <c r="CB241" s="256"/>
      <c r="CC241" s="163"/>
      <c r="CD241" s="250"/>
      <c r="CE241" s="256"/>
      <c r="CF241" s="163"/>
      <c r="CG241" s="250"/>
      <c r="CH241" s="256"/>
      <c r="CI241" s="163"/>
      <c r="CJ241" s="250"/>
      <c r="CK241" s="256"/>
      <c r="CL241" s="163"/>
      <c r="CM241" s="250"/>
      <c r="CN241" s="256"/>
      <c r="CO241" s="163"/>
      <c r="CP241" s="250"/>
      <c r="CQ241" s="256"/>
      <c r="CR241" s="163"/>
      <c r="CS241" s="250"/>
      <c r="CT241" s="256"/>
      <c r="CU241" s="163"/>
      <c r="CV241" s="250"/>
      <c r="CW241" s="162"/>
      <c r="CX241" s="163"/>
      <c r="CY241" s="166"/>
    </row>
    <row r="242" spans="1:103" ht="13.5" customHeight="1" thickBot="1">
      <c r="B242" s="169" t="str">
        <f t="shared" si="63"/>
        <v/>
      </c>
      <c r="C242" s="152" t="str">
        <f t="shared" si="64"/>
        <v/>
      </c>
      <c r="D242" s="97" t="str">
        <f t="shared" si="65"/>
        <v/>
      </c>
      <c r="E242" s="274" t="str">
        <f>IF(ISERROR(SUM((B242/2),(C242/2),(D242/2))),IF(ISERROR(SUM((B242/2),(C242/2))),IF(ISERROR(SUM((B242/2),(D242/2))),IF(ISERROR(SUM((C242/2),(D242/2))),IF(ISERROR(B242/2),IF(ISERROR(C242/2),A240,C242),B242),SUM((C242*'Student List'!$D$34),(D242*'Student List'!$E$34))/'Student List'!$D$40),SUM((B242*'Student List'!$C$34),(D242*'Student List'!$E$34))/'Student List'!$E$40),SUM((B242*'Student List'!$C$34),(C242*'Student List'!$D$34))/'Student List'!$C$40),SUM((B242*'Student List'!$C$34),(C242*'Student List'!$D$34),(D242*'Student List'!$E$34))/'Student List'!$C$35)</f>
        <v/>
      </c>
      <c r="F242" s="98" t="str">
        <f t="shared" si="66"/>
        <v/>
      </c>
      <c r="G242" s="229" t="str">
        <f>IF(ISTEXT('Student List'!$C$30),('Student List'!$C$30),"")</f>
        <v/>
      </c>
      <c r="H242" s="230"/>
      <c r="I242" s="231"/>
      <c r="J242" s="232"/>
      <c r="K242" s="231"/>
      <c r="L242" s="233"/>
      <c r="M242" s="234"/>
      <c r="N242" s="231"/>
      <c r="O242" s="232"/>
      <c r="P242" s="231"/>
      <c r="Q242" s="233"/>
      <c r="R242" s="234"/>
      <c r="S242" s="231"/>
      <c r="T242" s="232"/>
      <c r="U242" s="231"/>
      <c r="V242" s="233"/>
      <c r="W242" s="234"/>
      <c r="X242" s="231"/>
      <c r="Y242" s="232"/>
      <c r="Z242" s="231"/>
      <c r="AA242" s="235"/>
      <c r="AB242" s="215"/>
      <c r="AC242" s="230"/>
      <c r="AD242" s="231"/>
      <c r="AE242" s="234"/>
      <c r="AF242" s="231"/>
      <c r="AG242" s="233"/>
      <c r="AH242" s="234"/>
      <c r="AI242" s="231"/>
      <c r="AJ242" s="232"/>
      <c r="AK242" s="231"/>
      <c r="AL242" s="233"/>
      <c r="AM242" s="234"/>
      <c r="AN242" s="231"/>
      <c r="AO242" s="232"/>
      <c r="AP242" s="231"/>
      <c r="AQ242" s="233"/>
      <c r="AR242" s="234"/>
      <c r="AS242" s="231"/>
      <c r="AT242" s="232"/>
      <c r="AU242" s="231"/>
      <c r="AV242" s="233"/>
      <c r="AW242" s="234"/>
      <c r="AX242" s="231"/>
      <c r="AY242" s="232"/>
      <c r="AZ242" s="231"/>
      <c r="BA242" s="233"/>
      <c r="BB242" s="234"/>
      <c r="BC242" s="231"/>
      <c r="BD242" s="231"/>
      <c r="BE242" s="231"/>
      <c r="BF242" s="234"/>
      <c r="BG242" s="236" t="str">
        <f t="shared" si="67"/>
        <v/>
      </c>
      <c r="BH242" s="217"/>
      <c r="BI242" s="237" t="str">
        <f t="shared" si="68"/>
        <v/>
      </c>
      <c r="BJ242" s="238"/>
      <c r="BK242" s="239"/>
      <c r="BL242" s="240"/>
      <c r="BM242" s="240"/>
      <c r="BN242" s="240"/>
      <c r="BO242" s="240"/>
      <c r="BP242" s="240"/>
      <c r="BQ242" s="240"/>
      <c r="BR242" s="240"/>
      <c r="BS242" s="241"/>
      <c r="BT242" s="217"/>
      <c r="BU242" s="242" t="str">
        <f t="shared" si="69"/>
        <v/>
      </c>
      <c r="BV242" s="243"/>
      <c r="BW242" s="244"/>
      <c r="BX242" s="251"/>
      <c r="BY242" s="257"/>
      <c r="BZ242" s="245"/>
      <c r="CA242" s="251"/>
      <c r="CB242" s="257"/>
      <c r="CC242" s="245"/>
      <c r="CD242" s="251"/>
      <c r="CE242" s="257"/>
      <c r="CF242" s="245"/>
      <c r="CG242" s="251"/>
      <c r="CH242" s="257"/>
      <c r="CI242" s="245"/>
      <c r="CJ242" s="251"/>
      <c r="CK242" s="257"/>
      <c r="CL242" s="245"/>
      <c r="CM242" s="251"/>
      <c r="CN242" s="257"/>
      <c r="CO242" s="245"/>
      <c r="CP242" s="251"/>
      <c r="CQ242" s="257"/>
      <c r="CR242" s="245"/>
      <c r="CS242" s="251"/>
      <c r="CT242" s="257"/>
      <c r="CU242" s="245"/>
      <c r="CV242" s="251"/>
      <c r="CW242" s="244"/>
      <c r="CX242" s="245"/>
      <c r="CY242" s="246"/>
    </row>
    <row r="243" spans="1:103" ht="13.5" customHeight="1" thickBot="1"/>
    <row r="244" spans="1:103" ht="28.5" customHeight="1" thickTop="1" thickBot="1">
      <c r="B244" s="364" t="str">
        <f>IF(ISTEXT('Student List'!I17),'Student List'!I17,"")</f>
        <v>Extra 1</v>
      </c>
      <c r="C244" s="365"/>
      <c r="D244" s="365"/>
      <c r="E244" s="366"/>
      <c r="F244" s="367" t="str">
        <f>$F$28</f>
        <v>School Name Here</v>
      </c>
      <c r="G244" s="368"/>
      <c r="H244" s="368"/>
      <c r="I244" s="368"/>
      <c r="J244" s="369"/>
      <c r="K244" s="17" t="s">
        <v>117</v>
      </c>
      <c r="L244" s="18"/>
      <c r="M244" s="19"/>
      <c r="N244" s="19"/>
      <c r="O244" s="19"/>
      <c r="P244" s="20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2"/>
      <c r="AC244" s="24"/>
      <c r="AD244" s="25"/>
      <c r="AE244" s="25"/>
      <c r="AF244" s="26" t="str">
        <f>B244</f>
        <v>Extra 1</v>
      </c>
      <c r="AG244" s="25" t="s">
        <v>6</v>
      </c>
      <c r="AH244" s="27"/>
      <c r="AI244" s="27"/>
      <c r="AJ244" s="27"/>
      <c r="AK244" s="27"/>
      <c r="AL244" s="28"/>
      <c r="AM244" s="17" t="str">
        <f>K244</f>
        <v>4th NINE WEEKS</v>
      </c>
      <c r="AN244" s="19"/>
      <c r="AO244" s="19"/>
      <c r="AP244" s="19"/>
      <c r="AQ244" s="19"/>
      <c r="AR244" s="20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9"/>
      <c r="BI244" s="30" t="str">
        <f>B244</f>
        <v>Extra 1</v>
      </c>
      <c r="BJ244" s="31"/>
      <c r="BK244" s="32"/>
      <c r="BL244" s="33" t="str">
        <f>K244</f>
        <v>4th NINE WEEKS</v>
      </c>
      <c r="BM244" s="34"/>
      <c r="BN244" s="34"/>
      <c r="BO244" s="34"/>
      <c r="BP244" s="34"/>
      <c r="BQ244" s="35"/>
      <c r="BR244" s="35"/>
      <c r="BS244" s="36"/>
      <c r="BU244" s="30" t="str">
        <f>B244</f>
        <v>Extra 1</v>
      </c>
      <c r="BV244" s="31"/>
      <c r="BW244" s="32"/>
      <c r="BX244" s="33" t="str">
        <f>K244</f>
        <v>4th NINE WEEKS</v>
      </c>
      <c r="BY244" s="34"/>
      <c r="BZ244" s="34"/>
      <c r="CA244" s="34"/>
      <c r="CB244" s="34"/>
      <c r="CC244" s="34"/>
      <c r="CD244" s="34"/>
      <c r="CE244" s="34"/>
      <c r="CF244" s="34"/>
      <c r="CG244" s="34"/>
      <c r="CH244" s="34"/>
      <c r="CI244" s="34"/>
      <c r="CJ244" s="34"/>
      <c r="CK244" s="34"/>
      <c r="CL244" s="34"/>
      <c r="CM244" s="34"/>
      <c r="CN244" s="34"/>
      <c r="CO244" s="34"/>
      <c r="CP244" s="34"/>
      <c r="CQ244" s="34"/>
      <c r="CR244" s="34"/>
      <c r="CS244" s="34"/>
      <c r="CT244" s="34"/>
      <c r="CU244" s="34"/>
      <c r="CV244" s="34"/>
      <c r="CW244" s="34"/>
      <c r="CX244" s="35"/>
      <c r="CY244" s="36"/>
    </row>
    <row r="245" spans="1:103" ht="13.5" customHeight="1" thickTop="1" thickBot="1">
      <c r="B245" s="37"/>
      <c r="C245" s="37"/>
      <c r="D245" s="38"/>
      <c r="E245" s="38"/>
      <c r="F245" s="38"/>
      <c r="G245" s="38"/>
      <c r="H245" s="39" t="s">
        <v>7</v>
      </c>
      <c r="I245" s="40"/>
      <c r="J245" s="40"/>
      <c r="K245" s="40"/>
      <c r="L245" s="41"/>
      <c r="M245" s="40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3"/>
      <c r="AC245" s="39" t="s">
        <v>7</v>
      </c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4"/>
      <c r="BI245" s="45"/>
      <c r="BJ245" s="46" t="s">
        <v>8</v>
      </c>
      <c r="BK245" s="40"/>
      <c r="BL245" s="40"/>
      <c r="BM245" s="40"/>
      <c r="BN245" s="40"/>
      <c r="BO245" s="40"/>
      <c r="BP245" s="40"/>
      <c r="BQ245" s="40"/>
      <c r="BR245" s="40"/>
      <c r="BS245" s="47"/>
      <c r="BU245" s="45"/>
      <c r="BV245" s="155" t="s">
        <v>59</v>
      </c>
      <c r="BW245" s="156"/>
      <c r="BX245" s="156"/>
      <c r="BY245" s="156"/>
      <c r="BZ245" s="156"/>
      <c r="CA245" s="156"/>
      <c r="CB245" s="156"/>
      <c r="CC245" s="156"/>
      <c r="CD245" s="156"/>
      <c r="CE245" s="156"/>
      <c r="CF245" s="156"/>
      <c r="CG245" s="156"/>
      <c r="CH245" s="156"/>
      <c r="CI245" s="156"/>
      <c r="CJ245" s="156"/>
      <c r="CK245" s="156"/>
      <c r="CL245" s="156"/>
      <c r="CM245" s="156"/>
      <c r="CN245" s="156"/>
      <c r="CO245" s="156"/>
      <c r="CP245" s="156"/>
      <c r="CQ245" s="156"/>
      <c r="CR245" s="156"/>
      <c r="CS245" s="156"/>
      <c r="CT245" s="156"/>
      <c r="CU245" s="156"/>
      <c r="CV245" s="156"/>
      <c r="CW245" s="156"/>
      <c r="CX245" s="156"/>
      <c r="CY245" s="157"/>
    </row>
    <row r="246" spans="1:103" ht="13.5" customHeight="1">
      <c r="A246" s="83" t="str">
        <f t="shared" ref="A246:A267" si="70">IF(ISERROR(D248/2),"",D248)</f>
        <v/>
      </c>
      <c r="B246" s="153" t="s">
        <v>58</v>
      </c>
      <c r="C246" s="149" t="s">
        <v>9</v>
      </c>
      <c r="D246" s="48" t="s">
        <v>10</v>
      </c>
      <c r="E246" s="49" t="s">
        <v>60</v>
      </c>
      <c r="F246" s="50"/>
      <c r="G246" s="51"/>
      <c r="H246" s="362" t="s">
        <v>11</v>
      </c>
      <c r="I246" s="355"/>
      <c r="J246" s="355"/>
      <c r="K246" s="355"/>
      <c r="L246" s="360"/>
      <c r="M246" s="354" t="s">
        <v>12</v>
      </c>
      <c r="N246" s="355"/>
      <c r="O246" s="355"/>
      <c r="P246" s="355"/>
      <c r="Q246" s="360"/>
      <c r="R246" s="354" t="s">
        <v>13</v>
      </c>
      <c r="S246" s="355"/>
      <c r="T246" s="355"/>
      <c r="U246" s="355"/>
      <c r="V246" s="360"/>
      <c r="W246" s="354" t="s">
        <v>14</v>
      </c>
      <c r="X246" s="355"/>
      <c r="Y246" s="355"/>
      <c r="Z246" s="355"/>
      <c r="AA246" s="356"/>
      <c r="AC246" s="362" t="s">
        <v>15</v>
      </c>
      <c r="AD246" s="355"/>
      <c r="AE246" s="355"/>
      <c r="AF246" s="355"/>
      <c r="AG246" s="360"/>
      <c r="AH246" s="354" t="s">
        <v>16</v>
      </c>
      <c r="AI246" s="355"/>
      <c r="AJ246" s="355"/>
      <c r="AK246" s="355"/>
      <c r="AL246" s="360"/>
      <c r="AM246" s="354" t="s">
        <v>17</v>
      </c>
      <c r="AN246" s="355"/>
      <c r="AO246" s="355"/>
      <c r="AP246" s="355"/>
      <c r="AQ246" s="360"/>
      <c r="AR246" s="354" t="s">
        <v>18</v>
      </c>
      <c r="AS246" s="355"/>
      <c r="AT246" s="355"/>
      <c r="AU246" s="355"/>
      <c r="AV246" s="360"/>
      <c r="AW246" s="354" t="s">
        <v>19</v>
      </c>
      <c r="AX246" s="355"/>
      <c r="AY246" s="355"/>
      <c r="AZ246" s="355"/>
      <c r="BA246" s="356"/>
      <c r="BB246" s="354" t="s">
        <v>120</v>
      </c>
      <c r="BC246" s="355"/>
      <c r="BD246" s="355"/>
      <c r="BE246" s="355"/>
      <c r="BF246" s="356"/>
      <c r="BG246" s="52"/>
      <c r="BI246" s="53"/>
      <c r="BJ246" s="54"/>
      <c r="BK246" s="54"/>
      <c r="BL246" s="54"/>
      <c r="BM246" s="54"/>
      <c r="BN246" s="54"/>
      <c r="BO246" s="54"/>
      <c r="BP246" s="54"/>
      <c r="BQ246" s="54"/>
      <c r="BR246" s="54"/>
      <c r="BS246" s="55"/>
      <c r="BU246" s="53"/>
      <c r="BV246" s="344" t="s">
        <v>11</v>
      </c>
      <c r="BW246" s="345"/>
      <c r="BX246" s="346"/>
      <c r="BY246" s="344" t="s">
        <v>12</v>
      </c>
      <c r="BZ246" s="345"/>
      <c r="CA246" s="346"/>
      <c r="CB246" s="344" t="s">
        <v>13</v>
      </c>
      <c r="CC246" s="345"/>
      <c r="CD246" s="346"/>
      <c r="CE246" s="344" t="s">
        <v>14</v>
      </c>
      <c r="CF246" s="345"/>
      <c r="CG246" s="346"/>
      <c r="CH246" s="344" t="s">
        <v>15</v>
      </c>
      <c r="CI246" s="345"/>
      <c r="CJ246" s="346"/>
      <c r="CK246" s="344" t="s">
        <v>16</v>
      </c>
      <c r="CL246" s="345"/>
      <c r="CM246" s="346"/>
      <c r="CN246" s="344" t="s">
        <v>17</v>
      </c>
      <c r="CO246" s="345"/>
      <c r="CP246" s="346"/>
      <c r="CQ246" s="344" t="s">
        <v>18</v>
      </c>
      <c r="CR246" s="345"/>
      <c r="CS246" s="346"/>
      <c r="CT246" s="344" t="s">
        <v>19</v>
      </c>
      <c r="CU246" s="345"/>
      <c r="CV246" s="346"/>
      <c r="CW246" s="350" t="s">
        <v>120</v>
      </c>
      <c r="CX246" s="345"/>
      <c r="CY246" s="351"/>
    </row>
    <row r="247" spans="1:103" ht="13.5" customHeight="1" thickBot="1">
      <c r="A247" s="83" t="str">
        <f t="shared" si="70"/>
        <v/>
      </c>
      <c r="B247" s="154" t="s">
        <v>24</v>
      </c>
      <c r="C247" s="283" t="s">
        <v>24</v>
      </c>
      <c r="D247" s="59" t="s">
        <v>24</v>
      </c>
      <c r="E247" s="60" t="s">
        <v>24</v>
      </c>
      <c r="F247" s="61" t="s">
        <v>25</v>
      </c>
      <c r="G247" s="62" t="s">
        <v>26</v>
      </c>
      <c r="H247" s="363"/>
      <c r="I247" s="358"/>
      <c r="J247" s="358"/>
      <c r="K247" s="358"/>
      <c r="L247" s="361"/>
      <c r="M247" s="357"/>
      <c r="N247" s="358"/>
      <c r="O247" s="358"/>
      <c r="P247" s="358"/>
      <c r="Q247" s="361"/>
      <c r="R247" s="357"/>
      <c r="S247" s="358"/>
      <c r="T247" s="358"/>
      <c r="U247" s="358"/>
      <c r="V247" s="361"/>
      <c r="W247" s="357"/>
      <c r="X247" s="358"/>
      <c r="Y247" s="358"/>
      <c r="Z247" s="358"/>
      <c r="AA247" s="359"/>
      <c r="AC247" s="363"/>
      <c r="AD247" s="358"/>
      <c r="AE247" s="358"/>
      <c r="AF247" s="358"/>
      <c r="AG247" s="361"/>
      <c r="AH247" s="357"/>
      <c r="AI247" s="358"/>
      <c r="AJ247" s="358"/>
      <c r="AK247" s="358"/>
      <c r="AL247" s="361"/>
      <c r="AM247" s="357"/>
      <c r="AN247" s="358"/>
      <c r="AO247" s="358"/>
      <c r="AP247" s="358"/>
      <c r="AQ247" s="361"/>
      <c r="AR247" s="357"/>
      <c r="AS247" s="358"/>
      <c r="AT247" s="358"/>
      <c r="AU247" s="358"/>
      <c r="AV247" s="361"/>
      <c r="AW247" s="357"/>
      <c r="AX247" s="358"/>
      <c r="AY247" s="358"/>
      <c r="AZ247" s="358"/>
      <c r="BA247" s="359"/>
      <c r="BB247" s="357"/>
      <c r="BC247" s="358"/>
      <c r="BD247" s="358"/>
      <c r="BE247" s="358"/>
      <c r="BF247" s="359"/>
      <c r="BG247" s="63" t="s">
        <v>26</v>
      </c>
      <c r="BI247" s="64" t="s">
        <v>26</v>
      </c>
      <c r="BJ247" s="65">
        <v>1</v>
      </c>
      <c r="BK247" s="66">
        <v>2</v>
      </c>
      <c r="BL247" s="65">
        <v>3</v>
      </c>
      <c r="BM247" s="66">
        <v>4</v>
      </c>
      <c r="BN247" s="65">
        <v>5</v>
      </c>
      <c r="BO247" s="66">
        <v>6</v>
      </c>
      <c r="BP247" s="65">
        <v>7</v>
      </c>
      <c r="BQ247" s="66">
        <v>8</v>
      </c>
      <c r="BR247" s="66">
        <v>9</v>
      </c>
      <c r="BS247" s="67">
        <v>10</v>
      </c>
      <c r="BU247" s="64" t="s">
        <v>26</v>
      </c>
      <c r="BV247" s="347"/>
      <c r="BW247" s="348"/>
      <c r="BX247" s="349"/>
      <c r="BY247" s="347"/>
      <c r="BZ247" s="348"/>
      <c r="CA247" s="349"/>
      <c r="CB247" s="347"/>
      <c r="CC247" s="348"/>
      <c r="CD247" s="349"/>
      <c r="CE247" s="347"/>
      <c r="CF247" s="348"/>
      <c r="CG247" s="349"/>
      <c r="CH247" s="347"/>
      <c r="CI247" s="348"/>
      <c r="CJ247" s="349"/>
      <c r="CK247" s="347"/>
      <c r="CL247" s="348"/>
      <c r="CM247" s="349"/>
      <c r="CN247" s="347"/>
      <c r="CO247" s="348"/>
      <c r="CP247" s="349"/>
      <c r="CQ247" s="347"/>
      <c r="CR247" s="348"/>
      <c r="CS247" s="349"/>
      <c r="CT247" s="347"/>
      <c r="CU247" s="348"/>
      <c r="CV247" s="349"/>
      <c r="CW247" s="352"/>
      <c r="CX247" s="348"/>
      <c r="CY247" s="353"/>
    </row>
    <row r="248" spans="1:103" ht="13.5" customHeight="1">
      <c r="A248" s="83" t="str">
        <f t="shared" si="70"/>
        <v/>
      </c>
      <c r="B248" s="167" t="str">
        <f t="shared" ref="B248:B269" si="71">IF(SUM(BV248:CY248),AVERAGE(BV248:CY248),"")</f>
        <v/>
      </c>
      <c r="C248" s="150" t="str">
        <f t="shared" ref="C248:C269" si="72">IF(SUM(H248:BF248),AVERAGE(H248:BF248),"")</f>
        <v/>
      </c>
      <c r="D248" s="70" t="str">
        <f t="shared" ref="D248:D269" si="73">IF(SUM(BJ248:BS248),AVERAGE(BJ248:BS248),"")</f>
        <v/>
      </c>
      <c r="E248" s="187" t="str">
        <f>IF(ISERROR(SUM((B248/2),(C248/2),(D248/2))),IF(ISERROR(SUM((B248/2),(C248/2))),IF(ISERROR(SUM((B248/2),(D248/2))),IF(ISERROR(SUM((C248/2),(D248/2))),IF(ISERROR(B248/2),IF(ISERROR(C248/2),A246,C248),B248),SUM((C248*'Student List'!$D$34),(D248*'Student List'!$E$34))/'Student List'!$D$40),SUM((B248*'Student List'!$C$34),(D248*'Student List'!$E$34))/'Student List'!$E$40),SUM((B248*'Student List'!$C$34),(C248*'Student List'!$D$34))/'Student List'!$C$40),SUM((B248*'Student List'!$C$34),(C248*'Student List'!$D$34),(D248*'Student List'!$E$34))/'Student List'!$C$35)</f>
        <v/>
      </c>
      <c r="F248" s="84" t="str">
        <f t="shared" ref="F248:F269" si="74">IF(ISERROR(IF(E248,HLOOKUP(E248,$B$354:$N$355,2),"")),"",(IF(E248,HLOOKUP(E248,$B$354:$N$355,2),"")))</f>
        <v/>
      </c>
      <c r="G248" s="172" t="str">
        <f>IF(ISTEXT('Student List'!$C$9),('Student List'!$C$9),"")</f>
        <v/>
      </c>
      <c r="H248" s="71"/>
      <c r="I248" s="72"/>
      <c r="J248" s="73"/>
      <c r="K248" s="72"/>
      <c r="L248" s="74"/>
      <c r="M248" s="75"/>
      <c r="N248" s="72"/>
      <c r="O248" s="73"/>
      <c r="P248" s="72"/>
      <c r="Q248" s="74"/>
      <c r="R248" s="75"/>
      <c r="S248" s="72"/>
      <c r="T248" s="73"/>
      <c r="U248" s="72"/>
      <c r="V248" s="74"/>
      <c r="W248" s="75"/>
      <c r="X248" s="72"/>
      <c r="Y248" s="73"/>
      <c r="Z248" s="72"/>
      <c r="AA248" s="76"/>
      <c r="AB248" s="207"/>
      <c r="AC248" s="71"/>
      <c r="AD248" s="72"/>
      <c r="AE248" s="75"/>
      <c r="AF248" s="72"/>
      <c r="AG248" s="74"/>
      <c r="AH248" s="75"/>
      <c r="AI248" s="72"/>
      <c r="AJ248" s="73"/>
      <c r="AK248" s="72"/>
      <c r="AL248" s="74"/>
      <c r="AM248" s="75"/>
      <c r="AN248" s="72"/>
      <c r="AO248" s="73"/>
      <c r="AP248" s="72"/>
      <c r="AQ248" s="77"/>
      <c r="AR248" s="75"/>
      <c r="AS248" s="72"/>
      <c r="AT248" s="73"/>
      <c r="AU248" s="72"/>
      <c r="AV248" s="74"/>
      <c r="AW248" s="75"/>
      <c r="AX248" s="72"/>
      <c r="AY248" s="73"/>
      <c r="AZ248" s="72"/>
      <c r="BA248" s="74"/>
      <c r="BB248" s="75"/>
      <c r="BC248" s="72"/>
      <c r="BD248" s="72"/>
      <c r="BE248" s="72"/>
      <c r="BF248" s="75"/>
      <c r="BG248" s="78" t="str">
        <f t="shared" ref="BG248:BG269" si="75">G248</f>
        <v/>
      </c>
      <c r="BI248" s="79" t="str">
        <f t="shared" ref="BI248:BI269" si="76">G248</f>
        <v/>
      </c>
      <c r="BJ248" s="109"/>
      <c r="BK248" s="110"/>
      <c r="BL248" s="110"/>
      <c r="BM248" s="110"/>
      <c r="BN248" s="110"/>
      <c r="BO248" s="110"/>
      <c r="BP248" s="110"/>
      <c r="BQ248" s="110"/>
      <c r="BR248" s="110"/>
      <c r="BS248" s="111"/>
      <c r="BU248" s="170" t="str">
        <f t="shared" ref="BU248:BU269" si="77">G248</f>
        <v/>
      </c>
      <c r="BV248" s="158"/>
      <c r="BW248" s="159"/>
      <c r="BX248" s="248"/>
      <c r="BY248" s="252"/>
      <c r="BZ248" s="253"/>
      <c r="CA248" s="254"/>
      <c r="CB248" s="252"/>
      <c r="CC248" s="253"/>
      <c r="CD248" s="254"/>
      <c r="CE248" s="252"/>
      <c r="CF248" s="253"/>
      <c r="CG248" s="254"/>
      <c r="CH248" s="252"/>
      <c r="CI248" s="253"/>
      <c r="CJ248" s="254"/>
      <c r="CK248" s="252"/>
      <c r="CL248" s="253"/>
      <c r="CM248" s="254"/>
      <c r="CN248" s="252"/>
      <c r="CO248" s="253"/>
      <c r="CP248" s="254"/>
      <c r="CQ248" s="252"/>
      <c r="CR248" s="253"/>
      <c r="CS248" s="254"/>
      <c r="CT248" s="252"/>
      <c r="CU248" s="253"/>
      <c r="CV248" s="254"/>
      <c r="CW248" s="247"/>
      <c r="CX248" s="159"/>
      <c r="CY248" s="160"/>
    </row>
    <row r="249" spans="1:103" ht="13.5" customHeight="1">
      <c r="A249" s="83" t="str">
        <f t="shared" si="70"/>
        <v/>
      </c>
      <c r="B249" s="168" t="str">
        <f t="shared" si="71"/>
        <v/>
      </c>
      <c r="C249" s="151" t="str">
        <f t="shared" si="72"/>
        <v/>
      </c>
      <c r="D249" s="82" t="str">
        <f t="shared" si="73"/>
        <v/>
      </c>
      <c r="E249" s="188" t="str">
        <f>IF(ISERROR(SUM((B249/2),(C249/2),(D249/2))),IF(ISERROR(SUM((B249/2),(C249/2))),IF(ISERROR(SUM((B249/2),(D249/2))),IF(ISERROR(SUM((C249/2),(D249/2))),IF(ISERROR(B249/2),IF(ISERROR(C249/2),A247,C249),B249),SUM((C249*'Student List'!$D$34),(D249*'Student List'!$E$34))/'Student List'!$D$40),SUM((B249*'Student List'!$C$34),(D249*'Student List'!$E$34))/'Student List'!$E$40),SUM((B249*'Student List'!$C$34),(C249*'Student List'!$D$34))/'Student List'!$C$40),SUM((B249*'Student List'!$C$34),(C249*'Student List'!$D$34),(D249*'Student List'!$E$34))/'Student List'!$C$35)</f>
        <v/>
      </c>
      <c r="F249" s="84" t="str">
        <f t="shared" si="74"/>
        <v/>
      </c>
      <c r="G249" s="208" t="str">
        <f>IF(ISTEXT('Student List'!$C$10),('Student List'!$C$10),"")</f>
        <v/>
      </c>
      <c r="H249" s="209"/>
      <c r="I249" s="210"/>
      <c r="J249" s="211"/>
      <c r="K249" s="210"/>
      <c r="L249" s="212"/>
      <c r="M249" s="213"/>
      <c r="N249" s="210"/>
      <c r="O249" s="211"/>
      <c r="P249" s="210"/>
      <c r="Q249" s="212"/>
      <c r="R249" s="213"/>
      <c r="S249" s="210"/>
      <c r="T249" s="211"/>
      <c r="U249" s="210"/>
      <c r="V249" s="212"/>
      <c r="W249" s="213"/>
      <c r="X249" s="210"/>
      <c r="Y249" s="211"/>
      <c r="Z249" s="210"/>
      <c r="AA249" s="214"/>
      <c r="AB249" s="215"/>
      <c r="AC249" s="209"/>
      <c r="AD249" s="210"/>
      <c r="AE249" s="213"/>
      <c r="AF249" s="210"/>
      <c r="AG249" s="212"/>
      <c r="AH249" s="213"/>
      <c r="AI249" s="210"/>
      <c r="AJ249" s="211"/>
      <c r="AK249" s="210"/>
      <c r="AL249" s="212"/>
      <c r="AM249" s="213"/>
      <c r="AN249" s="210"/>
      <c r="AO249" s="211"/>
      <c r="AP249" s="210"/>
      <c r="AQ249" s="212"/>
      <c r="AR249" s="213"/>
      <c r="AS249" s="210"/>
      <c r="AT249" s="211"/>
      <c r="AU249" s="210"/>
      <c r="AV249" s="212"/>
      <c r="AW249" s="213"/>
      <c r="AX249" s="210"/>
      <c r="AY249" s="211"/>
      <c r="AZ249" s="210"/>
      <c r="BA249" s="212"/>
      <c r="BB249" s="213"/>
      <c r="BC249" s="210"/>
      <c r="BD249" s="210"/>
      <c r="BE249" s="210"/>
      <c r="BF249" s="213"/>
      <c r="BG249" s="216" t="str">
        <f t="shared" si="75"/>
        <v/>
      </c>
      <c r="BH249" s="217"/>
      <c r="BI249" s="218" t="str">
        <f t="shared" si="76"/>
        <v/>
      </c>
      <c r="BJ249" s="219"/>
      <c r="BK249" s="220"/>
      <c r="BL249" s="221"/>
      <c r="BM249" s="221"/>
      <c r="BN249" s="221"/>
      <c r="BO249" s="221"/>
      <c r="BP249" s="221"/>
      <c r="BQ249" s="221"/>
      <c r="BR249" s="221"/>
      <c r="BS249" s="222"/>
      <c r="BT249" s="217"/>
      <c r="BU249" s="223" t="str">
        <f t="shared" si="77"/>
        <v/>
      </c>
      <c r="BV249" s="224"/>
      <c r="BW249" s="225"/>
      <c r="BX249" s="249"/>
      <c r="BY249" s="255"/>
      <c r="BZ249" s="226"/>
      <c r="CA249" s="249"/>
      <c r="CB249" s="255"/>
      <c r="CC249" s="226"/>
      <c r="CD249" s="249"/>
      <c r="CE249" s="255"/>
      <c r="CF249" s="226"/>
      <c r="CG249" s="249"/>
      <c r="CH249" s="255"/>
      <c r="CI249" s="226"/>
      <c r="CJ249" s="249"/>
      <c r="CK249" s="255"/>
      <c r="CL249" s="226"/>
      <c r="CM249" s="249"/>
      <c r="CN249" s="255"/>
      <c r="CO249" s="226"/>
      <c r="CP249" s="249"/>
      <c r="CQ249" s="255"/>
      <c r="CR249" s="226"/>
      <c r="CS249" s="249"/>
      <c r="CT249" s="255"/>
      <c r="CU249" s="226"/>
      <c r="CV249" s="249"/>
      <c r="CW249" s="225"/>
      <c r="CX249" s="226"/>
      <c r="CY249" s="227"/>
    </row>
    <row r="250" spans="1:103" ht="13.5" customHeight="1">
      <c r="A250" s="83" t="str">
        <f t="shared" si="70"/>
        <v/>
      </c>
      <c r="B250" s="168" t="str">
        <f t="shared" si="71"/>
        <v/>
      </c>
      <c r="C250" s="151" t="str">
        <f t="shared" si="72"/>
        <v/>
      </c>
      <c r="D250" s="82" t="str">
        <f t="shared" si="73"/>
        <v/>
      </c>
      <c r="E250" s="188" t="str">
        <f>IF(ISERROR(SUM((B250/2),(C250/2),(D250/2))),IF(ISERROR(SUM((B250/2),(C250/2))),IF(ISERROR(SUM((B250/2),(D250/2))),IF(ISERROR(SUM((C250/2),(D250/2))),IF(ISERROR(B250/2),IF(ISERROR(C250/2),A248,C250),B250),SUM((C250*'Student List'!$D$34),(D250*'Student List'!$E$34))/'Student List'!$D$40),SUM((B250*'Student List'!$C$34),(D250*'Student List'!$E$34))/'Student List'!$E$40),SUM((B250*'Student List'!$C$34),(C250*'Student List'!$D$34))/'Student List'!$C$40),SUM((B250*'Student List'!$C$34),(C250*'Student List'!$D$34),(D250*'Student List'!$E$34))/'Student List'!$C$35)</f>
        <v/>
      </c>
      <c r="F250" s="84" t="str">
        <f t="shared" si="74"/>
        <v/>
      </c>
      <c r="G250" s="173" t="str">
        <f>IF(ISTEXT('Student List'!$C$11),('Student List'!$C$11),"")</f>
        <v/>
      </c>
      <c r="H250" s="85"/>
      <c r="I250" s="86"/>
      <c r="J250" s="87"/>
      <c r="K250" s="86"/>
      <c r="L250" s="88"/>
      <c r="M250" s="89"/>
      <c r="N250" s="86"/>
      <c r="O250" s="87"/>
      <c r="P250" s="86"/>
      <c r="Q250" s="88"/>
      <c r="R250" s="89"/>
      <c r="S250" s="86"/>
      <c r="T250" s="87"/>
      <c r="U250" s="86"/>
      <c r="V250" s="88"/>
      <c r="W250" s="89"/>
      <c r="X250" s="86"/>
      <c r="Y250" s="87"/>
      <c r="Z250" s="86"/>
      <c r="AA250" s="90"/>
      <c r="AB250" s="207"/>
      <c r="AC250" s="85"/>
      <c r="AD250" s="86"/>
      <c r="AE250" s="89"/>
      <c r="AF250" s="86"/>
      <c r="AG250" s="88"/>
      <c r="AH250" s="89"/>
      <c r="AI250" s="86"/>
      <c r="AJ250" s="87"/>
      <c r="AK250" s="86"/>
      <c r="AL250" s="88"/>
      <c r="AM250" s="89"/>
      <c r="AN250" s="86"/>
      <c r="AO250" s="87"/>
      <c r="AP250" s="86"/>
      <c r="AQ250" s="88"/>
      <c r="AR250" s="89"/>
      <c r="AS250" s="86"/>
      <c r="AT250" s="87"/>
      <c r="AU250" s="86"/>
      <c r="AV250" s="88"/>
      <c r="AW250" s="89"/>
      <c r="AX250" s="86"/>
      <c r="AY250" s="87"/>
      <c r="AZ250" s="86"/>
      <c r="BA250" s="88"/>
      <c r="BB250" s="89"/>
      <c r="BC250" s="86"/>
      <c r="BD250" s="86"/>
      <c r="BE250" s="86"/>
      <c r="BF250" s="89"/>
      <c r="BG250" s="91" t="str">
        <f t="shared" si="75"/>
        <v/>
      </c>
      <c r="BI250" s="92" t="str">
        <f t="shared" si="76"/>
        <v/>
      </c>
      <c r="BJ250" s="112"/>
      <c r="BK250" s="117"/>
      <c r="BL250" s="113"/>
      <c r="BM250" s="113"/>
      <c r="BN250" s="113"/>
      <c r="BO250" s="113"/>
      <c r="BP250" s="113"/>
      <c r="BQ250" s="113"/>
      <c r="BR250" s="113"/>
      <c r="BS250" s="114"/>
      <c r="BU250" s="171" t="str">
        <f t="shared" si="77"/>
        <v/>
      </c>
      <c r="BV250" s="161"/>
      <c r="BW250" s="162"/>
      <c r="BX250" s="250"/>
      <c r="BY250" s="256"/>
      <c r="BZ250" s="163"/>
      <c r="CA250" s="250"/>
      <c r="CB250" s="256"/>
      <c r="CC250" s="163"/>
      <c r="CD250" s="250"/>
      <c r="CE250" s="256"/>
      <c r="CF250" s="163"/>
      <c r="CG250" s="250"/>
      <c r="CH250" s="256"/>
      <c r="CI250" s="163"/>
      <c r="CJ250" s="250"/>
      <c r="CK250" s="256"/>
      <c r="CL250" s="163"/>
      <c r="CM250" s="250"/>
      <c r="CN250" s="256"/>
      <c r="CO250" s="163"/>
      <c r="CP250" s="250"/>
      <c r="CQ250" s="256"/>
      <c r="CR250" s="163"/>
      <c r="CS250" s="250"/>
      <c r="CT250" s="256"/>
      <c r="CU250" s="163"/>
      <c r="CV250" s="250"/>
      <c r="CW250" s="162"/>
      <c r="CX250" s="163"/>
      <c r="CY250" s="164"/>
    </row>
    <row r="251" spans="1:103" ht="13.5" customHeight="1">
      <c r="A251" s="83" t="str">
        <f t="shared" si="70"/>
        <v/>
      </c>
      <c r="B251" s="168" t="str">
        <f t="shared" si="71"/>
        <v/>
      </c>
      <c r="C251" s="151" t="str">
        <f t="shared" si="72"/>
        <v/>
      </c>
      <c r="D251" s="82" t="str">
        <f t="shared" si="73"/>
        <v/>
      </c>
      <c r="E251" s="188" t="str">
        <f>IF(ISERROR(SUM((B251/2),(C251/2),(D251/2))),IF(ISERROR(SUM((B251/2),(C251/2))),IF(ISERROR(SUM((B251/2),(D251/2))),IF(ISERROR(SUM((C251/2),(D251/2))),IF(ISERROR(B251/2),IF(ISERROR(C251/2),A249,C251),B251),SUM((C251*'Student List'!$D$34),(D251*'Student List'!$E$34))/'Student List'!$D$40),SUM((B251*'Student List'!$C$34),(D251*'Student List'!$E$34))/'Student List'!$E$40),SUM((B251*'Student List'!$C$34),(C251*'Student List'!$D$34))/'Student List'!$C$40),SUM((B251*'Student List'!$C$34),(C251*'Student List'!$D$34),(D251*'Student List'!$E$34))/'Student List'!$C$35)</f>
        <v/>
      </c>
      <c r="F251" s="84" t="str">
        <f t="shared" si="74"/>
        <v/>
      </c>
      <c r="G251" s="208" t="str">
        <f>IF(ISTEXT('Student List'!$C$12),('Student List'!$C$12),"")</f>
        <v/>
      </c>
      <c r="H251" s="209"/>
      <c r="I251" s="210"/>
      <c r="J251" s="211"/>
      <c r="K251" s="210"/>
      <c r="L251" s="212"/>
      <c r="M251" s="213"/>
      <c r="N251" s="210"/>
      <c r="O251" s="211"/>
      <c r="P251" s="210"/>
      <c r="Q251" s="212"/>
      <c r="R251" s="213"/>
      <c r="S251" s="210"/>
      <c r="T251" s="211"/>
      <c r="U251" s="210"/>
      <c r="V251" s="212"/>
      <c r="W251" s="213"/>
      <c r="X251" s="210"/>
      <c r="Y251" s="211"/>
      <c r="Z251" s="210"/>
      <c r="AA251" s="214"/>
      <c r="AB251" s="215"/>
      <c r="AC251" s="209"/>
      <c r="AD251" s="210"/>
      <c r="AE251" s="213"/>
      <c r="AF251" s="210"/>
      <c r="AG251" s="212"/>
      <c r="AH251" s="213"/>
      <c r="AI251" s="210"/>
      <c r="AJ251" s="211"/>
      <c r="AK251" s="210"/>
      <c r="AL251" s="212"/>
      <c r="AM251" s="213"/>
      <c r="AN251" s="210"/>
      <c r="AO251" s="211"/>
      <c r="AP251" s="210"/>
      <c r="AQ251" s="212"/>
      <c r="AR251" s="213"/>
      <c r="AS251" s="210"/>
      <c r="AT251" s="211"/>
      <c r="AU251" s="210"/>
      <c r="AV251" s="212"/>
      <c r="AW251" s="213"/>
      <c r="AX251" s="210"/>
      <c r="AY251" s="211"/>
      <c r="AZ251" s="210"/>
      <c r="BA251" s="212"/>
      <c r="BB251" s="213"/>
      <c r="BC251" s="210"/>
      <c r="BD251" s="210"/>
      <c r="BE251" s="210"/>
      <c r="BF251" s="213"/>
      <c r="BG251" s="216" t="str">
        <f t="shared" si="75"/>
        <v/>
      </c>
      <c r="BH251" s="217"/>
      <c r="BI251" s="218" t="str">
        <f t="shared" si="76"/>
        <v/>
      </c>
      <c r="BJ251" s="219"/>
      <c r="BK251" s="220"/>
      <c r="BL251" s="221"/>
      <c r="BM251" s="221"/>
      <c r="BN251" s="221"/>
      <c r="BO251" s="221"/>
      <c r="BP251" s="221"/>
      <c r="BQ251" s="221"/>
      <c r="BR251" s="221"/>
      <c r="BS251" s="222"/>
      <c r="BT251" s="217"/>
      <c r="BU251" s="223" t="str">
        <f t="shared" si="77"/>
        <v/>
      </c>
      <c r="BV251" s="224"/>
      <c r="BW251" s="225"/>
      <c r="BX251" s="249"/>
      <c r="BY251" s="255"/>
      <c r="BZ251" s="226"/>
      <c r="CA251" s="249"/>
      <c r="CB251" s="255"/>
      <c r="CC251" s="226"/>
      <c r="CD251" s="249"/>
      <c r="CE251" s="255"/>
      <c r="CF251" s="226"/>
      <c r="CG251" s="249"/>
      <c r="CH251" s="255"/>
      <c r="CI251" s="226"/>
      <c r="CJ251" s="249"/>
      <c r="CK251" s="255"/>
      <c r="CL251" s="226"/>
      <c r="CM251" s="249"/>
      <c r="CN251" s="255"/>
      <c r="CO251" s="226"/>
      <c r="CP251" s="249"/>
      <c r="CQ251" s="255"/>
      <c r="CR251" s="226"/>
      <c r="CS251" s="249"/>
      <c r="CT251" s="255"/>
      <c r="CU251" s="226"/>
      <c r="CV251" s="249"/>
      <c r="CW251" s="225"/>
      <c r="CX251" s="226"/>
      <c r="CY251" s="227"/>
    </row>
    <row r="252" spans="1:103" ht="13.5" customHeight="1">
      <c r="A252" s="83" t="str">
        <f t="shared" si="70"/>
        <v/>
      </c>
      <c r="B252" s="168" t="str">
        <f t="shared" si="71"/>
        <v/>
      </c>
      <c r="C252" s="151" t="str">
        <f t="shared" si="72"/>
        <v/>
      </c>
      <c r="D252" s="82" t="str">
        <f t="shared" si="73"/>
        <v/>
      </c>
      <c r="E252" s="188" t="str">
        <f>IF(ISERROR(SUM((B252/2),(C252/2),(D252/2))),IF(ISERROR(SUM((B252/2),(C252/2))),IF(ISERROR(SUM((B252/2),(D252/2))),IF(ISERROR(SUM((C252/2),(D252/2))),IF(ISERROR(B252/2),IF(ISERROR(C252/2),A250,C252),B252),SUM((C252*'Student List'!$D$34),(D252*'Student List'!$E$34))/'Student List'!$D$40),SUM((B252*'Student List'!$C$34),(D252*'Student List'!$E$34))/'Student List'!$E$40),SUM((B252*'Student List'!$C$34),(C252*'Student List'!$D$34))/'Student List'!$C$40),SUM((B252*'Student List'!$C$34),(C252*'Student List'!$D$34),(D252*'Student List'!$E$34))/'Student List'!$C$35)</f>
        <v/>
      </c>
      <c r="F252" s="84" t="str">
        <f t="shared" si="74"/>
        <v/>
      </c>
      <c r="G252" s="173" t="str">
        <f>IF(ISTEXT('Student List'!$C$13),('Student List'!$C$13),"")</f>
        <v/>
      </c>
      <c r="H252" s="85"/>
      <c r="I252" s="86"/>
      <c r="J252" s="87"/>
      <c r="K252" s="86"/>
      <c r="L252" s="88"/>
      <c r="M252" s="89"/>
      <c r="N252" s="86"/>
      <c r="O252" s="87"/>
      <c r="P252" s="86"/>
      <c r="Q252" s="88"/>
      <c r="R252" s="89"/>
      <c r="S252" s="86"/>
      <c r="T252" s="87"/>
      <c r="U252" s="86"/>
      <c r="V252" s="88"/>
      <c r="W252" s="89"/>
      <c r="X252" s="86"/>
      <c r="Y252" s="87"/>
      <c r="Z252" s="86"/>
      <c r="AA252" s="90"/>
      <c r="AB252" s="207"/>
      <c r="AC252" s="85"/>
      <c r="AD252" s="86"/>
      <c r="AE252" s="89"/>
      <c r="AF252" s="86"/>
      <c r="AG252" s="88"/>
      <c r="AH252" s="89"/>
      <c r="AI252" s="86"/>
      <c r="AJ252" s="87"/>
      <c r="AK252" s="86"/>
      <c r="AL252" s="88"/>
      <c r="AM252" s="89"/>
      <c r="AN252" s="86"/>
      <c r="AO252" s="87"/>
      <c r="AP252" s="86"/>
      <c r="AQ252" s="88"/>
      <c r="AR252" s="89"/>
      <c r="AS252" s="86"/>
      <c r="AT252" s="87"/>
      <c r="AU252" s="86"/>
      <c r="AV252" s="88"/>
      <c r="AW252" s="89"/>
      <c r="AX252" s="86"/>
      <c r="AY252" s="87"/>
      <c r="AZ252" s="86"/>
      <c r="BA252" s="88"/>
      <c r="BB252" s="89"/>
      <c r="BC252" s="86"/>
      <c r="BD252" s="86"/>
      <c r="BE252" s="86"/>
      <c r="BF252" s="89"/>
      <c r="BG252" s="91" t="str">
        <f t="shared" si="75"/>
        <v/>
      </c>
      <c r="BI252" s="92" t="str">
        <f t="shared" si="76"/>
        <v/>
      </c>
      <c r="BJ252" s="112"/>
      <c r="BK252" s="117"/>
      <c r="BL252" s="113"/>
      <c r="BM252" s="113"/>
      <c r="BN252" s="113"/>
      <c r="BO252" s="113"/>
      <c r="BP252" s="113"/>
      <c r="BQ252" s="113"/>
      <c r="BR252" s="113"/>
      <c r="BS252" s="114"/>
      <c r="BU252" s="171" t="str">
        <f t="shared" si="77"/>
        <v/>
      </c>
      <c r="BV252" s="161"/>
      <c r="BW252" s="162"/>
      <c r="BX252" s="250"/>
      <c r="BY252" s="256"/>
      <c r="BZ252" s="163"/>
      <c r="CA252" s="250"/>
      <c r="CB252" s="256"/>
      <c r="CC252" s="163"/>
      <c r="CD252" s="250"/>
      <c r="CE252" s="256"/>
      <c r="CF252" s="163"/>
      <c r="CG252" s="250"/>
      <c r="CH252" s="256"/>
      <c r="CI252" s="163"/>
      <c r="CJ252" s="250"/>
      <c r="CK252" s="256"/>
      <c r="CL252" s="163"/>
      <c r="CM252" s="250"/>
      <c r="CN252" s="256"/>
      <c r="CO252" s="163"/>
      <c r="CP252" s="250"/>
      <c r="CQ252" s="256"/>
      <c r="CR252" s="163"/>
      <c r="CS252" s="250"/>
      <c r="CT252" s="256"/>
      <c r="CU252" s="163"/>
      <c r="CV252" s="250"/>
      <c r="CW252" s="162"/>
      <c r="CX252" s="163"/>
      <c r="CY252" s="164"/>
    </row>
    <row r="253" spans="1:103" ht="13.5" customHeight="1">
      <c r="A253" s="83" t="str">
        <f t="shared" si="70"/>
        <v/>
      </c>
      <c r="B253" s="168" t="str">
        <f t="shared" si="71"/>
        <v/>
      </c>
      <c r="C253" s="151" t="str">
        <f t="shared" si="72"/>
        <v/>
      </c>
      <c r="D253" s="82" t="str">
        <f t="shared" si="73"/>
        <v/>
      </c>
      <c r="E253" s="188" t="str">
        <f>IF(ISERROR(SUM((B253/2),(C253/2),(D253/2))),IF(ISERROR(SUM((B253/2),(C253/2))),IF(ISERROR(SUM((B253/2),(D253/2))),IF(ISERROR(SUM((C253/2),(D253/2))),IF(ISERROR(B253/2),IF(ISERROR(C253/2),A251,C253),B253),SUM((C253*'Student List'!$D$34),(D253*'Student List'!$E$34))/'Student List'!$D$40),SUM((B253*'Student List'!$C$34),(D253*'Student List'!$E$34))/'Student List'!$E$40),SUM((B253*'Student List'!$C$34),(C253*'Student List'!$D$34))/'Student List'!$C$40),SUM((B253*'Student List'!$C$34),(C253*'Student List'!$D$34),(D253*'Student List'!$E$34))/'Student List'!$C$35)</f>
        <v/>
      </c>
      <c r="F253" s="84" t="str">
        <f t="shared" si="74"/>
        <v/>
      </c>
      <c r="G253" s="208" t="str">
        <f>IF(ISTEXT('Student List'!$C$14),('Student List'!$C$14),"")</f>
        <v/>
      </c>
      <c r="H253" s="209"/>
      <c r="I253" s="210"/>
      <c r="J253" s="211"/>
      <c r="K253" s="210"/>
      <c r="L253" s="212"/>
      <c r="M253" s="213"/>
      <c r="N253" s="210"/>
      <c r="O253" s="211"/>
      <c r="P253" s="210"/>
      <c r="Q253" s="212"/>
      <c r="R253" s="213"/>
      <c r="S253" s="210"/>
      <c r="T253" s="211"/>
      <c r="U253" s="210"/>
      <c r="V253" s="212"/>
      <c r="W253" s="213"/>
      <c r="X253" s="210"/>
      <c r="Y253" s="211"/>
      <c r="Z253" s="210"/>
      <c r="AA253" s="214"/>
      <c r="AB253" s="215"/>
      <c r="AC253" s="209"/>
      <c r="AD253" s="210"/>
      <c r="AE253" s="213"/>
      <c r="AF253" s="210"/>
      <c r="AG253" s="212"/>
      <c r="AH253" s="213"/>
      <c r="AI253" s="210"/>
      <c r="AJ253" s="211"/>
      <c r="AK253" s="210"/>
      <c r="AL253" s="212"/>
      <c r="AM253" s="213"/>
      <c r="AN253" s="210"/>
      <c r="AO253" s="211"/>
      <c r="AP253" s="210"/>
      <c r="AQ253" s="212"/>
      <c r="AR253" s="213"/>
      <c r="AS253" s="210"/>
      <c r="AT253" s="211"/>
      <c r="AU253" s="210"/>
      <c r="AV253" s="212"/>
      <c r="AW253" s="213"/>
      <c r="AX253" s="210"/>
      <c r="AY253" s="211"/>
      <c r="AZ253" s="210"/>
      <c r="BA253" s="212"/>
      <c r="BB253" s="213"/>
      <c r="BC253" s="210"/>
      <c r="BD253" s="210"/>
      <c r="BE253" s="210"/>
      <c r="BF253" s="213"/>
      <c r="BG253" s="216" t="str">
        <f t="shared" si="75"/>
        <v/>
      </c>
      <c r="BH253" s="217"/>
      <c r="BI253" s="218" t="str">
        <f t="shared" si="76"/>
        <v/>
      </c>
      <c r="BJ253" s="219"/>
      <c r="BK253" s="220"/>
      <c r="BL253" s="221"/>
      <c r="BM253" s="221"/>
      <c r="BN253" s="221"/>
      <c r="BO253" s="221"/>
      <c r="BP253" s="221"/>
      <c r="BQ253" s="221"/>
      <c r="BR253" s="221"/>
      <c r="BS253" s="222"/>
      <c r="BT253" s="217"/>
      <c r="BU253" s="223" t="str">
        <f t="shared" si="77"/>
        <v/>
      </c>
      <c r="BV253" s="224"/>
      <c r="BW253" s="225"/>
      <c r="BX253" s="249"/>
      <c r="BY253" s="255"/>
      <c r="BZ253" s="226"/>
      <c r="CA253" s="249"/>
      <c r="CB253" s="255"/>
      <c r="CC253" s="226"/>
      <c r="CD253" s="249"/>
      <c r="CE253" s="255"/>
      <c r="CF253" s="226"/>
      <c r="CG253" s="249"/>
      <c r="CH253" s="255"/>
      <c r="CI253" s="226"/>
      <c r="CJ253" s="249"/>
      <c r="CK253" s="255"/>
      <c r="CL253" s="226"/>
      <c r="CM253" s="249"/>
      <c r="CN253" s="255"/>
      <c r="CO253" s="226"/>
      <c r="CP253" s="249"/>
      <c r="CQ253" s="255"/>
      <c r="CR253" s="226"/>
      <c r="CS253" s="249"/>
      <c r="CT253" s="255"/>
      <c r="CU253" s="226"/>
      <c r="CV253" s="249"/>
      <c r="CW253" s="225"/>
      <c r="CX253" s="226"/>
      <c r="CY253" s="227"/>
    </row>
    <row r="254" spans="1:103" ht="13.5" customHeight="1">
      <c r="A254" s="83" t="str">
        <f t="shared" si="70"/>
        <v/>
      </c>
      <c r="B254" s="168" t="str">
        <f t="shared" si="71"/>
        <v/>
      </c>
      <c r="C254" s="151" t="str">
        <f t="shared" si="72"/>
        <v/>
      </c>
      <c r="D254" s="82" t="str">
        <f t="shared" si="73"/>
        <v/>
      </c>
      <c r="E254" s="188" t="str">
        <f>IF(ISERROR(SUM((B254/2),(C254/2),(D254/2))),IF(ISERROR(SUM((B254/2),(C254/2))),IF(ISERROR(SUM((B254/2),(D254/2))),IF(ISERROR(SUM((C254/2),(D254/2))),IF(ISERROR(B254/2),IF(ISERROR(C254/2),A252,C254),B254),SUM((C254*'Student List'!$D$34),(D254*'Student List'!$E$34))/'Student List'!$D$40),SUM((B254*'Student List'!$C$34),(D254*'Student List'!$E$34))/'Student List'!$E$40),SUM((B254*'Student List'!$C$34),(C254*'Student List'!$D$34))/'Student List'!$C$40),SUM((B254*'Student List'!$C$34),(C254*'Student List'!$D$34),(D254*'Student List'!$E$34))/'Student List'!$C$35)</f>
        <v/>
      </c>
      <c r="F254" s="84" t="str">
        <f t="shared" si="74"/>
        <v/>
      </c>
      <c r="G254" s="173" t="str">
        <f>IF(ISTEXT('Student List'!$C$15),('Student List'!$C$15),"")</f>
        <v/>
      </c>
      <c r="H254" s="85"/>
      <c r="I254" s="86"/>
      <c r="J254" s="87"/>
      <c r="K254" s="86"/>
      <c r="L254" s="88"/>
      <c r="M254" s="89"/>
      <c r="N254" s="86"/>
      <c r="O254" s="87"/>
      <c r="P254" s="86"/>
      <c r="Q254" s="88"/>
      <c r="R254" s="89"/>
      <c r="S254" s="86"/>
      <c r="T254" s="87"/>
      <c r="U254" s="86"/>
      <c r="V254" s="88"/>
      <c r="W254" s="89"/>
      <c r="X254" s="86"/>
      <c r="Y254" s="87"/>
      <c r="Z254" s="86"/>
      <c r="AA254" s="90"/>
      <c r="AB254" s="207"/>
      <c r="AC254" s="85"/>
      <c r="AD254" s="86"/>
      <c r="AE254" s="89"/>
      <c r="AF254" s="86"/>
      <c r="AG254" s="88"/>
      <c r="AH254" s="89"/>
      <c r="AI254" s="86"/>
      <c r="AJ254" s="87"/>
      <c r="AK254" s="86"/>
      <c r="AL254" s="88"/>
      <c r="AM254" s="89"/>
      <c r="AN254" s="86"/>
      <c r="AO254" s="87"/>
      <c r="AP254" s="86"/>
      <c r="AQ254" s="88"/>
      <c r="AR254" s="89"/>
      <c r="AS254" s="86"/>
      <c r="AT254" s="87"/>
      <c r="AU254" s="86"/>
      <c r="AV254" s="88"/>
      <c r="AW254" s="89"/>
      <c r="AX254" s="86"/>
      <c r="AY254" s="87"/>
      <c r="AZ254" s="86"/>
      <c r="BA254" s="88"/>
      <c r="BB254" s="89"/>
      <c r="BC254" s="86"/>
      <c r="BD254" s="86"/>
      <c r="BE254" s="86"/>
      <c r="BF254" s="89"/>
      <c r="BG254" s="91" t="str">
        <f t="shared" si="75"/>
        <v/>
      </c>
      <c r="BI254" s="92" t="str">
        <f t="shared" si="76"/>
        <v/>
      </c>
      <c r="BJ254" s="112"/>
      <c r="BK254" s="117"/>
      <c r="BL254" s="113"/>
      <c r="BM254" s="113"/>
      <c r="BN254" s="113"/>
      <c r="BO254" s="113"/>
      <c r="BP254" s="113"/>
      <c r="BQ254" s="113"/>
      <c r="BR254" s="113"/>
      <c r="BS254" s="114"/>
      <c r="BU254" s="171" t="str">
        <f t="shared" si="77"/>
        <v/>
      </c>
      <c r="BV254" s="161"/>
      <c r="BW254" s="162"/>
      <c r="BX254" s="250"/>
      <c r="BY254" s="256"/>
      <c r="BZ254" s="163"/>
      <c r="CA254" s="250"/>
      <c r="CB254" s="256"/>
      <c r="CC254" s="163"/>
      <c r="CD254" s="250"/>
      <c r="CE254" s="256"/>
      <c r="CF254" s="163"/>
      <c r="CG254" s="250"/>
      <c r="CH254" s="256"/>
      <c r="CI254" s="163"/>
      <c r="CJ254" s="250"/>
      <c r="CK254" s="256"/>
      <c r="CL254" s="163"/>
      <c r="CM254" s="250"/>
      <c r="CN254" s="256"/>
      <c r="CO254" s="163"/>
      <c r="CP254" s="250"/>
      <c r="CQ254" s="256"/>
      <c r="CR254" s="163"/>
      <c r="CS254" s="250"/>
      <c r="CT254" s="256"/>
      <c r="CU254" s="163"/>
      <c r="CV254" s="250"/>
      <c r="CW254" s="162"/>
      <c r="CX254" s="163"/>
      <c r="CY254" s="164"/>
    </row>
    <row r="255" spans="1:103" ht="13.5" customHeight="1">
      <c r="A255" s="83" t="str">
        <f t="shared" si="70"/>
        <v/>
      </c>
      <c r="B255" s="168" t="str">
        <f t="shared" si="71"/>
        <v/>
      </c>
      <c r="C255" s="151" t="str">
        <f t="shared" si="72"/>
        <v/>
      </c>
      <c r="D255" s="82" t="str">
        <f t="shared" si="73"/>
        <v/>
      </c>
      <c r="E255" s="188" t="str">
        <f>IF(ISERROR(SUM((B255/2),(C255/2),(D255/2))),IF(ISERROR(SUM((B255/2),(C255/2))),IF(ISERROR(SUM((B255/2),(D255/2))),IF(ISERROR(SUM((C255/2),(D255/2))),IF(ISERROR(B255/2),IF(ISERROR(C255/2),A253,C255),B255),SUM((C255*'Student List'!$D$34),(D255*'Student List'!$E$34))/'Student List'!$D$40),SUM((B255*'Student List'!$C$34),(D255*'Student List'!$E$34))/'Student List'!$E$40),SUM((B255*'Student List'!$C$34),(C255*'Student List'!$D$34))/'Student List'!$C$40),SUM((B255*'Student List'!$C$34),(C255*'Student List'!$D$34),(D255*'Student List'!$E$34))/'Student List'!$C$35)</f>
        <v/>
      </c>
      <c r="F255" s="84" t="str">
        <f t="shared" si="74"/>
        <v/>
      </c>
      <c r="G255" s="208" t="str">
        <f>IF(ISTEXT('Student List'!$C$16),('Student List'!$C$16),"")</f>
        <v/>
      </c>
      <c r="H255" s="209"/>
      <c r="I255" s="210"/>
      <c r="J255" s="211"/>
      <c r="K255" s="210"/>
      <c r="L255" s="212"/>
      <c r="M255" s="213"/>
      <c r="N255" s="210"/>
      <c r="O255" s="211"/>
      <c r="P255" s="210"/>
      <c r="Q255" s="212"/>
      <c r="R255" s="213"/>
      <c r="S255" s="210"/>
      <c r="T255" s="211"/>
      <c r="U255" s="210"/>
      <c r="V255" s="212"/>
      <c r="W255" s="213"/>
      <c r="X255" s="210"/>
      <c r="Y255" s="211"/>
      <c r="Z255" s="210"/>
      <c r="AA255" s="214"/>
      <c r="AB255" s="215"/>
      <c r="AC255" s="209"/>
      <c r="AD255" s="210"/>
      <c r="AE255" s="213"/>
      <c r="AF255" s="210"/>
      <c r="AG255" s="212"/>
      <c r="AH255" s="213"/>
      <c r="AI255" s="210"/>
      <c r="AJ255" s="211"/>
      <c r="AK255" s="210"/>
      <c r="AL255" s="212"/>
      <c r="AM255" s="213"/>
      <c r="AN255" s="210"/>
      <c r="AO255" s="211"/>
      <c r="AP255" s="210"/>
      <c r="AQ255" s="212"/>
      <c r="AR255" s="213"/>
      <c r="AS255" s="210"/>
      <c r="AT255" s="211"/>
      <c r="AU255" s="210"/>
      <c r="AV255" s="212"/>
      <c r="AW255" s="213"/>
      <c r="AX255" s="210"/>
      <c r="AY255" s="211"/>
      <c r="AZ255" s="210"/>
      <c r="BA255" s="212"/>
      <c r="BB255" s="213"/>
      <c r="BC255" s="210"/>
      <c r="BD255" s="210"/>
      <c r="BE255" s="210"/>
      <c r="BF255" s="213"/>
      <c r="BG255" s="216" t="str">
        <f t="shared" si="75"/>
        <v/>
      </c>
      <c r="BH255" s="217"/>
      <c r="BI255" s="218" t="str">
        <f t="shared" si="76"/>
        <v/>
      </c>
      <c r="BJ255" s="219"/>
      <c r="BK255" s="220"/>
      <c r="BL255" s="221"/>
      <c r="BM255" s="221"/>
      <c r="BN255" s="221"/>
      <c r="BO255" s="221"/>
      <c r="BP255" s="221"/>
      <c r="BQ255" s="221"/>
      <c r="BR255" s="221"/>
      <c r="BS255" s="222"/>
      <c r="BT255" s="217"/>
      <c r="BU255" s="223" t="str">
        <f t="shared" si="77"/>
        <v/>
      </c>
      <c r="BV255" s="224"/>
      <c r="BW255" s="225"/>
      <c r="BX255" s="249"/>
      <c r="BY255" s="255"/>
      <c r="BZ255" s="226"/>
      <c r="CA255" s="249"/>
      <c r="CB255" s="255"/>
      <c r="CC255" s="226"/>
      <c r="CD255" s="249"/>
      <c r="CE255" s="255"/>
      <c r="CF255" s="226"/>
      <c r="CG255" s="249"/>
      <c r="CH255" s="255"/>
      <c r="CI255" s="226"/>
      <c r="CJ255" s="249"/>
      <c r="CK255" s="255"/>
      <c r="CL255" s="226"/>
      <c r="CM255" s="249"/>
      <c r="CN255" s="255"/>
      <c r="CO255" s="226"/>
      <c r="CP255" s="249"/>
      <c r="CQ255" s="255"/>
      <c r="CR255" s="226"/>
      <c r="CS255" s="249"/>
      <c r="CT255" s="255"/>
      <c r="CU255" s="226"/>
      <c r="CV255" s="249"/>
      <c r="CW255" s="225"/>
      <c r="CX255" s="226"/>
      <c r="CY255" s="227"/>
    </row>
    <row r="256" spans="1:103" ht="13.5" customHeight="1">
      <c r="A256" s="83" t="str">
        <f t="shared" si="70"/>
        <v/>
      </c>
      <c r="B256" s="168" t="str">
        <f t="shared" si="71"/>
        <v/>
      </c>
      <c r="C256" s="151" t="str">
        <f t="shared" si="72"/>
        <v/>
      </c>
      <c r="D256" s="82" t="str">
        <f t="shared" si="73"/>
        <v/>
      </c>
      <c r="E256" s="188" t="str">
        <f>IF(ISERROR(SUM((B256/2),(C256/2),(D256/2))),IF(ISERROR(SUM((B256/2),(C256/2))),IF(ISERROR(SUM((B256/2),(D256/2))),IF(ISERROR(SUM((C256/2),(D256/2))),IF(ISERROR(B256/2),IF(ISERROR(C256/2),A254,C256),B256),SUM((C256*'Student List'!$D$34),(D256*'Student List'!$E$34))/'Student List'!$D$40),SUM((B256*'Student List'!$C$34),(D256*'Student List'!$E$34))/'Student List'!$E$40),SUM((B256*'Student List'!$C$34),(C256*'Student List'!$D$34))/'Student List'!$C$40),SUM((B256*'Student List'!$C$34),(C256*'Student List'!$D$34),(D256*'Student List'!$E$34))/'Student List'!$C$35)</f>
        <v/>
      </c>
      <c r="F256" s="84" t="str">
        <f t="shared" si="74"/>
        <v/>
      </c>
      <c r="G256" s="173" t="str">
        <f>IF(ISTEXT('Student List'!$C$17),('Student List'!$C$17),"")</f>
        <v/>
      </c>
      <c r="H256" s="85"/>
      <c r="I256" s="86"/>
      <c r="J256" s="87"/>
      <c r="K256" s="86"/>
      <c r="L256" s="88"/>
      <c r="M256" s="89"/>
      <c r="N256" s="86"/>
      <c r="O256" s="87"/>
      <c r="P256" s="86"/>
      <c r="Q256" s="88"/>
      <c r="R256" s="89"/>
      <c r="S256" s="86"/>
      <c r="T256" s="87"/>
      <c r="U256" s="86"/>
      <c r="V256" s="88"/>
      <c r="W256" s="89"/>
      <c r="X256" s="86"/>
      <c r="Y256" s="87"/>
      <c r="Z256" s="86"/>
      <c r="AA256" s="90"/>
      <c r="AB256" s="207"/>
      <c r="AC256" s="85"/>
      <c r="AD256" s="86"/>
      <c r="AE256" s="89"/>
      <c r="AF256" s="86"/>
      <c r="AG256" s="88"/>
      <c r="AH256" s="89"/>
      <c r="AI256" s="86"/>
      <c r="AJ256" s="87"/>
      <c r="AK256" s="86"/>
      <c r="AL256" s="88"/>
      <c r="AM256" s="89"/>
      <c r="AN256" s="86"/>
      <c r="AO256" s="87"/>
      <c r="AP256" s="86"/>
      <c r="AQ256" s="88"/>
      <c r="AR256" s="89"/>
      <c r="AS256" s="86"/>
      <c r="AT256" s="87"/>
      <c r="AU256" s="86"/>
      <c r="AV256" s="88"/>
      <c r="AW256" s="89"/>
      <c r="AX256" s="86"/>
      <c r="AY256" s="87"/>
      <c r="AZ256" s="86"/>
      <c r="BA256" s="88"/>
      <c r="BB256" s="89"/>
      <c r="BC256" s="86"/>
      <c r="BD256" s="86"/>
      <c r="BE256" s="86"/>
      <c r="BF256" s="89"/>
      <c r="BG256" s="91" t="str">
        <f t="shared" si="75"/>
        <v/>
      </c>
      <c r="BI256" s="92" t="str">
        <f t="shared" si="76"/>
        <v/>
      </c>
      <c r="BJ256" s="112"/>
      <c r="BK256" s="117"/>
      <c r="BL256" s="113"/>
      <c r="BM256" s="113"/>
      <c r="BN256" s="113"/>
      <c r="BO256" s="113"/>
      <c r="BP256" s="113"/>
      <c r="BQ256" s="113"/>
      <c r="BR256" s="113"/>
      <c r="BS256" s="114"/>
      <c r="BU256" s="171" t="str">
        <f t="shared" si="77"/>
        <v/>
      </c>
      <c r="BV256" s="161"/>
      <c r="BW256" s="162"/>
      <c r="BX256" s="250"/>
      <c r="BY256" s="256"/>
      <c r="BZ256" s="163"/>
      <c r="CA256" s="250"/>
      <c r="CB256" s="256"/>
      <c r="CC256" s="163"/>
      <c r="CD256" s="250"/>
      <c r="CE256" s="256"/>
      <c r="CF256" s="163"/>
      <c r="CG256" s="250"/>
      <c r="CH256" s="256"/>
      <c r="CI256" s="163"/>
      <c r="CJ256" s="250"/>
      <c r="CK256" s="256"/>
      <c r="CL256" s="163"/>
      <c r="CM256" s="250"/>
      <c r="CN256" s="256"/>
      <c r="CO256" s="163"/>
      <c r="CP256" s="250"/>
      <c r="CQ256" s="256"/>
      <c r="CR256" s="163"/>
      <c r="CS256" s="250"/>
      <c r="CT256" s="256"/>
      <c r="CU256" s="163"/>
      <c r="CV256" s="250"/>
      <c r="CW256" s="162"/>
      <c r="CX256" s="163"/>
      <c r="CY256" s="164"/>
    </row>
    <row r="257" spans="1:103" ht="13.5" customHeight="1">
      <c r="A257" s="83" t="str">
        <f t="shared" si="70"/>
        <v/>
      </c>
      <c r="B257" s="168" t="str">
        <f t="shared" si="71"/>
        <v/>
      </c>
      <c r="C257" s="151" t="str">
        <f t="shared" si="72"/>
        <v/>
      </c>
      <c r="D257" s="82" t="str">
        <f t="shared" si="73"/>
        <v/>
      </c>
      <c r="E257" s="188" t="str">
        <f>IF(ISERROR(SUM((B257/2),(C257/2),(D257/2))),IF(ISERROR(SUM((B257/2),(C257/2))),IF(ISERROR(SUM((B257/2),(D257/2))),IF(ISERROR(SUM((C257/2),(D257/2))),IF(ISERROR(B257/2),IF(ISERROR(C257/2),A255,C257),B257),SUM((C257*'Student List'!$D$34),(D257*'Student List'!$E$34))/'Student List'!$D$40),SUM((B257*'Student List'!$C$34),(D257*'Student List'!$E$34))/'Student List'!$E$40),SUM((B257*'Student List'!$C$34),(C257*'Student List'!$D$34))/'Student List'!$C$40),SUM((B257*'Student List'!$C$34),(C257*'Student List'!$D$34),(D257*'Student List'!$E$34))/'Student List'!$C$35)</f>
        <v/>
      </c>
      <c r="F257" s="84" t="str">
        <f t="shared" si="74"/>
        <v/>
      </c>
      <c r="G257" s="208" t="str">
        <f>IF(ISTEXT('Student List'!$C$18),('Student List'!$C$18),"")</f>
        <v/>
      </c>
      <c r="H257" s="209"/>
      <c r="I257" s="210"/>
      <c r="J257" s="211"/>
      <c r="K257" s="210"/>
      <c r="L257" s="212"/>
      <c r="M257" s="213"/>
      <c r="N257" s="210"/>
      <c r="O257" s="211"/>
      <c r="P257" s="210"/>
      <c r="Q257" s="212"/>
      <c r="R257" s="213"/>
      <c r="S257" s="210"/>
      <c r="T257" s="211"/>
      <c r="U257" s="210"/>
      <c r="V257" s="212"/>
      <c r="W257" s="213"/>
      <c r="X257" s="210"/>
      <c r="Y257" s="211"/>
      <c r="Z257" s="210"/>
      <c r="AA257" s="214"/>
      <c r="AB257" s="215"/>
      <c r="AC257" s="209"/>
      <c r="AD257" s="210"/>
      <c r="AE257" s="213"/>
      <c r="AF257" s="210"/>
      <c r="AG257" s="212"/>
      <c r="AH257" s="213"/>
      <c r="AI257" s="210"/>
      <c r="AJ257" s="211"/>
      <c r="AK257" s="210"/>
      <c r="AL257" s="212"/>
      <c r="AM257" s="213"/>
      <c r="AN257" s="210"/>
      <c r="AO257" s="211"/>
      <c r="AP257" s="210"/>
      <c r="AQ257" s="212"/>
      <c r="AR257" s="213"/>
      <c r="AS257" s="210"/>
      <c r="AT257" s="211"/>
      <c r="AU257" s="210"/>
      <c r="AV257" s="212"/>
      <c r="AW257" s="213"/>
      <c r="AX257" s="210"/>
      <c r="AY257" s="211"/>
      <c r="AZ257" s="210"/>
      <c r="BA257" s="212"/>
      <c r="BB257" s="213"/>
      <c r="BC257" s="210"/>
      <c r="BD257" s="210"/>
      <c r="BE257" s="210"/>
      <c r="BF257" s="213"/>
      <c r="BG257" s="216" t="str">
        <f t="shared" si="75"/>
        <v/>
      </c>
      <c r="BH257" s="217"/>
      <c r="BI257" s="218" t="str">
        <f t="shared" si="76"/>
        <v/>
      </c>
      <c r="BJ257" s="219"/>
      <c r="BK257" s="220"/>
      <c r="BL257" s="221"/>
      <c r="BM257" s="221"/>
      <c r="BN257" s="221"/>
      <c r="BO257" s="221"/>
      <c r="BP257" s="221"/>
      <c r="BQ257" s="221"/>
      <c r="BR257" s="221"/>
      <c r="BS257" s="222"/>
      <c r="BT257" s="217"/>
      <c r="BU257" s="223" t="str">
        <f t="shared" si="77"/>
        <v/>
      </c>
      <c r="BV257" s="224"/>
      <c r="BW257" s="225"/>
      <c r="BX257" s="249"/>
      <c r="BY257" s="255"/>
      <c r="BZ257" s="226"/>
      <c r="CA257" s="249"/>
      <c r="CB257" s="255"/>
      <c r="CC257" s="226"/>
      <c r="CD257" s="249"/>
      <c r="CE257" s="255"/>
      <c r="CF257" s="226"/>
      <c r="CG257" s="249"/>
      <c r="CH257" s="255"/>
      <c r="CI257" s="226"/>
      <c r="CJ257" s="249"/>
      <c r="CK257" s="255"/>
      <c r="CL257" s="226"/>
      <c r="CM257" s="249"/>
      <c r="CN257" s="255"/>
      <c r="CO257" s="226"/>
      <c r="CP257" s="249"/>
      <c r="CQ257" s="255"/>
      <c r="CR257" s="226"/>
      <c r="CS257" s="249"/>
      <c r="CT257" s="255"/>
      <c r="CU257" s="226"/>
      <c r="CV257" s="249"/>
      <c r="CW257" s="225"/>
      <c r="CX257" s="226"/>
      <c r="CY257" s="227"/>
    </row>
    <row r="258" spans="1:103" ht="13.5" customHeight="1">
      <c r="A258" s="83" t="str">
        <f t="shared" si="70"/>
        <v/>
      </c>
      <c r="B258" s="168" t="str">
        <f t="shared" si="71"/>
        <v/>
      </c>
      <c r="C258" s="151" t="str">
        <f t="shared" si="72"/>
        <v/>
      </c>
      <c r="D258" s="82" t="str">
        <f t="shared" si="73"/>
        <v/>
      </c>
      <c r="E258" s="188" t="str">
        <f>IF(ISERROR(SUM((B258/2),(C258/2),(D258/2))),IF(ISERROR(SUM((B258/2),(C258/2))),IF(ISERROR(SUM((B258/2),(D258/2))),IF(ISERROR(SUM((C258/2),(D258/2))),IF(ISERROR(B258/2),IF(ISERROR(C258/2),A256,C258),B258),SUM((C258*'Student List'!$D$34),(D258*'Student List'!$E$34))/'Student List'!$D$40),SUM((B258*'Student List'!$C$34),(D258*'Student List'!$E$34))/'Student List'!$E$40),SUM((B258*'Student List'!$C$34),(C258*'Student List'!$D$34))/'Student List'!$C$40),SUM((B258*'Student List'!$C$34),(C258*'Student List'!$D$34),(D258*'Student List'!$E$34))/'Student List'!$C$35)</f>
        <v/>
      </c>
      <c r="F258" s="84" t="str">
        <f t="shared" si="74"/>
        <v/>
      </c>
      <c r="G258" s="173" t="str">
        <f>IF(ISTEXT('Student List'!$C$19),('Student List'!$C$19),"")</f>
        <v/>
      </c>
      <c r="H258" s="85"/>
      <c r="I258" s="86"/>
      <c r="J258" s="87"/>
      <c r="K258" s="86"/>
      <c r="L258" s="88"/>
      <c r="M258" s="89"/>
      <c r="N258" s="86"/>
      <c r="O258" s="87"/>
      <c r="P258" s="86"/>
      <c r="Q258" s="88"/>
      <c r="R258" s="89"/>
      <c r="S258" s="86"/>
      <c r="T258" s="87"/>
      <c r="U258" s="86"/>
      <c r="V258" s="88"/>
      <c r="W258" s="89"/>
      <c r="X258" s="86"/>
      <c r="Y258" s="87"/>
      <c r="Z258" s="86"/>
      <c r="AA258" s="90"/>
      <c r="AB258" s="207"/>
      <c r="AC258" s="85"/>
      <c r="AD258" s="86"/>
      <c r="AE258" s="89"/>
      <c r="AF258" s="86"/>
      <c r="AG258" s="88"/>
      <c r="AH258" s="89"/>
      <c r="AI258" s="86"/>
      <c r="AJ258" s="87"/>
      <c r="AK258" s="86"/>
      <c r="AL258" s="88"/>
      <c r="AM258" s="89"/>
      <c r="AN258" s="86"/>
      <c r="AO258" s="87"/>
      <c r="AP258" s="86"/>
      <c r="AQ258" s="88"/>
      <c r="AR258" s="89"/>
      <c r="AS258" s="86"/>
      <c r="AT258" s="87"/>
      <c r="AU258" s="86"/>
      <c r="AV258" s="88"/>
      <c r="AW258" s="89"/>
      <c r="AX258" s="86"/>
      <c r="AY258" s="87"/>
      <c r="AZ258" s="86"/>
      <c r="BA258" s="88"/>
      <c r="BB258" s="89"/>
      <c r="BC258" s="86"/>
      <c r="BD258" s="86"/>
      <c r="BE258" s="86"/>
      <c r="BF258" s="89"/>
      <c r="BG258" s="91" t="str">
        <f t="shared" si="75"/>
        <v/>
      </c>
      <c r="BI258" s="92" t="str">
        <f t="shared" si="76"/>
        <v/>
      </c>
      <c r="BJ258" s="112"/>
      <c r="BK258" s="117"/>
      <c r="BL258" s="113"/>
      <c r="BM258" s="113"/>
      <c r="BN258" s="113"/>
      <c r="BO258" s="113"/>
      <c r="BP258" s="113"/>
      <c r="BQ258" s="113"/>
      <c r="BR258" s="113"/>
      <c r="BS258" s="114"/>
      <c r="BU258" s="171" t="str">
        <f t="shared" si="77"/>
        <v/>
      </c>
      <c r="BV258" s="161"/>
      <c r="BW258" s="162"/>
      <c r="BX258" s="250"/>
      <c r="BY258" s="256"/>
      <c r="BZ258" s="163"/>
      <c r="CA258" s="250"/>
      <c r="CB258" s="256"/>
      <c r="CC258" s="163"/>
      <c r="CD258" s="250"/>
      <c r="CE258" s="256"/>
      <c r="CF258" s="163"/>
      <c r="CG258" s="250"/>
      <c r="CH258" s="256"/>
      <c r="CI258" s="163"/>
      <c r="CJ258" s="250"/>
      <c r="CK258" s="256"/>
      <c r="CL258" s="163"/>
      <c r="CM258" s="250"/>
      <c r="CN258" s="256"/>
      <c r="CO258" s="163"/>
      <c r="CP258" s="250"/>
      <c r="CQ258" s="256"/>
      <c r="CR258" s="163"/>
      <c r="CS258" s="250"/>
      <c r="CT258" s="256"/>
      <c r="CU258" s="163"/>
      <c r="CV258" s="250"/>
      <c r="CW258" s="162"/>
      <c r="CX258" s="163"/>
      <c r="CY258" s="164"/>
    </row>
    <row r="259" spans="1:103" ht="13.5" customHeight="1">
      <c r="A259" s="83" t="str">
        <f t="shared" si="70"/>
        <v/>
      </c>
      <c r="B259" s="168" t="str">
        <f t="shared" si="71"/>
        <v/>
      </c>
      <c r="C259" s="151" t="str">
        <f t="shared" si="72"/>
        <v/>
      </c>
      <c r="D259" s="82" t="str">
        <f t="shared" si="73"/>
        <v/>
      </c>
      <c r="E259" s="188" t="str">
        <f>IF(ISERROR(SUM((B259/2),(C259/2),(D259/2))),IF(ISERROR(SUM((B259/2),(C259/2))),IF(ISERROR(SUM((B259/2),(D259/2))),IF(ISERROR(SUM((C259/2),(D259/2))),IF(ISERROR(B259/2),IF(ISERROR(C259/2),A257,C259),B259),SUM((C259*'Student List'!$D$34),(D259*'Student List'!$E$34))/'Student List'!$D$40),SUM((B259*'Student List'!$C$34),(D259*'Student List'!$E$34))/'Student List'!$E$40),SUM((B259*'Student List'!$C$34),(C259*'Student List'!$D$34))/'Student List'!$C$40),SUM((B259*'Student List'!$C$34),(C259*'Student List'!$D$34),(D259*'Student List'!$E$34))/'Student List'!$C$35)</f>
        <v/>
      </c>
      <c r="F259" s="84" t="str">
        <f t="shared" si="74"/>
        <v/>
      </c>
      <c r="G259" s="208" t="str">
        <f>IF(ISTEXT('Student List'!$C$20),('Student List'!$C$20),"")</f>
        <v/>
      </c>
      <c r="H259" s="209"/>
      <c r="I259" s="210"/>
      <c r="J259" s="211"/>
      <c r="K259" s="210"/>
      <c r="L259" s="212"/>
      <c r="M259" s="213"/>
      <c r="N259" s="210"/>
      <c r="O259" s="211"/>
      <c r="P259" s="210"/>
      <c r="Q259" s="212"/>
      <c r="R259" s="213"/>
      <c r="S259" s="210"/>
      <c r="T259" s="211"/>
      <c r="U259" s="210"/>
      <c r="V259" s="212"/>
      <c r="W259" s="213"/>
      <c r="X259" s="210"/>
      <c r="Y259" s="211"/>
      <c r="Z259" s="210"/>
      <c r="AA259" s="214"/>
      <c r="AB259" s="215"/>
      <c r="AC259" s="209"/>
      <c r="AD259" s="210"/>
      <c r="AE259" s="213"/>
      <c r="AF259" s="210"/>
      <c r="AG259" s="212"/>
      <c r="AH259" s="213"/>
      <c r="AI259" s="210"/>
      <c r="AJ259" s="211"/>
      <c r="AK259" s="210"/>
      <c r="AL259" s="212"/>
      <c r="AM259" s="213"/>
      <c r="AN259" s="210"/>
      <c r="AO259" s="211"/>
      <c r="AP259" s="210"/>
      <c r="AQ259" s="212"/>
      <c r="AR259" s="213"/>
      <c r="AS259" s="210"/>
      <c r="AT259" s="211"/>
      <c r="AU259" s="210"/>
      <c r="AV259" s="212"/>
      <c r="AW259" s="213"/>
      <c r="AX259" s="210"/>
      <c r="AY259" s="211"/>
      <c r="AZ259" s="210"/>
      <c r="BA259" s="212"/>
      <c r="BB259" s="213"/>
      <c r="BC259" s="210"/>
      <c r="BD259" s="210"/>
      <c r="BE259" s="210"/>
      <c r="BF259" s="213"/>
      <c r="BG259" s="216" t="str">
        <f t="shared" si="75"/>
        <v/>
      </c>
      <c r="BH259" s="217"/>
      <c r="BI259" s="218" t="str">
        <f t="shared" si="76"/>
        <v/>
      </c>
      <c r="BJ259" s="219"/>
      <c r="BK259" s="220"/>
      <c r="BL259" s="221"/>
      <c r="BM259" s="221"/>
      <c r="BN259" s="221"/>
      <c r="BO259" s="221"/>
      <c r="BP259" s="221"/>
      <c r="BQ259" s="221"/>
      <c r="BR259" s="221"/>
      <c r="BS259" s="222"/>
      <c r="BT259" s="217"/>
      <c r="BU259" s="223" t="str">
        <f t="shared" si="77"/>
        <v/>
      </c>
      <c r="BV259" s="224"/>
      <c r="BW259" s="225"/>
      <c r="BX259" s="249"/>
      <c r="BY259" s="255"/>
      <c r="BZ259" s="226"/>
      <c r="CA259" s="249"/>
      <c r="CB259" s="255"/>
      <c r="CC259" s="226"/>
      <c r="CD259" s="249"/>
      <c r="CE259" s="255"/>
      <c r="CF259" s="226"/>
      <c r="CG259" s="249"/>
      <c r="CH259" s="255"/>
      <c r="CI259" s="226"/>
      <c r="CJ259" s="249"/>
      <c r="CK259" s="255"/>
      <c r="CL259" s="226"/>
      <c r="CM259" s="249"/>
      <c r="CN259" s="255"/>
      <c r="CO259" s="226"/>
      <c r="CP259" s="249"/>
      <c r="CQ259" s="255"/>
      <c r="CR259" s="226"/>
      <c r="CS259" s="249"/>
      <c r="CT259" s="255"/>
      <c r="CU259" s="226"/>
      <c r="CV259" s="249"/>
      <c r="CW259" s="225"/>
      <c r="CX259" s="226"/>
      <c r="CY259" s="227"/>
    </row>
    <row r="260" spans="1:103" ht="13.5" customHeight="1">
      <c r="A260" s="83" t="str">
        <f t="shared" si="70"/>
        <v/>
      </c>
      <c r="B260" s="168" t="str">
        <f t="shared" si="71"/>
        <v/>
      </c>
      <c r="C260" s="151" t="str">
        <f t="shared" si="72"/>
        <v/>
      </c>
      <c r="D260" s="82" t="str">
        <f t="shared" si="73"/>
        <v/>
      </c>
      <c r="E260" s="188" t="str">
        <f>IF(ISERROR(SUM((B260/2),(C260/2),(D260/2))),IF(ISERROR(SUM((B260/2),(C260/2))),IF(ISERROR(SUM((B260/2),(D260/2))),IF(ISERROR(SUM((C260/2),(D260/2))),IF(ISERROR(B260/2),IF(ISERROR(C260/2),A258,C260),B260),SUM((C260*'Student List'!$D$34),(D260*'Student List'!$E$34))/'Student List'!$D$40),SUM((B260*'Student List'!$C$34),(D260*'Student List'!$E$34))/'Student List'!$E$40),SUM((B260*'Student List'!$C$34),(C260*'Student List'!$D$34))/'Student List'!$C$40),SUM((B260*'Student List'!$C$34),(C260*'Student List'!$D$34),(D260*'Student List'!$E$34))/'Student List'!$C$35)</f>
        <v/>
      </c>
      <c r="F260" s="84" t="str">
        <f t="shared" si="74"/>
        <v/>
      </c>
      <c r="G260" s="173" t="str">
        <f>IF(ISTEXT('Student List'!$C$21),('Student List'!$C$21),"")</f>
        <v/>
      </c>
      <c r="H260" s="85"/>
      <c r="I260" s="86"/>
      <c r="J260" s="87"/>
      <c r="K260" s="86"/>
      <c r="L260" s="88"/>
      <c r="M260" s="89"/>
      <c r="N260" s="86"/>
      <c r="O260" s="86"/>
      <c r="P260" s="228"/>
      <c r="Q260" s="148"/>
      <c r="R260" s="89"/>
      <c r="S260" s="86"/>
      <c r="T260" s="87"/>
      <c r="U260" s="86"/>
      <c r="V260" s="88"/>
      <c r="W260" s="89"/>
      <c r="X260" s="86"/>
      <c r="Y260" s="87"/>
      <c r="Z260" s="86"/>
      <c r="AA260" s="90"/>
      <c r="AB260" s="207"/>
      <c r="AC260" s="85"/>
      <c r="AD260" s="86"/>
      <c r="AE260" s="89"/>
      <c r="AF260" s="86"/>
      <c r="AG260" s="88"/>
      <c r="AH260" s="89"/>
      <c r="AI260" s="86"/>
      <c r="AJ260" s="87"/>
      <c r="AK260" s="86"/>
      <c r="AL260" s="88"/>
      <c r="AM260" s="89"/>
      <c r="AN260" s="86"/>
      <c r="AO260" s="87"/>
      <c r="AP260" s="86"/>
      <c r="AQ260" s="88"/>
      <c r="AR260" s="89"/>
      <c r="AS260" s="86"/>
      <c r="AT260" s="87"/>
      <c r="AU260" s="86"/>
      <c r="AV260" s="88"/>
      <c r="AW260" s="89"/>
      <c r="AX260" s="86"/>
      <c r="AY260" s="87"/>
      <c r="AZ260" s="86"/>
      <c r="BA260" s="88"/>
      <c r="BB260" s="89"/>
      <c r="BC260" s="86"/>
      <c r="BD260" s="86"/>
      <c r="BE260" s="86"/>
      <c r="BF260" s="89"/>
      <c r="BG260" s="91" t="str">
        <f t="shared" si="75"/>
        <v/>
      </c>
      <c r="BI260" s="92" t="str">
        <f t="shared" si="76"/>
        <v/>
      </c>
      <c r="BJ260" s="112"/>
      <c r="BK260" s="117"/>
      <c r="BL260" s="113"/>
      <c r="BM260" s="113"/>
      <c r="BN260" s="113"/>
      <c r="BO260" s="113"/>
      <c r="BP260" s="113"/>
      <c r="BQ260" s="113"/>
      <c r="BR260" s="113"/>
      <c r="BS260" s="114"/>
      <c r="BU260" s="171" t="str">
        <f t="shared" si="77"/>
        <v/>
      </c>
      <c r="BV260" s="161"/>
      <c r="BW260" s="162"/>
      <c r="BX260" s="250"/>
      <c r="BY260" s="256"/>
      <c r="BZ260" s="163"/>
      <c r="CA260" s="250"/>
      <c r="CB260" s="256"/>
      <c r="CC260" s="163"/>
      <c r="CD260" s="250"/>
      <c r="CE260" s="256"/>
      <c r="CF260" s="163"/>
      <c r="CG260" s="250"/>
      <c r="CH260" s="256"/>
      <c r="CI260" s="163"/>
      <c r="CJ260" s="250"/>
      <c r="CK260" s="256"/>
      <c r="CL260" s="163"/>
      <c r="CM260" s="250"/>
      <c r="CN260" s="256"/>
      <c r="CO260" s="163"/>
      <c r="CP260" s="250"/>
      <c r="CQ260" s="256"/>
      <c r="CR260" s="163"/>
      <c r="CS260" s="250"/>
      <c r="CT260" s="256"/>
      <c r="CU260" s="163"/>
      <c r="CV260" s="250"/>
      <c r="CW260" s="162"/>
      <c r="CX260" s="163"/>
      <c r="CY260" s="164"/>
    </row>
    <row r="261" spans="1:103" ht="13.5" customHeight="1">
      <c r="A261" s="83" t="str">
        <f t="shared" si="70"/>
        <v/>
      </c>
      <c r="B261" s="168" t="str">
        <f t="shared" si="71"/>
        <v/>
      </c>
      <c r="C261" s="151" t="str">
        <f t="shared" si="72"/>
        <v/>
      </c>
      <c r="D261" s="82" t="str">
        <f t="shared" si="73"/>
        <v/>
      </c>
      <c r="E261" s="188" t="str">
        <f>IF(ISERROR(SUM((B261/2),(C261/2),(D261/2))),IF(ISERROR(SUM((B261/2),(C261/2))),IF(ISERROR(SUM((B261/2),(D261/2))),IF(ISERROR(SUM((C261/2),(D261/2))),IF(ISERROR(B261/2),IF(ISERROR(C261/2),A259,C261),B261),SUM((C261*'Student List'!$D$34),(D261*'Student List'!$E$34))/'Student List'!$D$40),SUM((B261*'Student List'!$C$34),(D261*'Student List'!$E$34))/'Student List'!$E$40),SUM((B261*'Student List'!$C$34),(C261*'Student List'!$D$34))/'Student List'!$C$40),SUM((B261*'Student List'!$C$34),(C261*'Student List'!$D$34),(D261*'Student List'!$E$34))/'Student List'!$C$35)</f>
        <v/>
      </c>
      <c r="F261" s="84" t="str">
        <f t="shared" si="74"/>
        <v/>
      </c>
      <c r="G261" s="208" t="str">
        <f>IF(ISTEXT('Student List'!$C$22),('Student List'!$C$22),"")</f>
        <v/>
      </c>
      <c r="H261" s="209"/>
      <c r="I261" s="210"/>
      <c r="J261" s="211"/>
      <c r="K261" s="210"/>
      <c r="L261" s="212"/>
      <c r="M261" s="213"/>
      <c r="N261" s="210"/>
      <c r="O261" s="211"/>
      <c r="P261" s="210"/>
      <c r="Q261" s="212"/>
      <c r="R261" s="213"/>
      <c r="S261" s="210"/>
      <c r="T261" s="211"/>
      <c r="U261" s="210"/>
      <c r="V261" s="212"/>
      <c r="W261" s="213"/>
      <c r="X261" s="210"/>
      <c r="Y261" s="211"/>
      <c r="Z261" s="210"/>
      <c r="AA261" s="214"/>
      <c r="AB261" s="215"/>
      <c r="AC261" s="209"/>
      <c r="AD261" s="210"/>
      <c r="AE261" s="213"/>
      <c r="AF261" s="210"/>
      <c r="AG261" s="212"/>
      <c r="AH261" s="213"/>
      <c r="AI261" s="210"/>
      <c r="AJ261" s="211"/>
      <c r="AK261" s="210"/>
      <c r="AL261" s="212"/>
      <c r="AM261" s="213"/>
      <c r="AN261" s="210"/>
      <c r="AO261" s="211"/>
      <c r="AP261" s="210"/>
      <c r="AQ261" s="212"/>
      <c r="AR261" s="213"/>
      <c r="AS261" s="210"/>
      <c r="AT261" s="211"/>
      <c r="AU261" s="210"/>
      <c r="AV261" s="212"/>
      <c r="AW261" s="213"/>
      <c r="AX261" s="210"/>
      <c r="AY261" s="211"/>
      <c r="AZ261" s="210"/>
      <c r="BA261" s="212"/>
      <c r="BB261" s="213"/>
      <c r="BC261" s="210"/>
      <c r="BD261" s="210"/>
      <c r="BE261" s="210"/>
      <c r="BF261" s="213"/>
      <c r="BG261" s="216" t="str">
        <f t="shared" si="75"/>
        <v/>
      </c>
      <c r="BH261" s="217"/>
      <c r="BI261" s="218" t="str">
        <f t="shared" si="76"/>
        <v/>
      </c>
      <c r="BJ261" s="219"/>
      <c r="BK261" s="220"/>
      <c r="BL261" s="221"/>
      <c r="BM261" s="221"/>
      <c r="BN261" s="221"/>
      <c r="BO261" s="221"/>
      <c r="BP261" s="221"/>
      <c r="BQ261" s="221"/>
      <c r="BR261" s="221"/>
      <c r="BS261" s="222"/>
      <c r="BT261" s="217"/>
      <c r="BU261" s="223" t="str">
        <f t="shared" si="77"/>
        <v/>
      </c>
      <c r="BV261" s="224"/>
      <c r="BW261" s="225"/>
      <c r="BX261" s="249"/>
      <c r="BY261" s="255"/>
      <c r="BZ261" s="226"/>
      <c r="CA261" s="249"/>
      <c r="CB261" s="255"/>
      <c r="CC261" s="226"/>
      <c r="CD261" s="249"/>
      <c r="CE261" s="255"/>
      <c r="CF261" s="226"/>
      <c r="CG261" s="249"/>
      <c r="CH261" s="255"/>
      <c r="CI261" s="226"/>
      <c r="CJ261" s="249"/>
      <c r="CK261" s="255"/>
      <c r="CL261" s="226"/>
      <c r="CM261" s="249"/>
      <c r="CN261" s="255"/>
      <c r="CO261" s="226"/>
      <c r="CP261" s="249"/>
      <c r="CQ261" s="255"/>
      <c r="CR261" s="226"/>
      <c r="CS261" s="249"/>
      <c r="CT261" s="255"/>
      <c r="CU261" s="226"/>
      <c r="CV261" s="249"/>
      <c r="CW261" s="225"/>
      <c r="CX261" s="226"/>
      <c r="CY261" s="227"/>
    </row>
    <row r="262" spans="1:103" ht="13.5" customHeight="1">
      <c r="A262" s="83" t="str">
        <f t="shared" si="70"/>
        <v/>
      </c>
      <c r="B262" s="168" t="str">
        <f t="shared" si="71"/>
        <v/>
      </c>
      <c r="C262" s="151" t="str">
        <f t="shared" si="72"/>
        <v/>
      </c>
      <c r="D262" s="82" t="str">
        <f t="shared" si="73"/>
        <v/>
      </c>
      <c r="E262" s="188" t="str">
        <f>IF(ISERROR(SUM((B262/2),(C262/2),(D262/2))),IF(ISERROR(SUM((B262/2),(C262/2))),IF(ISERROR(SUM((B262/2),(D262/2))),IF(ISERROR(SUM((C262/2),(D262/2))),IF(ISERROR(B262/2),IF(ISERROR(C262/2),A260,C262),B262),SUM((C262*'Student List'!$D$34),(D262*'Student List'!$E$34))/'Student List'!$D$40),SUM((B262*'Student List'!$C$34),(D262*'Student List'!$E$34))/'Student List'!$E$40),SUM((B262*'Student List'!$C$34),(C262*'Student List'!$D$34))/'Student List'!$C$40),SUM((B262*'Student List'!$C$34),(C262*'Student List'!$D$34),(D262*'Student List'!$E$34))/'Student List'!$C$35)</f>
        <v/>
      </c>
      <c r="F262" s="84" t="str">
        <f t="shared" si="74"/>
        <v/>
      </c>
      <c r="G262" s="173" t="str">
        <f>IF(ISTEXT('Student List'!$C$23),('Student List'!$C$23),"")</f>
        <v/>
      </c>
      <c r="H262" s="85"/>
      <c r="I262" s="86"/>
      <c r="J262" s="87"/>
      <c r="K262" s="86"/>
      <c r="L262" s="88"/>
      <c r="M262" s="89"/>
      <c r="N262" s="86"/>
      <c r="O262" s="87"/>
      <c r="P262" s="86"/>
      <c r="Q262" s="88"/>
      <c r="R262" s="89"/>
      <c r="S262" s="86"/>
      <c r="T262" s="87"/>
      <c r="U262" s="86"/>
      <c r="V262" s="88"/>
      <c r="W262" s="89"/>
      <c r="X262" s="86"/>
      <c r="Y262" s="87"/>
      <c r="Z262" s="86"/>
      <c r="AA262" s="90"/>
      <c r="AB262" s="207"/>
      <c r="AC262" s="85"/>
      <c r="AD262" s="86"/>
      <c r="AE262" s="89"/>
      <c r="AF262" s="86"/>
      <c r="AG262" s="88"/>
      <c r="AH262" s="89"/>
      <c r="AI262" s="86"/>
      <c r="AJ262" s="87"/>
      <c r="AK262" s="86"/>
      <c r="AL262" s="88"/>
      <c r="AM262" s="89"/>
      <c r="AN262" s="86"/>
      <c r="AO262" s="87"/>
      <c r="AP262" s="86"/>
      <c r="AQ262" s="88"/>
      <c r="AR262" s="89"/>
      <c r="AS262" s="86"/>
      <c r="AT262" s="87"/>
      <c r="AU262" s="86"/>
      <c r="AV262" s="88"/>
      <c r="AW262" s="89"/>
      <c r="AX262" s="86"/>
      <c r="AY262" s="87"/>
      <c r="AZ262" s="86"/>
      <c r="BA262" s="88"/>
      <c r="BB262" s="89"/>
      <c r="BC262" s="86"/>
      <c r="BD262" s="86"/>
      <c r="BE262" s="86"/>
      <c r="BF262" s="89"/>
      <c r="BG262" s="91" t="str">
        <f t="shared" si="75"/>
        <v/>
      </c>
      <c r="BI262" s="92" t="str">
        <f t="shared" si="76"/>
        <v/>
      </c>
      <c r="BJ262" s="112"/>
      <c r="BK262" s="117"/>
      <c r="BL262" s="113"/>
      <c r="BM262" s="113"/>
      <c r="BN262" s="113"/>
      <c r="BO262" s="113"/>
      <c r="BP262" s="113"/>
      <c r="BQ262" s="113"/>
      <c r="BR262" s="113"/>
      <c r="BS262" s="114"/>
      <c r="BU262" s="171" t="str">
        <f t="shared" si="77"/>
        <v/>
      </c>
      <c r="BV262" s="161"/>
      <c r="BW262" s="162"/>
      <c r="BX262" s="250"/>
      <c r="BY262" s="256"/>
      <c r="BZ262" s="163"/>
      <c r="CA262" s="250"/>
      <c r="CB262" s="256"/>
      <c r="CC262" s="163"/>
      <c r="CD262" s="250"/>
      <c r="CE262" s="256"/>
      <c r="CF262" s="163"/>
      <c r="CG262" s="250"/>
      <c r="CH262" s="256"/>
      <c r="CI262" s="163"/>
      <c r="CJ262" s="250"/>
      <c r="CK262" s="256"/>
      <c r="CL262" s="163"/>
      <c r="CM262" s="250"/>
      <c r="CN262" s="256"/>
      <c r="CO262" s="163"/>
      <c r="CP262" s="250"/>
      <c r="CQ262" s="256"/>
      <c r="CR262" s="163"/>
      <c r="CS262" s="250"/>
      <c r="CT262" s="256"/>
      <c r="CU262" s="163"/>
      <c r="CV262" s="250"/>
      <c r="CW262" s="162"/>
      <c r="CX262" s="163"/>
      <c r="CY262" s="164"/>
    </row>
    <row r="263" spans="1:103" ht="13.5" customHeight="1">
      <c r="A263" s="83" t="str">
        <f t="shared" si="70"/>
        <v/>
      </c>
      <c r="B263" s="168" t="str">
        <f t="shared" si="71"/>
        <v/>
      </c>
      <c r="C263" s="151" t="str">
        <f t="shared" si="72"/>
        <v/>
      </c>
      <c r="D263" s="82" t="str">
        <f t="shared" si="73"/>
        <v/>
      </c>
      <c r="E263" s="188" t="str">
        <f>IF(ISERROR(SUM((B263/2),(C263/2),(D263/2))),IF(ISERROR(SUM((B263/2),(C263/2))),IF(ISERROR(SUM((B263/2),(D263/2))),IF(ISERROR(SUM((C263/2),(D263/2))),IF(ISERROR(B263/2),IF(ISERROR(C263/2),A261,C263),B263),SUM((C263*'Student List'!$D$34),(D263*'Student List'!$E$34))/'Student List'!$D$40),SUM((B263*'Student List'!$C$34),(D263*'Student List'!$E$34))/'Student List'!$E$40),SUM((B263*'Student List'!$C$34),(C263*'Student List'!$D$34))/'Student List'!$C$40),SUM((B263*'Student List'!$C$34),(C263*'Student List'!$D$34),(D263*'Student List'!$E$34))/'Student List'!$C$35)</f>
        <v/>
      </c>
      <c r="F263" s="84" t="str">
        <f t="shared" si="74"/>
        <v/>
      </c>
      <c r="G263" s="208" t="str">
        <f>IF(ISTEXT('Student List'!$C$24),('Student List'!$C$24),"")</f>
        <v/>
      </c>
      <c r="H263" s="209"/>
      <c r="I263" s="210"/>
      <c r="J263" s="211"/>
      <c r="K263" s="210"/>
      <c r="L263" s="212"/>
      <c r="M263" s="213"/>
      <c r="N263" s="210"/>
      <c r="O263" s="211"/>
      <c r="P263" s="210"/>
      <c r="Q263" s="212"/>
      <c r="R263" s="213"/>
      <c r="S263" s="210"/>
      <c r="T263" s="211"/>
      <c r="U263" s="210"/>
      <c r="V263" s="212"/>
      <c r="W263" s="213"/>
      <c r="X263" s="210"/>
      <c r="Y263" s="211"/>
      <c r="Z263" s="210"/>
      <c r="AA263" s="214"/>
      <c r="AB263" s="215"/>
      <c r="AC263" s="209"/>
      <c r="AD263" s="210"/>
      <c r="AE263" s="213"/>
      <c r="AF263" s="210"/>
      <c r="AG263" s="212"/>
      <c r="AH263" s="213"/>
      <c r="AI263" s="210"/>
      <c r="AJ263" s="211"/>
      <c r="AK263" s="210"/>
      <c r="AL263" s="212"/>
      <c r="AM263" s="213"/>
      <c r="AN263" s="210"/>
      <c r="AO263" s="211"/>
      <c r="AP263" s="210"/>
      <c r="AQ263" s="212"/>
      <c r="AR263" s="213"/>
      <c r="AS263" s="210"/>
      <c r="AT263" s="211"/>
      <c r="AU263" s="210"/>
      <c r="AV263" s="212"/>
      <c r="AW263" s="213"/>
      <c r="AX263" s="210"/>
      <c r="AY263" s="211"/>
      <c r="AZ263" s="210"/>
      <c r="BA263" s="212"/>
      <c r="BB263" s="213"/>
      <c r="BC263" s="210"/>
      <c r="BD263" s="210"/>
      <c r="BE263" s="210"/>
      <c r="BF263" s="213"/>
      <c r="BG263" s="216" t="str">
        <f t="shared" si="75"/>
        <v/>
      </c>
      <c r="BH263" s="217"/>
      <c r="BI263" s="218" t="str">
        <f t="shared" si="76"/>
        <v/>
      </c>
      <c r="BJ263" s="219"/>
      <c r="BK263" s="220"/>
      <c r="BL263" s="221"/>
      <c r="BM263" s="221"/>
      <c r="BN263" s="221"/>
      <c r="BO263" s="221"/>
      <c r="BP263" s="221"/>
      <c r="BQ263" s="221"/>
      <c r="BR263" s="221"/>
      <c r="BS263" s="222"/>
      <c r="BT263" s="217"/>
      <c r="BU263" s="223" t="str">
        <f t="shared" si="77"/>
        <v/>
      </c>
      <c r="BV263" s="224"/>
      <c r="BW263" s="225"/>
      <c r="BX263" s="249"/>
      <c r="BY263" s="255"/>
      <c r="BZ263" s="226"/>
      <c r="CA263" s="249"/>
      <c r="CB263" s="255"/>
      <c r="CC263" s="226"/>
      <c r="CD263" s="249"/>
      <c r="CE263" s="255"/>
      <c r="CF263" s="226"/>
      <c r="CG263" s="249"/>
      <c r="CH263" s="255"/>
      <c r="CI263" s="226"/>
      <c r="CJ263" s="249"/>
      <c r="CK263" s="255"/>
      <c r="CL263" s="226"/>
      <c r="CM263" s="249"/>
      <c r="CN263" s="255"/>
      <c r="CO263" s="226"/>
      <c r="CP263" s="249"/>
      <c r="CQ263" s="255"/>
      <c r="CR263" s="226"/>
      <c r="CS263" s="249"/>
      <c r="CT263" s="255"/>
      <c r="CU263" s="226"/>
      <c r="CV263" s="249"/>
      <c r="CW263" s="225"/>
      <c r="CX263" s="226"/>
      <c r="CY263" s="227"/>
    </row>
    <row r="264" spans="1:103" ht="13.5" customHeight="1">
      <c r="A264" s="83" t="str">
        <f t="shared" si="70"/>
        <v/>
      </c>
      <c r="B264" s="168" t="str">
        <f t="shared" si="71"/>
        <v/>
      </c>
      <c r="C264" s="151" t="str">
        <f t="shared" si="72"/>
        <v/>
      </c>
      <c r="D264" s="82" t="str">
        <f t="shared" si="73"/>
        <v/>
      </c>
      <c r="E264" s="188" t="str">
        <f>IF(ISERROR(SUM((B264/2),(C264/2),(D264/2))),IF(ISERROR(SUM((B264/2),(C264/2))),IF(ISERROR(SUM((B264/2),(D264/2))),IF(ISERROR(SUM((C264/2),(D264/2))),IF(ISERROR(B264/2),IF(ISERROR(C264/2),A262,C264),B264),SUM((C264*'Student List'!$D$34),(D264*'Student List'!$E$34))/'Student List'!$D$40),SUM((B264*'Student List'!$C$34),(D264*'Student List'!$E$34))/'Student List'!$E$40),SUM((B264*'Student List'!$C$34),(C264*'Student List'!$D$34))/'Student List'!$C$40),SUM((B264*'Student List'!$C$34),(C264*'Student List'!$D$34),(D264*'Student List'!$E$34))/'Student List'!$C$35)</f>
        <v/>
      </c>
      <c r="F264" s="84" t="str">
        <f t="shared" si="74"/>
        <v/>
      </c>
      <c r="G264" s="173" t="str">
        <f>IF(ISTEXT('Student List'!$C$25),('Student List'!$C$25),"")</f>
        <v/>
      </c>
      <c r="H264" s="85"/>
      <c r="I264" s="86"/>
      <c r="J264" s="87"/>
      <c r="K264" s="86"/>
      <c r="L264" s="88"/>
      <c r="M264" s="89"/>
      <c r="N264" s="86"/>
      <c r="O264" s="87"/>
      <c r="P264" s="86"/>
      <c r="Q264" s="88"/>
      <c r="R264" s="89"/>
      <c r="S264" s="86"/>
      <c r="T264" s="87"/>
      <c r="U264" s="86"/>
      <c r="V264" s="88"/>
      <c r="W264" s="89"/>
      <c r="X264" s="86"/>
      <c r="Y264" s="87"/>
      <c r="Z264" s="86"/>
      <c r="AA264" s="90"/>
      <c r="AB264" s="207"/>
      <c r="AC264" s="85"/>
      <c r="AD264" s="86"/>
      <c r="AE264" s="89"/>
      <c r="AF264" s="86"/>
      <c r="AG264" s="88"/>
      <c r="AH264" s="89"/>
      <c r="AI264" s="86"/>
      <c r="AJ264" s="87"/>
      <c r="AK264" s="86"/>
      <c r="AL264" s="88"/>
      <c r="AM264" s="89"/>
      <c r="AN264" s="86"/>
      <c r="AO264" s="87"/>
      <c r="AP264" s="86"/>
      <c r="AQ264" s="88"/>
      <c r="AR264" s="89"/>
      <c r="AS264" s="86"/>
      <c r="AT264" s="87"/>
      <c r="AU264" s="86"/>
      <c r="AV264" s="88"/>
      <c r="AW264" s="89"/>
      <c r="AX264" s="86"/>
      <c r="AY264" s="87"/>
      <c r="AZ264" s="86"/>
      <c r="BA264" s="88"/>
      <c r="BB264" s="89"/>
      <c r="BC264" s="86"/>
      <c r="BD264" s="86"/>
      <c r="BE264" s="86"/>
      <c r="BF264" s="89"/>
      <c r="BG264" s="91" t="str">
        <f t="shared" si="75"/>
        <v/>
      </c>
      <c r="BI264" s="92" t="str">
        <f t="shared" si="76"/>
        <v/>
      </c>
      <c r="BJ264" s="112"/>
      <c r="BK264" s="117"/>
      <c r="BL264" s="113"/>
      <c r="BM264" s="113"/>
      <c r="BN264" s="113"/>
      <c r="BO264" s="113"/>
      <c r="BP264" s="113"/>
      <c r="BQ264" s="113"/>
      <c r="BR264" s="113"/>
      <c r="BS264" s="114"/>
      <c r="BU264" s="171" t="str">
        <f t="shared" si="77"/>
        <v/>
      </c>
      <c r="BV264" s="161"/>
      <c r="BW264" s="162"/>
      <c r="BX264" s="250"/>
      <c r="BY264" s="256"/>
      <c r="BZ264" s="163"/>
      <c r="CA264" s="250"/>
      <c r="CB264" s="256"/>
      <c r="CC264" s="163"/>
      <c r="CD264" s="250"/>
      <c r="CE264" s="256"/>
      <c r="CF264" s="163"/>
      <c r="CG264" s="250"/>
      <c r="CH264" s="256"/>
      <c r="CI264" s="163"/>
      <c r="CJ264" s="250"/>
      <c r="CK264" s="256"/>
      <c r="CL264" s="163"/>
      <c r="CM264" s="250"/>
      <c r="CN264" s="256"/>
      <c r="CO264" s="163"/>
      <c r="CP264" s="250"/>
      <c r="CQ264" s="256"/>
      <c r="CR264" s="163"/>
      <c r="CS264" s="250"/>
      <c r="CT264" s="256"/>
      <c r="CU264" s="163"/>
      <c r="CV264" s="250"/>
      <c r="CW264" s="162"/>
      <c r="CX264" s="163"/>
      <c r="CY264" s="164"/>
    </row>
    <row r="265" spans="1:103" ht="13.5" customHeight="1">
      <c r="A265" s="83" t="str">
        <f t="shared" si="70"/>
        <v/>
      </c>
      <c r="B265" s="168" t="str">
        <f t="shared" si="71"/>
        <v/>
      </c>
      <c r="C265" s="151" t="str">
        <f t="shared" si="72"/>
        <v/>
      </c>
      <c r="D265" s="82" t="str">
        <f t="shared" si="73"/>
        <v/>
      </c>
      <c r="E265" s="188" t="str">
        <f>IF(ISERROR(SUM((B265/2),(C265/2),(D265/2))),IF(ISERROR(SUM((B265/2),(C265/2))),IF(ISERROR(SUM((B265/2),(D265/2))),IF(ISERROR(SUM((C265/2),(D265/2))),IF(ISERROR(B265/2),IF(ISERROR(C265/2),A263,C265),B265),SUM((C265*'Student List'!$D$34),(D265*'Student List'!$E$34))/'Student List'!$D$40),SUM((B265*'Student List'!$C$34),(D265*'Student List'!$E$34))/'Student List'!$E$40),SUM((B265*'Student List'!$C$34),(C265*'Student List'!$D$34))/'Student List'!$C$40),SUM((B265*'Student List'!$C$34),(C265*'Student List'!$D$34),(D265*'Student List'!$E$34))/'Student List'!$C$35)</f>
        <v/>
      </c>
      <c r="F265" s="84" t="str">
        <f t="shared" si="74"/>
        <v/>
      </c>
      <c r="G265" s="208" t="str">
        <f>IF(ISTEXT('Student List'!$C$26),('Student List'!$C$26),"")</f>
        <v/>
      </c>
      <c r="H265" s="209"/>
      <c r="I265" s="210"/>
      <c r="J265" s="211"/>
      <c r="K265" s="210"/>
      <c r="L265" s="212"/>
      <c r="M265" s="213"/>
      <c r="N265" s="210"/>
      <c r="O265" s="211"/>
      <c r="P265" s="210"/>
      <c r="Q265" s="212"/>
      <c r="R265" s="213"/>
      <c r="S265" s="210"/>
      <c r="T265" s="211"/>
      <c r="U265" s="210"/>
      <c r="V265" s="212"/>
      <c r="W265" s="213"/>
      <c r="X265" s="210"/>
      <c r="Y265" s="211"/>
      <c r="Z265" s="210"/>
      <c r="AA265" s="214"/>
      <c r="AB265" s="215"/>
      <c r="AC265" s="209"/>
      <c r="AD265" s="210"/>
      <c r="AE265" s="213"/>
      <c r="AF265" s="210"/>
      <c r="AG265" s="212"/>
      <c r="AH265" s="213"/>
      <c r="AI265" s="210"/>
      <c r="AJ265" s="211"/>
      <c r="AK265" s="210"/>
      <c r="AL265" s="212"/>
      <c r="AM265" s="213"/>
      <c r="AN265" s="210"/>
      <c r="AO265" s="211"/>
      <c r="AP265" s="210"/>
      <c r="AQ265" s="212"/>
      <c r="AR265" s="213"/>
      <c r="AS265" s="210"/>
      <c r="AT265" s="211"/>
      <c r="AU265" s="210"/>
      <c r="AV265" s="212"/>
      <c r="AW265" s="213"/>
      <c r="AX265" s="210"/>
      <c r="AY265" s="211"/>
      <c r="AZ265" s="210"/>
      <c r="BA265" s="212"/>
      <c r="BB265" s="213"/>
      <c r="BC265" s="210"/>
      <c r="BD265" s="210"/>
      <c r="BE265" s="210"/>
      <c r="BF265" s="213"/>
      <c r="BG265" s="216" t="str">
        <f t="shared" si="75"/>
        <v/>
      </c>
      <c r="BH265" s="217"/>
      <c r="BI265" s="218" t="str">
        <f t="shared" si="76"/>
        <v/>
      </c>
      <c r="BJ265" s="219"/>
      <c r="BK265" s="220"/>
      <c r="BL265" s="221"/>
      <c r="BM265" s="221"/>
      <c r="BN265" s="221"/>
      <c r="BO265" s="221"/>
      <c r="BP265" s="221"/>
      <c r="BQ265" s="221"/>
      <c r="BR265" s="221"/>
      <c r="BS265" s="222"/>
      <c r="BT265" s="217"/>
      <c r="BU265" s="223" t="str">
        <f t="shared" si="77"/>
        <v/>
      </c>
      <c r="BV265" s="224"/>
      <c r="BW265" s="225"/>
      <c r="BX265" s="249"/>
      <c r="BY265" s="255"/>
      <c r="BZ265" s="226"/>
      <c r="CA265" s="249"/>
      <c r="CB265" s="255"/>
      <c r="CC265" s="226"/>
      <c r="CD265" s="249"/>
      <c r="CE265" s="255"/>
      <c r="CF265" s="226"/>
      <c r="CG265" s="249"/>
      <c r="CH265" s="255"/>
      <c r="CI265" s="226"/>
      <c r="CJ265" s="249"/>
      <c r="CK265" s="255"/>
      <c r="CL265" s="226"/>
      <c r="CM265" s="249"/>
      <c r="CN265" s="255"/>
      <c r="CO265" s="226"/>
      <c r="CP265" s="249"/>
      <c r="CQ265" s="255"/>
      <c r="CR265" s="226"/>
      <c r="CS265" s="249"/>
      <c r="CT265" s="255"/>
      <c r="CU265" s="226"/>
      <c r="CV265" s="249"/>
      <c r="CW265" s="225"/>
      <c r="CX265" s="226"/>
      <c r="CY265" s="227"/>
    </row>
    <row r="266" spans="1:103" ht="13.5" customHeight="1">
      <c r="A266" s="83" t="str">
        <f t="shared" si="70"/>
        <v/>
      </c>
      <c r="B266" s="168" t="str">
        <f t="shared" si="71"/>
        <v/>
      </c>
      <c r="C266" s="151" t="str">
        <f t="shared" si="72"/>
        <v/>
      </c>
      <c r="D266" s="82" t="str">
        <f t="shared" si="73"/>
        <v/>
      </c>
      <c r="E266" s="188" t="str">
        <f>IF(ISERROR(SUM((B266/2),(C266/2),(D266/2))),IF(ISERROR(SUM((B266/2),(C266/2))),IF(ISERROR(SUM((B266/2),(D266/2))),IF(ISERROR(SUM((C266/2),(D266/2))),IF(ISERROR(B266/2),IF(ISERROR(C266/2),A264,C266),B266),SUM((C266*'Student List'!$D$34),(D266*'Student List'!$E$34))/'Student List'!$D$40),SUM((B266*'Student List'!$C$34),(D266*'Student List'!$E$34))/'Student List'!$E$40),SUM((B266*'Student List'!$C$34),(C266*'Student List'!$D$34))/'Student List'!$C$40),SUM((B266*'Student List'!$C$34),(C266*'Student List'!$D$34),(D266*'Student List'!$E$34))/'Student List'!$C$35)</f>
        <v/>
      </c>
      <c r="F266" s="84" t="str">
        <f t="shared" si="74"/>
        <v/>
      </c>
      <c r="G266" s="173" t="str">
        <f>IF(ISTEXT('Student List'!$C$27),('Student List'!$C$27),"")</f>
        <v/>
      </c>
      <c r="H266" s="85"/>
      <c r="I266" s="86"/>
      <c r="J266" s="87"/>
      <c r="K266" s="86"/>
      <c r="L266" s="88"/>
      <c r="M266" s="89"/>
      <c r="N266" s="86"/>
      <c r="O266" s="87"/>
      <c r="P266" s="86"/>
      <c r="Q266" s="88"/>
      <c r="R266" s="89"/>
      <c r="S266" s="86"/>
      <c r="T266" s="87"/>
      <c r="U266" s="86"/>
      <c r="V266" s="88"/>
      <c r="W266" s="89"/>
      <c r="X266" s="86"/>
      <c r="Y266" s="87"/>
      <c r="Z266" s="86"/>
      <c r="AA266" s="90"/>
      <c r="AB266" s="207"/>
      <c r="AC266" s="85"/>
      <c r="AD266" s="86"/>
      <c r="AE266" s="89"/>
      <c r="AF266" s="86"/>
      <c r="AG266" s="88"/>
      <c r="AH266" s="89"/>
      <c r="AI266" s="86"/>
      <c r="AJ266" s="87"/>
      <c r="AK266" s="86"/>
      <c r="AL266" s="88"/>
      <c r="AM266" s="89"/>
      <c r="AN266" s="86"/>
      <c r="AO266" s="87"/>
      <c r="AP266" s="86"/>
      <c r="AQ266" s="88"/>
      <c r="AR266" s="89"/>
      <c r="AS266" s="86"/>
      <c r="AT266" s="87"/>
      <c r="AU266" s="86"/>
      <c r="AV266" s="88"/>
      <c r="AW266" s="89"/>
      <c r="AX266" s="86"/>
      <c r="AY266" s="87"/>
      <c r="AZ266" s="86"/>
      <c r="BA266" s="88"/>
      <c r="BB266" s="89"/>
      <c r="BC266" s="86"/>
      <c r="BD266" s="86"/>
      <c r="BE266" s="86"/>
      <c r="BF266" s="89"/>
      <c r="BG266" s="91" t="str">
        <f t="shared" si="75"/>
        <v/>
      </c>
      <c r="BI266" s="95" t="str">
        <f t="shared" si="76"/>
        <v/>
      </c>
      <c r="BJ266" s="117"/>
      <c r="BK266" s="117"/>
      <c r="BL266" s="113"/>
      <c r="BM266" s="113"/>
      <c r="BN266" s="113"/>
      <c r="BO266" s="113"/>
      <c r="BP266" s="113"/>
      <c r="BQ266" s="113"/>
      <c r="BR266" s="113"/>
      <c r="BS266" s="114"/>
      <c r="BU266" s="171" t="str">
        <f t="shared" si="77"/>
        <v/>
      </c>
      <c r="BV266" s="161"/>
      <c r="BW266" s="162"/>
      <c r="BX266" s="250"/>
      <c r="BY266" s="256"/>
      <c r="BZ266" s="163"/>
      <c r="CA266" s="250"/>
      <c r="CB266" s="256"/>
      <c r="CC266" s="163"/>
      <c r="CD266" s="250"/>
      <c r="CE266" s="256"/>
      <c r="CF266" s="163"/>
      <c r="CG266" s="250"/>
      <c r="CH266" s="256"/>
      <c r="CI266" s="163"/>
      <c r="CJ266" s="250"/>
      <c r="CK266" s="256"/>
      <c r="CL266" s="163"/>
      <c r="CM266" s="250"/>
      <c r="CN266" s="256"/>
      <c r="CO266" s="163"/>
      <c r="CP266" s="250"/>
      <c r="CQ266" s="256"/>
      <c r="CR266" s="163"/>
      <c r="CS266" s="250"/>
      <c r="CT266" s="256"/>
      <c r="CU266" s="163"/>
      <c r="CV266" s="250"/>
      <c r="CW266" s="162"/>
      <c r="CX266" s="163"/>
      <c r="CY266" s="164"/>
    </row>
    <row r="267" spans="1:103" ht="13.5" customHeight="1">
      <c r="A267" s="83" t="str">
        <f t="shared" si="70"/>
        <v/>
      </c>
      <c r="B267" s="168" t="str">
        <f t="shared" si="71"/>
        <v/>
      </c>
      <c r="C267" s="151" t="str">
        <f t="shared" si="72"/>
        <v/>
      </c>
      <c r="D267" s="82" t="str">
        <f t="shared" si="73"/>
        <v/>
      </c>
      <c r="E267" s="188" t="str">
        <f>IF(ISERROR(SUM((B267/2),(C267/2),(D267/2))),IF(ISERROR(SUM((B267/2),(C267/2))),IF(ISERROR(SUM((B267/2),(D267/2))),IF(ISERROR(SUM((C267/2),(D267/2))),IF(ISERROR(B267/2),IF(ISERROR(C267/2),A265,C267),B267),SUM((C267*'Student List'!$D$34),(D267*'Student List'!$E$34))/'Student List'!$D$40),SUM((B267*'Student List'!$C$34),(D267*'Student List'!$E$34))/'Student List'!$E$40),SUM((B267*'Student List'!$C$34),(C267*'Student List'!$D$34))/'Student List'!$C$40),SUM((B267*'Student List'!$C$34),(C267*'Student List'!$D$34),(D267*'Student List'!$E$34))/'Student List'!$C$35)</f>
        <v/>
      </c>
      <c r="F267" s="84" t="str">
        <f t="shared" si="74"/>
        <v/>
      </c>
      <c r="G267" s="208" t="str">
        <f>IF(ISTEXT('Student List'!$C$28),('Student List'!$C$28),"")</f>
        <v/>
      </c>
      <c r="H267" s="209"/>
      <c r="I267" s="210"/>
      <c r="J267" s="211"/>
      <c r="K267" s="210"/>
      <c r="L267" s="212"/>
      <c r="M267" s="213"/>
      <c r="N267" s="210"/>
      <c r="O267" s="211"/>
      <c r="P267" s="210"/>
      <c r="Q267" s="212"/>
      <c r="R267" s="213"/>
      <c r="S267" s="210"/>
      <c r="T267" s="211"/>
      <c r="U267" s="210"/>
      <c r="V267" s="212"/>
      <c r="W267" s="213"/>
      <c r="X267" s="210"/>
      <c r="Y267" s="211"/>
      <c r="Z267" s="210"/>
      <c r="AA267" s="214"/>
      <c r="AB267" s="215"/>
      <c r="AC267" s="209"/>
      <c r="AD267" s="210"/>
      <c r="AE267" s="213"/>
      <c r="AF267" s="210"/>
      <c r="AG267" s="212"/>
      <c r="AH267" s="213"/>
      <c r="AI267" s="210"/>
      <c r="AJ267" s="211"/>
      <c r="AK267" s="210"/>
      <c r="AL267" s="212"/>
      <c r="AM267" s="213"/>
      <c r="AN267" s="210"/>
      <c r="AO267" s="211"/>
      <c r="AP267" s="210"/>
      <c r="AQ267" s="212"/>
      <c r="AR267" s="213"/>
      <c r="AS267" s="210"/>
      <c r="AT267" s="211"/>
      <c r="AU267" s="210"/>
      <c r="AV267" s="212"/>
      <c r="AW267" s="213"/>
      <c r="AX267" s="210"/>
      <c r="AY267" s="211"/>
      <c r="AZ267" s="210"/>
      <c r="BA267" s="212"/>
      <c r="BB267" s="213"/>
      <c r="BC267" s="210"/>
      <c r="BD267" s="210"/>
      <c r="BE267" s="210"/>
      <c r="BF267" s="213"/>
      <c r="BG267" s="216" t="str">
        <f t="shared" si="75"/>
        <v/>
      </c>
      <c r="BH267" s="217"/>
      <c r="BI267" s="218" t="str">
        <f t="shared" si="76"/>
        <v/>
      </c>
      <c r="BJ267" s="219"/>
      <c r="BK267" s="220"/>
      <c r="BL267" s="221"/>
      <c r="BM267" s="221"/>
      <c r="BN267" s="221"/>
      <c r="BO267" s="221"/>
      <c r="BP267" s="221"/>
      <c r="BQ267" s="221"/>
      <c r="BR267" s="221"/>
      <c r="BS267" s="222"/>
      <c r="BT267" s="217"/>
      <c r="BU267" s="223" t="str">
        <f t="shared" si="77"/>
        <v/>
      </c>
      <c r="BV267" s="224"/>
      <c r="BW267" s="225"/>
      <c r="BX267" s="249"/>
      <c r="BY267" s="255"/>
      <c r="BZ267" s="226"/>
      <c r="CA267" s="249"/>
      <c r="CB267" s="255"/>
      <c r="CC267" s="226"/>
      <c r="CD267" s="249"/>
      <c r="CE267" s="255"/>
      <c r="CF267" s="226"/>
      <c r="CG267" s="249"/>
      <c r="CH267" s="255"/>
      <c r="CI267" s="226"/>
      <c r="CJ267" s="249"/>
      <c r="CK267" s="255"/>
      <c r="CL267" s="226"/>
      <c r="CM267" s="249"/>
      <c r="CN267" s="255"/>
      <c r="CO267" s="226"/>
      <c r="CP267" s="249"/>
      <c r="CQ267" s="255"/>
      <c r="CR267" s="226"/>
      <c r="CS267" s="249"/>
      <c r="CT267" s="255"/>
      <c r="CU267" s="226"/>
      <c r="CV267" s="249"/>
      <c r="CW267" s="225"/>
      <c r="CX267" s="226"/>
      <c r="CY267" s="227"/>
    </row>
    <row r="268" spans="1:103" ht="13.5" customHeight="1">
      <c r="B268" s="168" t="str">
        <f t="shared" si="71"/>
        <v/>
      </c>
      <c r="C268" s="151" t="str">
        <f t="shared" si="72"/>
        <v/>
      </c>
      <c r="D268" s="82" t="str">
        <f t="shared" si="73"/>
        <v/>
      </c>
      <c r="E268" s="188" t="str">
        <f>IF(ISERROR(SUM((B268/2),(C268/2),(D268/2))),IF(ISERROR(SUM((B268/2),(C268/2))),IF(ISERROR(SUM((B268/2),(D268/2))),IF(ISERROR(SUM((C268/2),(D268/2))),IF(ISERROR(B268/2),IF(ISERROR(C268/2),A266,C268),B268),SUM((C268*'Student List'!$D$34),(D268*'Student List'!$E$34))/'Student List'!$D$40),SUM((B268*'Student List'!$C$34),(D268*'Student List'!$E$34))/'Student List'!$E$40),SUM((B268*'Student List'!$C$34),(C268*'Student List'!$D$34))/'Student List'!$C$40),SUM((B268*'Student List'!$C$34),(C268*'Student List'!$D$34),(D268*'Student List'!$E$34))/'Student List'!$C$35)</f>
        <v/>
      </c>
      <c r="F268" s="84" t="str">
        <f t="shared" si="74"/>
        <v/>
      </c>
      <c r="G268" s="173" t="str">
        <f>IF(ISTEXT('Student List'!$C$29),('Student List'!$C$29),"")</f>
        <v/>
      </c>
      <c r="H268" s="85"/>
      <c r="I268" s="86"/>
      <c r="J268" s="87"/>
      <c r="K268" s="86"/>
      <c r="L268" s="88"/>
      <c r="M268" s="89"/>
      <c r="N268" s="86"/>
      <c r="O268" s="87"/>
      <c r="P268" s="86"/>
      <c r="Q268" s="88"/>
      <c r="R268" s="89"/>
      <c r="S268" s="86"/>
      <c r="T268" s="87"/>
      <c r="U268" s="86"/>
      <c r="V268" s="88"/>
      <c r="W268" s="89"/>
      <c r="X268" s="86"/>
      <c r="Y268" s="87"/>
      <c r="Z268" s="86"/>
      <c r="AA268" s="90"/>
      <c r="AB268" s="207"/>
      <c r="AC268" s="85"/>
      <c r="AD268" s="86"/>
      <c r="AE268" s="89"/>
      <c r="AF268" s="86"/>
      <c r="AG268" s="88"/>
      <c r="AH268" s="89"/>
      <c r="AI268" s="86"/>
      <c r="AJ268" s="87"/>
      <c r="AK268" s="86"/>
      <c r="AL268" s="88"/>
      <c r="AM268" s="89"/>
      <c r="AN268" s="86"/>
      <c r="AO268" s="87"/>
      <c r="AP268" s="86"/>
      <c r="AQ268" s="88"/>
      <c r="AR268" s="89"/>
      <c r="AS268" s="86"/>
      <c r="AT268" s="87"/>
      <c r="AU268" s="86"/>
      <c r="AV268" s="88"/>
      <c r="AW268" s="89"/>
      <c r="AX268" s="86"/>
      <c r="AY268" s="87"/>
      <c r="AZ268" s="86"/>
      <c r="BA268" s="88"/>
      <c r="BB268" s="89"/>
      <c r="BC268" s="86"/>
      <c r="BD268" s="86"/>
      <c r="BE268" s="86"/>
      <c r="BF268" s="89"/>
      <c r="BG268" s="91" t="str">
        <f t="shared" si="75"/>
        <v/>
      </c>
      <c r="BI268" s="96" t="str">
        <f t="shared" si="76"/>
        <v/>
      </c>
      <c r="BJ268" s="115"/>
      <c r="BK268" s="113"/>
      <c r="BL268" s="113"/>
      <c r="BM268" s="113"/>
      <c r="BN268" s="113"/>
      <c r="BO268" s="113"/>
      <c r="BP268" s="113"/>
      <c r="BQ268" s="113"/>
      <c r="BR268" s="113"/>
      <c r="BS268" s="116"/>
      <c r="BU268" s="171" t="str">
        <f t="shared" si="77"/>
        <v/>
      </c>
      <c r="BV268" s="165"/>
      <c r="BW268" s="163"/>
      <c r="BX268" s="250"/>
      <c r="BY268" s="256"/>
      <c r="BZ268" s="163"/>
      <c r="CA268" s="250"/>
      <c r="CB268" s="256"/>
      <c r="CC268" s="163"/>
      <c r="CD268" s="250"/>
      <c r="CE268" s="256"/>
      <c r="CF268" s="163"/>
      <c r="CG268" s="250"/>
      <c r="CH268" s="256"/>
      <c r="CI268" s="163"/>
      <c r="CJ268" s="250"/>
      <c r="CK268" s="256"/>
      <c r="CL268" s="163"/>
      <c r="CM268" s="250"/>
      <c r="CN268" s="256"/>
      <c r="CO268" s="163"/>
      <c r="CP268" s="250"/>
      <c r="CQ268" s="256"/>
      <c r="CR268" s="163"/>
      <c r="CS268" s="250"/>
      <c r="CT268" s="256"/>
      <c r="CU268" s="163"/>
      <c r="CV268" s="250"/>
      <c r="CW268" s="162"/>
      <c r="CX268" s="163"/>
      <c r="CY268" s="166"/>
    </row>
    <row r="269" spans="1:103" ht="13.5" customHeight="1" thickBot="1">
      <c r="B269" s="169" t="str">
        <f t="shared" si="71"/>
        <v/>
      </c>
      <c r="C269" s="152" t="str">
        <f t="shared" si="72"/>
        <v/>
      </c>
      <c r="D269" s="97" t="str">
        <f t="shared" si="73"/>
        <v/>
      </c>
      <c r="E269" s="274" t="str">
        <f>IF(ISERROR(SUM((B269/2),(C269/2),(D269/2))),IF(ISERROR(SUM((B269/2),(C269/2))),IF(ISERROR(SUM((B269/2),(D269/2))),IF(ISERROR(SUM((C269/2),(D269/2))),IF(ISERROR(B269/2),IF(ISERROR(C269/2),A267,C269),B269),SUM((C269*'Student List'!$D$34),(D269*'Student List'!$E$34))/'Student List'!$D$40),SUM((B269*'Student List'!$C$34),(D269*'Student List'!$E$34))/'Student List'!$E$40),SUM((B269*'Student List'!$C$34),(C269*'Student List'!$D$34))/'Student List'!$C$40),SUM((B269*'Student List'!$C$34),(C269*'Student List'!$D$34),(D269*'Student List'!$E$34))/'Student List'!$C$35)</f>
        <v/>
      </c>
      <c r="F269" s="98" t="str">
        <f t="shared" si="74"/>
        <v/>
      </c>
      <c r="G269" s="229" t="str">
        <f>IF(ISTEXT('Student List'!$C$30),('Student List'!$C$30),"")</f>
        <v/>
      </c>
      <c r="H269" s="230"/>
      <c r="I269" s="231"/>
      <c r="J269" s="232"/>
      <c r="K269" s="231"/>
      <c r="L269" s="233"/>
      <c r="M269" s="234"/>
      <c r="N269" s="231"/>
      <c r="O269" s="232"/>
      <c r="P269" s="231"/>
      <c r="Q269" s="233"/>
      <c r="R269" s="234"/>
      <c r="S269" s="231"/>
      <c r="T269" s="232"/>
      <c r="U269" s="231"/>
      <c r="V269" s="233"/>
      <c r="W269" s="234"/>
      <c r="X269" s="231"/>
      <c r="Y269" s="232"/>
      <c r="Z269" s="231"/>
      <c r="AA269" s="235"/>
      <c r="AB269" s="215"/>
      <c r="AC269" s="230"/>
      <c r="AD269" s="231"/>
      <c r="AE269" s="234"/>
      <c r="AF269" s="231"/>
      <c r="AG269" s="233"/>
      <c r="AH269" s="234"/>
      <c r="AI269" s="231"/>
      <c r="AJ269" s="232"/>
      <c r="AK269" s="231"/>
      <c r="AL269" s="233"/>
      <c r="AM269" s="234"/>
      <c r="AN269" s="231"/>
      <c r="AO269" s="232"/>
      <c r="AP269" s="231"/>
      <c r="AQ269" s="233"/>
      <c r="AR269" s="234"/>
      <c r="AS269" s="231"/>
      <c r="AT269" s="232"/>
      <c r="AU269" s="231"/>
      <c r="AV269" s="233"/>
      <c r="AW269" s="234"/>
      <c r="AX269" s="231"/>
      <c r="AY269" s="232"/>
      <c r="AZ269" s="231"/>
      <c r="BA269" s="233"/>
      <c r="BB269" s="234"/>
      <c r="BC269" s="231"/>
      <c r="BD269" s="231"/>
      <c r="BE269" s="231"/>
      <c r="BF269" s="234"/>
      <c r="BG269" s="236" t="str">
        <f t="shared" si="75"/>
        <v/>
      </c>
      <c r="BH269" s="217"/>
      <c r="BI269" s="237" t="str">
        <f t="shared" si="76"/>
        <v/>
      </c>
      <c r="BJ269" s="238"/>
      <c r="BK269" s="239"/>
      <c r="BL269" s="240"/>
      <c r="BM269" s="240"/>
      <c r="BN269" s="240"/>
      <c r="BO269" s="240"/>
      <c r="BP269" s="240"/>
      <c r="BQ269" s="240"/>
      <c r="BR269" s="240"/>
      <c r="BS269" s="241"/>
      <c r="BT269" s="217"/>
      <c r="BU269" s="242" t="str">
        <f t="shared" si="77"/>
        <v/>
      </c>
      <c r="BV269" s="243"/>
      <c r="BW269" s="244"/>
      <c r="BX269" s="251"/>
      <c r="BY269" s="257"/>
      <c r="BZ269" s="245"/>
      <c r="CA269" s="251"/>
      <c r="CB269" s="257"/>
      <c r="CC269" s="245"/>
      <c r="CD269" s="251"/>
      <c r="CE269" s="257"/>
      <c r="CF269" s="245"/>
      <c r="CG269" s="251"/>
      <c r="CH269" s="257"/>
      <c r="CI269" s="245"/>
      <c r="CJ269" s="251"/>
      <c r="CK269" s="257"/>
      <c r="CL269" s="245"/>
      <c r="CM269" s="251"/>
      <c r="CN269" s="257"/>
      <c r="CO269" s="245"/>
      <c r="CP269" s="251"/>
      <c r="CQ269" s="257"/>
      <c r="CR269" s="245"/>
      <c r="CS269" s="251"/>
      <c r="CT269" s="257"/>
      <c r="CU269" s="245"/>
      <c r="CV269" s="251"/>
      <c r="CW269" s="244"/>
      <c r="CX269" s="245"/>
      <c r="CY269" s="246"/>
    </row>
    <row r="270" spans="1:103" ht="13.5" customHeight="1" thickBot="1"/>
    <row r="271" spans="1:103" ht="28.5" customHeight="1" thickTop="1" thickBot="1">
      <c r="B271" s="364" t="str">
        <f>IF(ISTEXT('Student List'!I18),'Student List'!I18,"")</f>
        <v>Extra 2</v>
      </c>
      <c r="C271" s="365"/>
      <c r="D271" s="365"/>
      <c r="E271" s="366"/>
      <c r="F271" s="367" t="str">
        <f>$F$28</f>
        <v>School Name Here</v>
      </c>
      <c r="G271" s="368"/>
      <c r="H271" s="368"/>
      <c r="I271" s="368"/>
      <c r="J271" s="369"/>
      <c r="K271" s="17" t="s">
        <v>117</v>
      </c>
      <c r="L271" s="18"/>
      <c r="M271" s="19"/>
      <c r="N271" s="19"/>
      <c r="O271" s="19"/>
      <c r="P271" s="20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2"/>
      <c r="AC271" s="24"/>
      <c r="AD271" s="25"/>
      <c r="AE271" s="25"/>
      <c r="AF271" s="26" t="str">
        <f>B271</f>
        <v>Extra 2</v>
      </c>
      <c r="AG271" s="25" t="s">
        <v>6</v>
      </c>
      <c r="AH271" s="27"/>
      <c r="AI271" s="27"/>
      <c r="AJ271" s="27"/>
      <c r="AK271" s="27"/>
      <c r="AL271" s="28"/>
      <c r="AM271" s="17" t="str">
        <f>K271</f>
        <v>4th NINE WEEKS</v>
      </c>
      <c r="AN271" s="19"/>
      <c r="AO271" s="19"/>
      <c r="AP271" s="19"/>
      <c r="AQ271" s="19"/>
      <c r="AR271" s="20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9"/>
      <c r="BI271" s="30" t="str">
        <f>B271</f>
        <v>Extra 2</v>
      </c>
      <c r="BJ271" s="31"/>
      <c r="BK271" s="32"/>
      <c r="BL271" s="33" t="str">
        <f>K271</f>
        <v>4th NINE WEEKS</v>
      </c>
      <c r="BM271" s="34"/>
      <c r="BN271" s="34"/>
      <c r="BO271" s="34"/>
      <c r="BP271" s="34"/>
      <c r="BQ271" s="35"/>
      <c r="BR271" s="35"/>
      <c r="BS271" s="36"/>
      <c r="BU271" s="30" t="str">
        <f>B271</f>
        <v>Extra 2</v>
      </c>
      <c r="BV271" s="31"/>
      <c r="BW271" s="32"/>
      <c r="BX271" s="33" t="str">
        <f>K271</f>
        <v>4th NINE WEEKS</v>
      </c>
      <c r="BY271" s="34"/>
      <c r="BZ271" s="34"/>
      <c r="CA271" s="34"/>
      <c r="CB271" s="34"/>
      <c r="CC271" s="34"/>
      <c r="CD271" s="34"/>
      <c r="CE271" s="34"/>
      <c r="CF271" s="34"/>
      <c r="CG271" s="34"/>
      <c r="CH271" s="34"/>
      <c r="CI271" s="34"/>
      <c r="CJ271" s="34"/>
      <c r="CK271" s="34"/>
      <c r="CL271" s="34"/>
      <c r="CM271" s="34"/>
      <c r="CN271" s="34"/>
      <c r="CO271" s="34"/>
      <c r="CP271" s="34"/>
      <c r="CQ271" s="34"/>
      <c r="CR271" s="34"/>
      <c r="CS271" s="34"/>
      <c r="CT271" s="34"/>
      <c r="CU271" s="34"/>
      <c r="CV271" s="34"/>
      <c r="CW271" s="34"/>
      <c r="CX271" s="35"/>
      <c r="CY271" s="36"/>
    </row>
    <row r="272" spans="1:103" ht="13.5" customHeight="1" thickTop="1" thickBot="1">
      <c r="B272" s="37"/>
      <c r="C272" s="37"/>
      <c r="D272" s="38"/>
      <c r="E272" s="38"/>
      <c r="F272" s="38"/>
      <c r="G272" s="38"/>
      <c r="H272" s="39" t="s">
        <v>7</v>
      </c>
      <c r="I272" s="40"/>
      <c r="J272" s="40"/>
      <c r="K272" s="40"/>
      <c r="L272" s="41"/>
      <c r="M272" s="40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3"/>
      <c r="AC272" s="39" t="s">
        <v>7</v>
      </c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2"/>
      <c r="AS272" s="42"/>
      <c r="AT272" s="42"/>
      <c r="AU272" s="42"/>
      <c r="AV272" s="42"/>
      <c r="AW272" s="42"/>
      <c r="AX272" s="42"/>
      <c r="AY272" s="42"/>
      <c r="AZ272" s="42"/>
      <c r="BA272" s="42"/>
      <c r="BB272" s="42"/>
      <c r="BC272" s="42"/>
      <c r="BD272" s="42"/>
      <c r="BE272" s="42"/>
      <c r="BF272" s="42"/>
      <c r="BG272" s="44"/>
      <c r="BI272" s="45"/>
      <c r="BJ272" s="46" t="s">
        <v>8</v>
      </c>
      <c r="BK272" s="40"/>
      <c r="BL272" s="40"/>
      <c r="BM272" s="40"/>
      <c r="BN272" s="40"/>
      <c r="BO272" s="40"/>
      <c r="BP272" s="40"/>
      <c r="BQ272" s="40"/>
      <c r="BR272" s="40"/>
      <c r="BS272" s="47"/>
      <c r="BU272" s="45"/>
      <c r="BV272" s="155" t="s">
        <v>59</v>
      </c>
      <c r="BW272" s="156"/>
      <c r="BX272" s="156"/>
      <c r="BY272" s="156"/>
      <c r="BZ272" s="156"/>
      <c r="CA272" s="156"/>
      <c r="CB272" s="156"/>
      <c r="CC272" s="156"/>
      <c r="CD272" s="156"/>
      <c r="CE272" s="156"/>
      <c r="CF272" s="156"/>
      <c r="CG272" s="156"/>
      <c r="CH272" s="156"/>
      <c r="CI272" s="156"/>
      <c r="CJ272" s="156"/>
      <c r="CK272" s="156"/>
      <c r="CL272" s="156"/>
      <c r="CM272" s="156"/>
      <c r="CN272" s="156"/>
      <c r="CO272" s="156"/>
      <c r="CP272" s="156"/>
      <c r="CQ272" s="156"/>
      <c r="CR272" s="156"/>
      <c r="CS272" s="156"/>
      <c r="CT272" s="156"/>
      <c r="CU272" s="156"/>
      <c r="CV272" s="156"/>
      <c r="CW272" s="156"/>
      <c r="CX272" s="156"/>
      <c r="CY272" s="157"/>
    </row>
    <row r="273" spans="1:103" ht="13.5" customHeight="1">
      <c r="A273" s="83" t="str">
        <f t="shared" ref="A273:A294" si="78">IF(ISERROR(D275/2),"",D275)</f>
        <v/>
      </c>
      <c r="B273" s="153" t="s">
        <v>58</v>
      </c>
      <c r="C273" s="149" t="s">
        <v>9</v>
      </c>
      <c r="D273" s="48" t="s">
        <v>10</v>
      </c>
      <c r="E273" s="49" t="s">
        <v>60</v>
      </c>
      <c r="F273" s="50"/>
      <c r="G273" s="51"/>
      <c r="H273" s="362" t="s">
        <v>11</v>
      </c>
      <c r="I273" s="355"/>
      <c r="J273" s="355"/>
      <c r="K273" s="355"/>
      <c r="L273" s="360"/>
      <c r="M273" s="354" t="s">
        <v>12</v>
      </c>
      <c r="N273" s="355"/>
      <c r="O273" s="355"/>
      <c r="P273" s="355"/>
      <c r="Q273" s="360"/>
      <c r="R273" s="354" t="s">
        <v>13</v>
      </c>
      <c r="S273" s="355"/>
      <c r="T273" s="355"/>
      <c r="U273" s="355"/>
      <c r="V273" s="360"/>
      <c r="W273" s="354" t="s">
        <v>14</v>
      </c>
      <c r="X273" s="355"/>
      <c r="Y273" s="355"/>
      <c r="Z273" s="355"/>
      <c r="AA273" s="356"/>
      <c r="AC273" s="362" t="s">
        <v>15</v>
      </c>
      <c r="AD273" s="355"/>
      <c r="AE273" s="355"/>
      <c r="AF273" s="355"/>
      <c r="AG273" s="360"/>
      <c r="AH273" s="354" t="s">
        <v>16</v>
      </c>
      <c r="AI273" s="355"/>
      <c r="AJ273" s="355"/>
      <c r="AK273" s="355"/>
      <c r="AL273" s="360"/>
      <c r="AM273" s="354" t="s">
        <v>17</v>
      </c>
      <c r="AN273" s="355"/>
      <c r="AO273" s="355"/>
      <c r="AP273" s="355"/>
      <c r="AQ273" s="360"/>
      <c r="AR273" s="354" t="s">
        <v>18</v>
      </c>
      <c r="AS273" s="355"/>
      <c r="AT273" s="355"/>
      <c r="AU273" s="355"/>
      <c r="AV273" s="360"/>
      <c r="AW273" s="354" t="s">
        <v>19</v>
      </c>
      <c r="AX273" s="355"/>
      <c r="AY273" s="355"/>
      <c r="AZ273" s="355"/>
      <c r="BA273" s="356"/>
      <c r="BB273" s="354" t="s">
        <v>120</v>
      </c>
      <c r="BC273" s="355"/>
      <c r="BD273" s="355"/>
      <c r="BE273" s="355"/>
      <c r="BF273" s="356"/>
      <c r="BG273" s="52"/>
      <c r="BI273" s="53"/>
      <c r="BJ273" s="54"/>
      <c r="BK273" s="54"/>
      <c r="BL273" s="54"/>
      <c r="BM273" s="54"/>
      <c r="BN273" s="54"/>
      <c r="BO273" s="54"/>
      <c r="BP273" s="54"/>
      <c r="BQ273" s="54"/>
      <c r="BR273" s="54"/>
      <c r="BS273" s="55"/>
      <c r="BU273" s="53"/>
      <c r="BV273" s="344" t="s">
        <v>11</v>
      </c>
      <c r="BW273" s="345"/>
      <c r="BX273" s="346"/>
      <c r="BY273" s="344" t="s">
        <v>12</v>
      </c>
      <c r="BZ273" s="345"/>
      <c r="CA273" s="346"/>
      <c r="CB273" s="344" t="s">
        <v>13</v>
      </c>
      <c r="CC273" s="345"/>
      <c r="CD273" s="346"/>
      <c r="CE273" s="344" t="s">
        <v>14</v>
      </c>
      <c r="CF273" s="345"/>
      <c r="CG273" s="346"/>
      <c r="CH273" s="344" t="s">
        <v>15</v>
      </c>
      <c r="CI273" s="345"/>
      <c r="CJ273" s="346"/>
      <c r="CK273" s="344" t="s">
        <v>16</v>
      </c>
      <c r="CL273" s="345"/>
      <c r="CM273" s="346"/>
      <c r="CN273" s="344" t="s">
        <v>17</v>
      </c>
      <c r="CO273" s="345"/>
      <c r="CP273" s="346"/>
      <c r="CQ273" s="344" t="s">
        <v>18</v>
      </c>
      <c r="CR273" s="345"/>
      <c r="CS273" s="346"/>
      <c r="CT273" s="344" t="s">
        <v>19</v>
      </c>
      <c r="CU273" s="345"/>
      <c r="CV273" s="346"/>
      <c r="CW273" s="350" t="s">
        <v>120</v>
      </c>
      <c r="CX273" s="345"/>
      <c r="CY273" s="351"/>
    </row>
    <row r="274" spans="1:103" ht="13.5" customHeight="1" thickBot="1">
      <c r="A274" s="83" t="str">
        <f t="shared" si="78"/>
        <v/>
      </c>
      <c r="B274" s="154" t="s">
        <v>24</v>
      </c>
      <c r="C274" s="283" t="s">
        <v>24</v>
      </c>
      <c r="D274" s="59" t="s">
        <v>24</v>
      </c>
      <c r="E274" s="60" t="s">
        <v>24</v>
      </c>
      <c r="F274" s="61" t="s">
        <v>25</v>
      </c>
      <c r="G274" s="62" t="s">
        <v>26</v>
      </c>
      <c r="H274" s="363"/>
      <c r="I274" s="358"/>
      <c r="J274" s="358"/>
      <c r="K274" s="358"/>
      <c r="L274" s="361"/>
      <c r="M274" s="357"/>
      <c r="N274" s="358"/>
      <c r="O274" s="358"/>
      <c r="P274" s="358"/>
      <c r="Q274" s="361"/>
      <c r="R274" s="357"/>
      <c r="S274" s="358"/>
      <c r="T274" s="358"/>
      <c r="U274" s="358"/>
      <c r="V274" s="361"/>
      <c r="W274" s="357"/>
      <c r="X274" s="358"/>
      <c r="Y274" s="358"/>
      <c r="Z274" s="358"/>
      <c r="AA274" s="359"/>
      <c r="AC274" s="363"/>
      <c r="AD274" s="358"/>
      <c r="AE274" s="358"/>
      <c r="AF274" s="358"/>
      <c r="AG274" s="361"/>
      <c r="AH274" s="357"/>
      <c r="AI274" s="358"/>
      <c r="AJ274" s="358"/>
      <c r="AK274" s="358"/>
      <c r="AL274" s="361"/>
      <c r="AM274" s="357"/>
      <c r="AN274" s="358"/>
      <c r="AO274" s="358"/>
      <c r="AP274" s="358"/>
      <c r="AQ274" s="361"/>
      <c r="AR274" s="357"/>
      <c r="AS274" s="358"/>
      <c r="AT274" s="358"/>
      <c r="AU274" s="358"/>
      <c r="AV274" s="361"/>
      <c r="AW274" s="357"/>
      <c r="AX274" s="358"/>
      <c r="AY274" s="358"/>
      <c r="AZ274" s="358"/>
      <c r="BA274" s="359"/>
      <c r="BB274" s="357"/>
      <c r="BC274" s="358"/>
      <c r="BD274" s="358"/>
      <c r="BE274" s="358"/>
      <c r="BF274" s="359"/>
      <c r="BG274" s="63" t="s">
        <v>26</v>
      </c>
      <c r="BI274" s="64" t="s">
        <v>26</v>
      </c>
      <c r="BJ274" s="65">
        <v>1</v>
      </c>
      <c r="BK274" s="66">
        <v>2</v>
      </c>
      <c r="BL274" s="65">
        <v>3</v>
      </c>
      <c r="BM274" s="66">
        <v>4</v>
      </c>
      <c r="BN274" s="65">
        <v>5</v>
      </c>
      <c r="BO274" s="66">
        <v>6</v>
      </c>
      <c r="BP274" s="65">
        <v>7</v>
      </c>
      <c r="BQ274" s="66">
        <v>8</v>
      </c>
      <c r="BR274" s="66">
        <v>9</v>
      </c>
      <c r="BS274" s="67">
        <v>10</v>
      </c>
      <c r="BU274" s="64" t="s">
        <v>26</v>
      </c>
      <c r="BV274" s="347"/>
      <c r="BW274" s="348"/>
      <c r="BX274" s="349"/>
      <c r="BY274" s="347"/>
      <c r="BZ274" s="348"/>
      <c r="CA274" s="349"/>
      <c r="CB274" s="347"/>
      <c r="CC274" s="348"/>
      <c r="CD274" s="349"/>
      <c r="CE274" s="347"/>
      <c r="CF274" s="348"/>
      <c r="CG274" s="349"/>
      <c r="CH274" s="347"/>
      <c r="CI274" s="348"/>
      <c r="CJ274" s="349"/>
      <c r="CK274" s="347"/>
      <c r="CL274" s="348"/>
      <c r="CM274" s="349"/>
      <c r="CN274" s="347"/>
      <c r="CO274" s="348"/>
      <c r="CP274" s="349"/>
      <c r="CQ274" s="347"/>
      <c r="CR274" s="348"/>
      <c r="CS274" s="349"/>
      <c r="CT274" s="347"/>
      <c r="CU274" s="348"/>
      <c r="CV274" s="349"/>
      <c r="CW274" s="352"/>
      <c r="CX274" s="348"/>
      <c r="CY274" s="353"/>
    </row>
    <row r="275" spans="1:103" ht="13.5" customHeight="1">
      <c r="A275" s="83" t="str">
        <f t="shared" si="78"/>
        <v/>
      </c>
      <c r="B275" s="167" t="str">
        <f t="shared" ref="B275:B296" si="79">IF(SUM(BV275:CY275),AVERAGE(BV275:CY275),"")</f>
        <v/>
      </c>
      <c r="C275" s="150" t="str">
        <f t="shared" ref="C275:C296" si="80">IF(SUM(H275:BF275),AVERAGE(H275:BF275),"")</f>
        <v/>
      </c>
      <c r="D275" s="70" t="str">
        <f t="shared" ref="D275:D296" si="81">IF(SUM(BJ275:BS275),AVERAGE(BJ275:BS275),"")</f>
        <v/>
      </c>
      <c r="E275" s="187" t="str">
        <f>IF(ISERROR(SUM((B275/2),(C275/2),(D275/2))),IF(ISERROR(SUM((B275/2),(C275/2))),IF(ISERROR(SUM((B275/2),(D275/2))),IF(ISERROR(SUM((C275/2),(D275/2))),IF(ISERROR(B275/2),IF(ISERROR(C275/2),A273,C275),B275),SUM((C275*'Student List'!$D$34),(D275*'Student List'!$E$34))/'Student List'!$D$40),SUM((B275*'Student List'!$C$34),(D275*'Student List'!$E$34))/'Student List'!$E$40),SUM((B275*'Student List'!$C$34),(C275*'Student List'!$D$34))/'Student List'!$C$40),SUM((B275*'Student List'!$C$34),(C275*'Student List'!$D$34),(D275*'Student List'!$E$34))/'Student List'!$C$35)</f>
        <v/>
      </c>
      <c r="F275" s="84" t="str">
        <f t="shared" ref="F275:F296" si="82">IF(ISERROR(IF(E275,HLOOKUP(E275,$B$354:$N$355,2),"")),"",(IF(E275,HLOOKUP(E275,$B$354:$N$355,2),"")))</f>
        <v/>
      </c>
      <c r="G275" s="172" t="str">
        <f>IF(ISTEXT('Student List'!$C$9),('Student List'!$C$9),"")</f>
        <v/>
      </c>
      <c r="H275" s="71"/>
      <c r="I275" s="72"/>
      <c r="J275" s="73"/>
      <c r="K275" s="72"/>
      <c r="L275" s="74"/>
      <c r="M275" s="75"/>
      <c r="N275" s="72"/>
      <c r="O275" s="73"/>
      <c r="P275" s="72"/>
      <c r="Q275" s="74"/>
      <c r="R275" s="75"/>
      <c r="S275" s="72"/>
      <c r="T275" s="73"/>
      <c r="U275" s="72"/>
      <c r="V275" s="74"/>
      <c r="W275" s="75"/>
      <c r="X275" s="72"/>
      <c r="Y275" s="73"/>
      <c r="Z275" s="72"/>
      <c r="AA275" s="76"/>
      <c r="AB275" s="207"/>
      <c r="AC275" s="71"/>
      <c r="AD275" s="72"/>
      <c r="AE275" s="75"/>
      <c r="AF275" s="72"/>
      <c r="AG275" s="74"/>
      <c r="AH275" s="75"/>
      <c r="AI275" s="72"/>
      <c r="AJ275" s="73"/>
      <c r="AK275" s="72"/>
      <c r="AL275" s="74"/>
      <c r="AM275" s="75"/>
      <c r="AN275" s="72"/>
      <c r="AO275" s="73"/>
      <c r="AP275" s="72"/>
      <c r="AQ275" s="77"/>
      <c r="AR275" s="75"/>
      <c r="AS275" s="72"/>
      <c r="AT275" s="73"/>
      <c r="AU275" s="72"/>
      <c r="AV275" s="74"/>
      <c r="AW275" s="75"/>
      <c r="AX275" s="72"/>
      <c r="AY275" s="73"/>
      <c r="AZ275" s="72"/>
      <c r="BA275" s="74"/>
      <c r="BB275" s="75"/>
      <c r="BC275" s="72"/>
      <c r="BD275" s="72"/>
      <c r="BE275" s="72"/>
      <c r="BF275" s="75"/>
      <c r="BG275" s="78" t="str">
        <f t="shared" ref="BG275:BG296" si="83">G275</f>
        <v/>
      </c>
      <c r="BI275" s="79" t="str">
        <f t="shared" ref="BI275:BI296" si="84">G275</f>
        <v/>
      </c>
      <c r="BJ275" s="109"/>
      <c r="BK275" s="110"/>
      <c r="BL275" s="110"/>
      <c r="BM275" s="110"/>
      <c r="BN275" s="110"/>
      <c r="BO275" s="110"/>
      <c r="BP275" s="110"/>
      <c r="BQ275" s="110"/>
      <c r="BR275" s="110"/>
      <c r="BS275" s="111"/>
      <c r="BU275" s="170" t="str">
        <f t="shared" ref="BU275:BU296" si="85">G275</f>
        <v/>
      </c>
      <c r="BV275" s="158"/>
      <c r="BW275" s="159"/>
      <c r="BX275" s="248"/>
      <c r="BY275" s="252"/>
      <c r="BZ275" s="253"/>
      <c r="CA275" s="254"/>
      <c r="CB275" s="252"/>
      <c r="CC275" s="253"/>
      <c r="CD275" s="254"/>
      <c r="CE275" s="252"/>
      <c r="CF275" s="253"/>
      <c r="CG275" s="254"/>
      <c r="CH275" s="252"/>
      <c r="CI275" s="253"/>
      <c r="CJ275" s="254"/>
      <c r="CK275" s="252"/>
      <c r="CL275" s="253"/>
      <c r="CM275" s="254"/>
      <c r="CN275" s="252"/>
      <c r="CO275" s="253"/>
      <c r="CP275" s="254"/>
      <c r="CQ275" s="252"/>
      <c r="CR275" s="253"/>
      <c r="CS275" s="254"/>
      <c r="CT275" s="252"/>
      <c r="CU275" s="253"/>
      <c r="CV275" s="254"/>
      <c r="CW275" s="247"/>
      <c r="CX275" s="159"/>
      <c r="CY275" s="160"/>
    </row>
    <row r="276" spans="1:103" ht="13.5" customHeight="1">
      <c r="A276" s="83" t="str">
        <f t="shared" si="78"/>
        <v/>
      </c>
      <c r="B276" s="168" t="str">
        <f t="shared" si="79"/>
        <v/>
      </c>
      <c r="C276" s="151" t="str">
        <f t="shared" si="80"/>
        <v/>
      </c>
      <c r="D276" s="82" t="str">
        <f t="shared" si="81"/>
        <v/>
      </c>
      <c r="E276" s="188" t="str">
        <f>IF(ISERROR(SUM((B276/2),(C276/2),(D276/2))),IF(ISERROR(SUM((B276/2),(C276/2))),IF(ISERROR(SUM((B276/2),(D276/2))),IF(ISERROR(SUM((C276/2),(D276/2))),IF(ISERROR(B276/2),IF(ISERROR(C276/2),A274,C276),B276),SUM((C276*'Student List'!$D$34),(D276*'Student List'!$E$34))/'Student List'!$D$40),SUM((B276*'Student List'!$C$34),(D276*'Student List'!$E$34))/'Student List'!$E$40),SUM((B276*'Student List'!$C$34),(C276*'Student List'!$D$34))/'Student List'!$C$40),SUM((B276*'Student List'!$C$34),(C276*'Student List'!$D$34),(D276*'Student List'!$E$34))/'Student List'!$C$35)</f>
        <v/>
      </c>
      <c r="F276" s="84" t="str">
        <f t="shared" si="82"/>
        <v/>
      </c>
      <c r="G276" s="208" t="str">
        <f>IF(ISTEXT('Student List'!$C$10),('Student List'!$C$10),"")</f>
        <v/>
      </c>
      <c r="H276" s="209"/>
      <c r="I276" s="210"/>
      <c r="J276" s="211"/>
      <c r="K276" s="210"/>
      <c r="L276" s="212"/>
      <c r="M276" s="213"/>
      <c r="N276" s="210"/>
      <c r="O276" s="211"/>
      <c r="P276" s="210"/>
      <c r="Q276" s="212"/>
      <c r="R276" s="213"/>
      <c r="S276" s="210"/>
      <c r="T276" s="211"/>
      <c r="U276" s="210"/>
      <c r="V276" s="212"/>
      <c r="W276" s="213"/>
      <c r="X276" s="210"/>
      <c r="Y276" s="211"/>
      <c r="Z276" s="210"/>
      <c r="AA276" s="214"/>
      <c r="AB276" s="215"/>
      <c r="AC276" s="209"/>
      <c r="AD276" s="210"/>
      <c r="AE276" s="213"/>
      <c r="AF276" s="210"/>
      <c r="AG276" s="212"/>
      <c r="AH276" s="213"/>
      <c r="AI276" s="210"/>
      <c r="AJ276" s="211"/>
      <c r="AK276" s="210"/>
      <c r="AL276" s="212"/>
      <c r="AM276" s="213"/>
      <c r="AN276" s="210"/>
      <c r="AO276" s="211"/>
      <c r="AP276" s="210"/>
      <c r="AQ276" s="212"/>
      <c r="AR276" s="213"/>
      <c r="AS276" s="210"/>
      <c r="AT276" s="211"/>
      <c r="AU276" s="210"/>
      <c r="AV276" s="212"/>
      <c r="AW276" s="213"/>
      <c r="AX276" s="210"/>
      <c r="AY276" s="211"/>
      <c r="AZ276" s="210"/>
      <c r="BA276" s="212"/>
      <c r="BB276" s="213"/>
      <c r="BC276" s="210"/>
      <c r="BD276" s="210"/>
      <c r="BE276" s="210"/>
      <c r="BF276" s="213"/>
      <c r="BG276" s="216" t="str">
        <f t="shared" si="83"/>
        <v/>
      </c>
      <c r="BH276" s="217"/>
      <c r="BI276" s="218" t="str">
        <f t="shared" si="84"/>
        <v/>
      </c>
      <c r="BJ276" s="219"/>
      <c r="BK276" s="220"/>
      <c r="BL276" s="221"/>
      <c r="BM276" s="221"/>
      <c r="BN276" s="221"/>
      <c r="BO276" s="221"/>
      <c r="BP276" s="221"/>
      <c r="BQ276" s="221"/>
      <c r="BR276" s="221"/>
      <c r="BS276" s="222"/>
      <c r="BT276" s="217"/>
      <c r="BU276" s="223" t="str">
        <f t="shared" si="85"/>
        <v/>
      </c>
      <c r="BV276" s="224"/>
      <c r="BW276" s="225"/>
      <c r="BX276" s="249"/>
      <c r="BY276" s="255"/>
      <c r="BZ276" s="226"/>
      <c r="CA276" s="249"/>
      <c r="CB276" s="255"/>
      <c r="CC276" s="226"/>
      <c r="CD276" s="249"/>
      <c r="CE276" s="255"/>
      <c r="CF276" s="226"/>
      <c r="CG276" s="249"/>
      <c r="CH276" s="255"/>
      <c r="CI276" s="226"/>
      <c r="CJ276" s="249"/>
      <c r="CK276" s="255"/>
      <c r="CL276" s="226"/>
      <c r="CM276" s="249"/>
      <c r="CN276" s="255"/>
      <c r="CO276" s="226"/>
      <c r="CP276" s="249"/>
      <c r="CQ276" s="255"/>
      <c r="CR276" s="226"/>
      <c r="CS276" s="249"/>
      <c r="CT276" s="255"/>
      <c r="CU276" s="226"/>
      <c r="CV276" s="249"/>
      <c r="CW276" s="225"/>
      <c r="CX276" s="226"/>
      <c r="CY276" s="227"/>
    </row>
    <row r="277" spans="1:103" ht="13.5" customHeight="1">
      <c r="A277" s="83" t="str">
        <f t="shared" si="78"/>
        <v/>
      </c>
      <c r="B277" s="168" t="str">
        <f t="shared" si="79"/>
        <v/>
      </c>
      <c r="C277" s="151" t="str">
        <f t="shared" si="80"/>
        <v/>
      </c>
      <c r="D277" s="82" t="str">
        <f t="shared" si="81"/>
        <v/>
      </c>
      <c r="E277" s="188" t="str">
        <f>IF(ISERROR(SUM((B277/2),(C277/2),(D277/2))),IF(ISERROR(SUM((B277/2),(C277/2))),IF(ISERROR(SUM((B277/2),(D277/2))),IF(ISERROR(SUM((C277/2),(D277/2))),IF(ISERROR(B277/2),IF(ISERROR(C277/2),A275,C277),B277),SUM((C277*'Student List'!$D$34),(D277*'Student List'!$E$34))/'Student List'!$D$40),SUM((B277*'Student List'!$C$34),(D277*'Student List'!$E$34))/'Student List'!$E$40),SUM((B277*'Student List'!$C$34),(C277*'Student List'!$D$34))/'Student List'!$C$40),SUM((B277*'Student List'!$C$34),(C277*'Student List'!$D$34),(D277*'Student List'!$E$34))/'Student List'!$C$35)</f>
        <v/>
      </c>
      <c r="F277" s="84" t="str">
        <f t="shared" si="82"/>
        <v/>
      </c>
      <c r="G277" s="173" t="str">
        <f>IF(ISTEXT('Student List'!$C$11),('Student List'!$C$11),"")</f>
        <v/>
      </c>
      <c r="H277" s="85"/>
      <c r="I277" s="86"/>
      <c r="J277" s="87"/>
      <c r="K277" s="86"/>
      <c r="L277" s="88"/>
      <c r="M277" s="89"/>
      <c r="N277" s="86"/>
      <c r="O277" s="87"/>
      <c r="P277" s="86"/>
      <c r="Q277" s="88"/>
      <c r="R277" s="89"/>
      <c r="S277" s="86"/>
      <c r="T277" s="87"/>
      <c r="U277" s="86"/>
      <c r="V277" s="88"/>
      <c r="W277" s="89"/>
      <c r="X277" s="86"/>
      <c r="Y277" s="87"/>
      <c r="Z277" s="86"/>
      <c r="AA277" s="90"/>
      <c r="AB277" s="207"/>
      <c r="AC277" s="85"/>
      <c r="AD277" s="86"/>
      <c r="AE277" s="89"/>
      <c r="AF277" s="86"/>
      <c r="AG277" s="88"/>
      <c r="AH277" s="89"/>
      <c r="AI277" s="86"/>
      <c r="AJ277" s="87"/>
      <c r="AK277" s="86"/>
      <c r="AL277" s="88"/>
      <c r="AM277" s="89"/>
      <c r="AN277" s="86"/>
      <c r="AO277" s="87"/>
      <c r="AP277" s="86"/>
      <c r="AQ277" s="88"/>
      <c r="AR277" s="89"/>
      <c r="AS277" s="86"/>
      <c r="AT277" s="87"/>
      <c r="AU277" s="86"/>
      <c r="AV277" s="88"/>
      <c r="AW277" s="89"/>
      <c r="AX277" s="86"/>
      <c r="AY277" s="87"/>
      <c r="AZ277" s="86"/>
      <c r="BA277" s="88"/>
      <c r="BB277" s="89"/>
      <c r="BC277" s="86"/>
      <c r="BD277" s="86"/>
      <c r="BE277" s="86"/>
      <c r="BF277" s="89"/>
      <c r="BG277" s="91" t="str">
        <f t="shared" si="83"/>
        <v/>
      </c>
      <c r="BI277" s="92" t="str">
        <f t="shared" si="84"/>
        <v/>
      </c>
      <c r="BJ277" s="112"/>
      <c r="BK277" s="117"/>
      <c r="BL277" s="113"/>
      <c r="BM277" s="113"/>
      <c r="BN277" s="113"/>
      <c r="BO277" s="113"/>
      <c r="BP277" s="113"/>
      <c r="BQ277" s="113"/>
      <c r="BR277" s="113"/>
      <c r="BS277" s="114"/>
      <c r="BU277" s="171" t="str">
        <f t="shared" si="85"/>
        <v/>
      </c>
      <c r="BV277" s="161"/>
      <c r="BW277" s="162"/>
      <c r="BX277" s="250"/>
      <c r="BY277" s="256"/>
      <c r="BZ277" s="163"/>
      <c r="CA277" s="250"/>
      <c r="CB277" s="256"/>
      <c r="CC277" s="163"/>
      <c r="CD277" s="250"/>
      <c r="CE277" s="256"/>
      <c r="CF277" s="163"/>
      <c r="CG277" s="250"/>
      <c r="CH277" s="256"/>
      <c r="CI277" s="163"/>
      <c r="CJ277" s="250"/>
      <c r="CK277" s="256"/>
      <c r="CL277" s="163"/>
      <c r="CM277" s="250"/>
      <c r="CN277" s="256"/>
      <c r="CO277" s="163"/>
      <c r="CP277" s="250"/>
      <c r="CQ277" s="256"/>
      <c r="CR277" s="163"/>
      <c r="CS277" s="250"/>
      <c r="CT277" s="256"/>
      <c r="CU277" s="163"/>
      <c r="CV277" s="250"/>
      <c r="CW277" s="162"/>
      <c r="CX277" s="163"/>
      <c r="CY277" s="164"/>
    </row>
    <row r="278" spans="1:103" ht="13.5" customHeight="1">
      <c r="A278" s="83" t="str">
        <f t="shared" si="78"/>
        <v/>
      </c>
      <c r="B278" s="168" t="str">
        <f t="shared" si="79"/>
        <v/>
      </c>
      <c r="C278" s="151" t="str">
        <f t="shared" si="80"/>
        <v/>
      </c>
      <c r="D278" s="82" t="str">
        <f t="shared" si="81"/>
        <v/>
      </c>
      <c r="E278" s="188" t="str">
        <f>IF(ISERROR(SUM((B278/2),(C278/2),(D278/2))),IF(ISERROR(SUM((B278/2),(C278/2))),IF(ISERROR(SUM((B278/2),(D278/2))),IF(ISERROR(SUM((C278/2),(D278/2))),IF(ISERROR(B278/2),IF(ISERROR(C278/2),A276,C278),B278),SUM((C278*'Student List'!$D$34),(D278*'Student List'!$E$34))/'Student List'!$D$40),SUM((B278*'Student List'!$C$34),(D278*'Student List'!$E$34))/'Student List'!$E$40),SUM((B278*'Student List'!$C$34),(C278*'Student List'!$D$34))/'Student List'!$C$40),SUM((B278*'Student List'!$C$34),(C278*'Student List'!$D$34),(D278*'Student List'!$E$34))/'Student List'!$C$35)</f>
        <v/>
      </c>
      <c r="F278" s="84" t="str">
        <f t="shared" si="82"/>
        <v/>
      </c>
      <c r="G278" s="208" t="str">
        <f>IF(ISTEXT('Student List'!$C$12),('Student List'!$C$12),"")</f>
        <v/>
      </c>
      <c r="H278" s="209"/>
      <c r="I278" s="210"/>
      <c r="J278" s="211"/>
      <c r="K278" s="210"/>
      <c r="L278" s="212"/>
      <c r="M278" s="213"/>
      <c r="N278" s="210"/>
      <c r="O278" s="211"/>
      <c r="P278" s="210"/>
      <c r="Q278" s="212"/>
      <c r="R278" s="213"/>
      <c r="S278" s="210"/>
      <c r="T278" s="211"/>
      <c r="U278" s="210"/>
      <c r="V278" s="212"/>
      <c r="W278" s="213"/>
      <c r="X278" s="210"/>
      <c r="Y278" s="211"/>
      <c r="Z278" s="210"/>
      <c r="AA278" s="214"/>
      <c r="AB278" s="215"/>
      <c r="AC278" s="209"/>
      <c r="AD278" s="210"/>
      <c r="AE278" s="213"/>
      <c r="AF278" s="210"/>
      <c r="AG278" s="212"/>
      <c r="AH278" s="213"/>
      <c r="AI278" s="210"/>
      <c r="AJ278" s="211"/>
      <c r="AK278" s="210"/>
      <c r="AL278" s="212"/>
      <c r="AM278" s="213"/>
      <c r="AN278" s="210"/>
      <c r="AO278" s="211"/>
      <c r="AP278" s="210"/>
      <c r="AQ278" s="212"/>
      <c r="AR278" s="213"/>
      <c r="AS278" s="210"/>
      <c r="AT278" s="211"/>
      <c r="AU278" s="210"/>
      <c r="AV278" s="212"/>
      <c r="AW278" s="213"/>
      <c r="AX278" s="210"/>
      <c r="AY278" s="211"/>
      <c r="AZ278" s="210"/>
      <c r="BA278" s="212"/>
      <c r="BB278" s="213"/>
      <c r="BC278" s="210"/>
      <c r="BD278" s="210"/>
      <c r="BE278" s="210"/>
      <c r="BF278" s="213"/>
      <c r="BG278" s="216" t="str">
        <f t="shared" si="83"/>
        <v/>
      </c>
      <c r="BH278" s="217"/>
      <c r="BI278" s="218" t="str">
        <f t="shared" si="84"/>
        <v/>
      </c>
      <c r="BJ278" s="219"/>
      <c r="BK278" s="220"/>
      <c r="BL278" s="221"/>
      <c r="BM278" s="221"/>
      <c r="BN278" s="221"/>
      <c r="BO278" s="221"/>
      <c r="BP278" s="221"/>
      <c r="BQ278" s="221"/>
      <c r="BR278" s="221"/>
      <c r="BS278" s="222"/>
      <c r="BT278" s="217"/>
      <c r="BU278" s="223" t="str">
        <f t="shared" si="85"/>
        <v/>
      </c>
      <c r="BV278" s="224"/>
      <c r="BW278" s="225"/>
      <c r="BX278" s="249"/>
      <c r="BY278" s="255"/>
      <c r="BZ278" s="226"/>
      <c r="CA278" s="249"/>
      <c r="CB278" s="255"/>
      <c r="CC278" s="226"/>
      <c r="CD278" s="249"/>
      <c r="CE278" s="255"/>
      <c r="CF278" s="226"/>
      <c r="CG278" s="249"/>
      <c r="CH278" s="255"/>
      <c r="CI278" s="226"/>
      <c r="CJ278" s="249"/>
      <c r="CK278" s="255"/>
      <c r="CL278" s="226"/>
      <c r="CM278" s="249"/>
      <c r="CN278" s="255"/>
      <c r="CO278" s="226"/>
      <c r="CP278" s="249"/>
      <c r="CQ278" s="255"/>
      <c r="CR278" s="226"/>
      <c r="CS278" s="249"/>
      <c r="CT278" s="255"/>
      <c r="CU278" s="226"/>
      <c r="CV278" s="249"/>
      <c r="CW278" s="225"/>
      <c r="CX278" s="226"/>
      <c r="CY278" s="227"/>
    </row>
    <row r="279" spans="1:103" ht="13.5" customHeight="1">
      <c r="A279" s="83" t="str">
        <f t="shared" si="78"/>
        <v/>
      </c>
      <c r="B279" s="168" t="str">
        <f t="shared" si="79"/>
        <v/>
      </c>
      <c r="C279" s="151" t="str">
        <f t="shared" si="80"/>
        <v/>
      </c>
      <c r="D279" s="82" t="str">
        <f t="shared" si="81"/>
        <v/>
      </c>
      <c r="E279" s="188" t="str">
        <f>IF(ISERROR(SUM((B279/2),(C279/2),(D279/2))),IF(ISERROR(SUM((B279/2),(C279/2))),IF(ISERROR(SUM((B279/2),(D279/2))),IF(ISERROR(SUM((C279/2),(D279/2))),IF(ISERROR(B279/2),IF(ISERROR(C279/2),A277,C279),B279),SUM((C279*'Student List'!$D$34),(D279*'Student List'!$E$34))/'Student List'!$D$40),SUM((B279*'Student List'!$C$34),(D279*'Student List'!$E$34))/'Student List'!$E$40),SUM((B279*'Student List'!$C$34),(C279*'Student List'!$D$34))/'Student List'!$C$40),SUM((B279*'Student List'!$C$34),(C279*'Student List'!$D$34),(D279*'Student List'!$E$34))/'Student List'!$C$35)</f>
        <v/>
      </c>
      <c r="F279" s="84" t="str">
        <f t="shared" si="82"/>
        <v/>
      </c>
      <c r="G279" s="173" t="str">
        <f>IF(ISTEXT('Student List'!$C$13),('Student List'!$C$13),"")</f>
        <v/>
      </c>
      <c r="H279" s="85"/>
      <c r="I279" s="86"/>
      <c r="J279" s="87"/>
      <c r="K279" s="86"/>
      <c r="L279" s="88"/>
      <c r="M279" s="89"/>
      <c r="N279" s="86"/>
      <c r="O279" s="87"/>
      <c r="P279" s="86"/>
      <c r="Q279" s="88"/>
      <c r="R279" s="89"/>
      <c r="S279" s="86"/>
      <c r="T279" s="87"/>
      <c r="U279" s="86"/>
      <c r="V279" s="88"/>
      <c r="W279" s="89"/>
      <c r="X279" s="86"/>
      <c r="Y279" s="87"/>
      <c r="Z279" s="86"/>
      <c r="AA279" s="90"/>
      <c r="AB279" s="207"/>
      <c r="AC279" s="85"/>
      <c r="AD279" s="86"/>
      <c r="AE279" s="89"/>
      <c r="AF279" s="86"/>
      <c r="AG279" s="88"/>
      <c r="AH279" s="89"/>
      <c r="AI279" s="86"/>
      <c r="AJ279" s="87"/>
      <c r="AK279" s="86"/>
      <c r="AL279" s="88"/>
      <c r="AM279" s="89"/>
      <c r="AN279" s="86"/>
      <c r="AO279" s="87"/>
      <c r="AP279" s="86"/>
      <c r="AQ279" s="88"/>
      <c r="AR279" s="89"/>
      <c r="AS279" s="86"/>
      <c r="AT279" s="87"/>
      <c r="AU279" s="86"/>
      <c r="AV279" s="88"/>
      <c r="AW279" s="89"/>
      <c r="AX279" s="86"/>
      <c r="AY279" s="87"/>
      <c r="AZ279" s="86"/>
      <c r="BA279" s="88"/>
      <c r="BB279" s="89"/>
      <c r="BC279" s="86"/>
      <c r="BD279" s="86"/>
      <c r="BE279" s="86"/>
      <c r="BF279" s="89"/>
      <c r="BG279" s="91" t="str">
        <f t="shared" si="83"/>
        <v/>
      </c>
      <c r="BI279" s="92" t="str">
        <f t="shared" si="84"/>
        <v/>
      </c>
      <c r="BJ279" s="112"/>
      <c r="BK279" s="117"/>
      <c r="BL279" s="113"/>
      <c r="BM279" s="113"/>
      <c r="BN279" s="113"/>
      <c r="BO279" s="113"/>
      <c r="BP279" s="113"/>
      <c r="BQ279" s="113"/>
      <c r="BR279" s="113"/>
      <c r="BS279" s="114"/>
      <c r="BU279" s="171" t="str">
        <f t="shared" si="85"/>
        <v/>
      </c>
      <c r="BV279" s="161"/>
      <c r="BW279" s="162"/>
      <c r="BX279" s="250"/>
      <c r="BY279" s="256"/>
      <c r="BZ279" s="163"/>
      <c r="CA279" s="250"/>
      <c r="CB279" s="256"/>
      <c r="CC279" s="163"/>
      <c r="CD279" s="250"/>
      <c r="CE279" s="256"/>
      <c r="CF279" s="163"/>
      <c r="CG279" s="250"/>
      <c r="CH279" s="256"/>
      <c r="CI279" s="163"/>
      <c r="CJ279" s="250"/>
      <c r="CK279" s="256"/>
      <c r="CL279" s="163"/>
      <c r="CM279" s="250"/>
      <c r="CN279" s="256"/>
      <c r="CO279" s="163"/>
      <c r="CP279" s="250"/>
      <c r="CQ279" s="256"/>
      <c r="CR279" s="163"/>
      <c r="CS279" s="250"/>
      <c r="CT279" s="256"/>
      <c r="CU279" s="163"/>
      <c r="CV279" s="250"/>
      <c r="CW279" s="162"/>
      <c r="CX279" s="163"/>
      <c r="CY279" s="164"/>
    </row>
    <row r="280" spans="1:103" ht="13.5" customHeight="1">
      <c r="A280" s="83" t="str">
        <f t="shared" si="78"/>
        <v/>
      </c>
      <c r="B280" s="168" t="str">
        <f t="shared" si="79"/>
        <v/>
      </c>
      <c r="C280" s="151" t="str">
        <f t="shared" si="80"/>
        <v/>
      </c>
      <c r="D280" s="82" t="str">
        <f t="shared" si="81"/>
        <v/>
      </c>
      <c r="E280" s="188" t="str">
        <f>IF(ISERROR(SUM((B280/2),(C280/2),(D280/2))),IF(ISERROR(SUM((B280/2),(C280/2))),IF(ISERROR(SUM((B280/2),(D280/2))),IF(ISERROR(SUM((C280/2),(D280/2))),IF(ISERROR(B280/2),IF(ISERROR(C280/2),A278,C280),B280),SUM((C280*'Student List'!$D$34),(D280*'Student List'!$E$34))/'Student List'!$D$40),SUM((B280*'Student List'!$C$34),(D280*'Student List'!$E$34))/'Student List'!$E$40),SUM((B280*'Student List'!$C$34),(C280*'Student List'!$D$34))/'Student List'!$C$40),SUM((B280*'Student List'!$C$34),(C280*'Student List'!$D$34),(D280*'Student List'!$E$34))/'Student List'!$C$35)</f>
        <v/>
      </c>
      <c r="F280" s="84" t="str">
        <f t="shared" si="82"/>
        <v/>
      </c>
      <c r="G280" s="208" t="str">
        <f>IF(ISTEXT('Student List'!$C$14),('Student List'!$C$14),"")</f>
        <v/>
      </c>
      <c r="H280" s="209"/>
      <c r="I280" s="210"/>
      <c r="J280" s="211"/>
      <c r="K280" s="210"/>
      <c r="L280" s="212"/>
      <c r="M280" s="213"/>
      <c r="N280" s="210"/>
      <c r="O280" s="211"/>
      <c r="P280" s="210"/>
      <c r="Q280" s="212"/>
      <c r="R280" s="213"/>
      <c r="S280" s="210"/>
      <c r="T280" s="211"/>
      <c r="U280" s="210"/>
      <c r="V280" s="212"/>
      <c r="W280" s="213"/>
      <c r="X280" s="210"/>
      <c r="Y280" s="211"/>
      <c r="Z280" s="210"/>
      <c r="AA280" s="214"/>
      <c r="AB280" s="215"/>
      <c r="AC280" s="209"/>
      <c r="AD280" s="210"/>
      <c r="AE280" s="213"/>
      <c r="AF280" s="210"/>
      <c r="AG280" s="212"/>
      <c r="AH280" s="213"/>
      <c r="AI280" s="210"/>
      <c r="AJ280" s="211"/>
      <c r="AK280" s="210"/>
      <c r="AL280" s="212"/>
      <c r="AM280" s="213"/>
      <c r="AN280" s="210"/>
      <c r="AO280" s="211"/>
      <c r="AP280" s="210"/>
      <c r="AQ280" s="212"/>
      <c r="AR280" s="213"/>
      <c r="AS280" s="210"/>
      <c r="AT280" s="211"/>
      <c r="AU280" s="210"/>
      <c r="AV280" s="212"/>
      <c r="AW280" s="213"/>
      <c r="AX280" s="210"/>
      <c r="AY280" s="211"/>
      <c r="AZ280" s="210"/>
      <c r="BA280" s="212"/>
      <c r="BB280" s="213"/>
      <c r="BC280" s="210"/>
      <c r="BD280" s="210"/>
      <c r="BE280" s="210"/>
      <c r="BF280" s="213"/>
      <c r="BG280" s="216" t="str">
        <f t="shared" si="83"/>
        <v/>
      </c>
      <c r="BH280" s="217"/>
      <c r="BI280" s="218" t="str">
        <f t="shared" si="84"/>
        <v/>
      </c>
      <c r="BJ280" s="219"/>
      <c r="BK280" s="220"/>
      <c r="BL280" s="221"/>
      <c r="BM280" s="221"/>
      <c r="BN280" s="221"/>
      <c r="BO280" s="221"/>
      <c r="BP280" s="221"/>
      <c r="BQ280" s="221"/>
      <c r="BR280" s="221"/>
      <c r="BS280" s="222"/>
      <c r="BT280" s="217"/>
      <c r="BU280" s="223" t="str">
        <f t="shared" si="85"/>
        <v/>
      </c>
      <c r="BV280" s="224"/>
      <c r="BW280" s="225"/>
      <c r="BX280" s="249"/>
      <c r="BY280" s="255"/>
      <c r="BZ280" s="226"/>
      <c r="CA280" s="249"/>
      <c r="CB280" s="255"/>
      <c r="CC280" s="226"/>
      <c r="CD280" s="249"/>
      <c r="CE280" s="255"/>
      <c r="CF280" s="226"/>
      <c r="CG280" s="249"/>
      <c r="CH280" s="255"/>
      <c r="CI280" s="226"/>
      <c r="CJ280" s="249"/>
      <c r="CK280" s="255"/>
      <c r="CL280" s="226"/>
      <c r="CM280" s="249"/>
      <c r="CN280" s="255"/>
      <c r="CO280" s="226"/>
      <c r="CP280" s="249"/>
      <c r="CQ280" s="255"/>
      <c r="CR280" s="226"/>
      <c r="CS280" s="249"/>
      <c r="CT280" s="255"/>
      <c r="CU280" s="226"/>
      <c r="CV280" s="249"/>
      <c r="CW280" s="225"/>
      <c r="CX280" s="226"/>
      <c r="CY280" s="227"/>
    </row>
    <row r="281" spans="1:103" ht="13.5" customHeight="1">
      <c r="A281" s="83" t="str">
        <f t="shared" si="78"/>
        <v/>
      </c>
      <c r="B281" s="168" t="str">
        <f t="shared" si="79"/>
        <v/>
      </c>
      <c r="C281" s="151" t="str">
        <f t="shared" si="80"/>
        <v/>
      </c>
      <c r="D281" s="82" t="str">
        <f t="shared" si="81"/>
        <v/>
      </c>
      <c r="E281" s="188" t="str">
        <f>IF(ISERROR(SUM((B281/2),(C281/2),(D281/2))),IF(ISERROR(SUM((B281/2),(C281/2))),IF(ISERROR(SUM((B281/2),(D281/2))),IF(ISERROR(SUM((C281/2),(D281/2))),IF(ISERROR(B281/2),IF(ISERROR(C281/2),A279,C281),B281),SUM((C281*'Student List'!$D$34),(D281*'Student List'!$E$34))/'Student List'!$D$40),SUM((B281*'Student List'!$C$34),(D281*'Student List'!$E$34))/'Student List'!$E$40),SUM((B281*'Student List'!$C$34),(C281*'Student List'!$D$34))/'Student List'!$C$40),SUM((B281*'Student List'!$C$34),(C281*'Student List'!$D$34),(D281*'Student List'!$E$34))/'Student List'!$C$35)</f>
        <v/>
      </c>
      <c r="F281" s="84" t="str">
        <f t="shared" si="82"/>
        <v/>
      </c>
      <c r="G281" s="173" t="str">
        <f>IF(ISTEXT('Student List'!$C$15),('Student List'!$C$15),"")</f>
        <v/>
      </c>
      <c r="H281" s="85"/>
      <c r="I281" s="86"/>
      <c r="J281" s="87"/>
      <c r="K281" s="86"/>
      <c r="L281" s="88"/>
      <c r="M281" s="89"/>
      <c r="N281" s="86"/>
      <c r="O281" s="87"/>
      <c r="P281" s="86"/>
      <c r="Q281" s="88"/>
      <c r="R281" s="89"/>
      <c r="S281" s="86"/>
      <c r="T281" s="87"/>
      <c r="U281" s="86"/>
      <c r="V281" s="88"/>
      <c r="W281" s="89"/>
      <c r="X281" s="86"/>
      <c r="Y281" s="87"/>
      <c r="Z281" s="86"/>
      <c r="AA281" s="90"/>
      <c r="AB281" s="207"/>
      <c r="AC281" s="85"/>
      <c r="AD281" s="86"/>
      <c r="AE281" s="89"/>
      <c r="AF281" s="86"/>
      <c r="AG281" s="88"/>
      <c r="AH281" s="89"/>
      <c r="AI281" s="86"/>
      <c r="AJ281" s="87"/>
      <c r="AK281" s="86"/>
      <c r="AL281" s="88"/>
      <c r="AM281" s="89"/>
      <c r="AN281" s="86"/>
      <c r="AO281" s="87"/>
      <c r="AP281" s="86"/>
      <c r="AQ281" s="88"/>
      <c r="AR281" s="89"/>
      <c r="AS281" s="86"/>
      <c r="AT281" s="87"/>
      <c r="AU281" s="86"/>
      <c r="AV281" s="88"/>
      <c r="AW281" s="89"/>
      <c r="AX281" s="86"/>
      <c r="AY281" s="87"/>
      <c r="AZ281" s="86"/>
      <c r="BA281" s="88"/>
      <c r="BB281" s="89"/>
      <c r="BC281" s="86"/>
      <c r="BD281" s="86"/>
      <c r="BE281" s="86"/>
      <c r="BF281" s="89"/>
      <c r="BG281" s="91" t="str">
        <f t="shared" si="83"/>
        <v/>
      </c>
      <c r="BI281" s="92" t="str">
        <f t="shared" si="84"/>
        <v/>
      </c>
      <c r="BJ281" s="112"/>
      <c r="BK281" s="117"/>
      <c r="BL281" s="113"/>
      <c r="BM281" s="113"/>
      <c r="BN281" s="113"/>
      <c r="BO281" s="113"/>
      <c r="BP281" s="113"/>
      <c r="BQ281" s="113"/>
      <c r="BR281" s="113"/>
      <c r="BS281" s="114"/>
      <c r="BU281" s="171" t="str">
        <f t="shared" si="85"/>
        <v/>
      </c>
      <c r="BV281" s="161"/>
      <c r="BW281" s="162"/>
      <c r="BX281" s="250"/>
      <c r="BY281" s="256"/>
      <c r="BZ281" s="163"/>
      <c r="CA281" s="250"/>
      <c r="CB281" s="256"/>
      <c r="CC281" s="163"/>
      <c r="CD281" s="250"/>
      <c r="CE281" s="256"/>
      <c r="CF281" s="163"/>
      <c r="CG281" s="250"/>
      <c r="CH281" s="256"/>
      <c r="CI281" s="163"/>
      <c r="CJ281" s="250"/>
      <c r="CK281" s="256"/>
      <c r="CL281" s="163"/>
      <c r="CM281" s="250"/>
      <c r="CN281" s="256"/>
      <c r="CO281" s="163"/>
      <c r="CP281" s="250"/>
      <c r="CQ281" s="256"/>
      <c r="CR281" s="163"/>
      <c r="CS281" s="250"/>
      <c r="CT281" s="256"/>
      <c r="CU281" s="163"/>
      <c r="CV281" s="250"/>
      <c r="CW281" s="162"/>
      <c r="CX281" s="163"/>
      <c r="CY281" s="164"/>
    </row>
    <row r="282" spans="1:103" ht="13.5" customHeight="1">
      <c r="A282" s="83" t="str">
        <f t="shared" si="78"/>
        <v/>
      </c>
      <c r="B282" s="168" t="str">
        <f t="shared" si="79"/>
        <v/>
      </c>
      <c r="C282" s="151" t="str">
        <f t="shared" si="80"/>
        <v/>
      </c>
      <c r="D282" s="82" t="str">
        <f t="shared" si="81"/>
        <v/>
      </c>
      <c r="E282" s="188" t="str">
        <f>IF(ISERROR(SUM((B282/2),(C282/2),(D282/2))),IF(ISERROR(SUM((B282/2),(C282/2))),IF(ISERROR(SUM((B282/2),(D282/2))),IF(ISERROR(SUM((C282/2),(D282/2))),IF(ISERROR(B282/2),IF(ISERROR(C282/2),A280,C282),B282),SUM((C282*'Student List'!$D$34),(D282*'Student List'!$E$34))/'Student List'!$D$40),SUM((B282*'Student List'!$C$34),(D282*'Student List'!$E$34))/'Student List'!$E$40),SUM((B282*'Student List'!$C$34),(C282*'Student List'!$D$34))/'Student List'!$C$40),SUM((B282*'Student List'!$C$34),(C282*'Student List'!$D$34),(D282*'Student List'!$E$34))/'Student List'!$C$35)</f>
        <v/>
      </c>
      <c r="F282" s="84" t="str">
        <f t="shared" si="82"/>
        <v/>
      </c>
      <c r="G282" s="208" t="str">
        <f>IF(ISTEXT('Student List'!$C$16),('Student List'!$C$16),"")</f>
        <v/>
      </c>
      <c r="H282" s="209"/>
      <c r="I282" s="210"/>
      <c r="J282" s="211"/>
      <c r="K282" s="210"/>
      <c r="L282" s="212"/>
      <c r="M282" s="213"/>
      <c r="N282" s="210"/>
      <c r="O282" s="211"/>
      <c r="P282" s="210"/>
      <c r="Q282" s="212"/>
      <c r="R282" s="213"/>
      <c r="S282" s="210"/>
      <c r="T282" s="211"/>
      <c r="U282" s="210"/>
      <c r="V282" s="212"/>
      <c r="W282" s="213"/>
      <c r="X282" s="210"/>
      <c r="Y282" s="211"/>
      <c r="Z282" s="210"/>
      <c r="AA282" s="214"/>
      <c r="AB282" s="215"/>
      <c r="AC282" s="209"/>
      <c r="AD282" s="210"/>
      <c r="AE282" s="213"/>
      <c r="AF282" s="210"/>
      <c r="AG282" s="212"/>
      <c r="AH282" s="213"/>
      <c r="AI282" s="210"/>
      <c r="AJ282" s="211"/>
      <c r="AK282" s="210"/>
      <c r="AL282" s="212"/>
      <c r="AM282" s="213"/>
      <c r="AN282" s="210"/>
      <c r="AO282" s="211"/>
      <c r="AP282" s="210"/>
      <c r="AQ282" s="212"/>
      <c r="AR282" s="213"/>
      <c r="AS282" s="210"/>
      <c r="AT282" s="211"/>
      <c r="AU282" s="210"/>
      <c r="AV282" s="212"/>
      <c r="AW282" s="213"/>
      <c r="AX282" s="210"/>
      <c r="AY282" s="211"/>
      <c r="AZ282" s="210"/>
      <c r="BA282" s="212"/>
      <c r="BB282" s="213"/>
      <c r="BC282" s="210"/>
      <c r="BD282" s="210"/>
      <c r="BE282" s="210"/>
      <c r="BF282" s="213"/>
      <c r="BG282" s="216" t="str">
        <f t="shared" si="83"/>
        <v/>
      </c>
      <c r="BH282" s="217"/>
      <c r="BI282" s="218" t="str">
        <f t="shared" si="84"/>
        <v/>
      </c>
      <c r="BJ282" s="219"/>
      <c r="BK282" s="220"/>
      <c r="BL282" s="221"/>
      <c r="BM282" s="221"/>
      <c r="BN282" s="221"/>
      <c r="BO282" s="221"/>
      <c r="BP282" s="221"/>
      <c r="BQ282" s="221"/>
      <c r="BR282" s="221"/>
      <c r="BS282" s="222"/>
      <c r="BT282" s="217"/>
      <c r="BU282" s="223" t="str">
        <f t="shared" si="85"/>
        <v/>
      </c>
      <c r="BV282" s="224"/>
      <c r="BW282" s="225"/>
      <c r="BX282" s="249"/>
      <c r="BY282" s="255"/>
      <c r="BZ282" s="226"/>
      <c r="CA282" s="249"/>
      <c r="CB282" s="255"/>
      <c r="CC282" s="226"/>
      <c r="CD282" s="249"/>
      <c r="CE282" s="255"/>
      <c r="CF282" s="226"/>
      <c r="CG282" s="249"/>
      <c r="CH282" s="255"/>
      <c r="CI282" s="226"/>
      <c r="CJ282" s="249"/>
      <c r="CK282" s="255"/>
      <c r="CL282" s="226"/>
      <c r="CM282" s="249"/>
      <c r="CN282" s="255"/>
      <c r="CO282" s="226"/>
      <c r="CP282" s="249"/>
      <c r="CQ282" s="255"/>
      <c r="CR282" s="226"/>
      <c r="CS282" s="249"/>
      <c r="CT282" s="255"/>
      <c r="CU282" s="226"/>
      <c r="CV282" s="249"/>
      <c r="CW282" s="225"/>
      <c r="CX282" s="226"/>
      <c r="CY282" s="227"/>
    </row>
    <row r="283" spans="1:103" ht="13.5" customHeight="1">
      <c r="A283" s="83" t="str">
        <f t="shared" si="78"/>
        <v/>
      </c>
      <c r="B283" s="168" t="str">
        <f t="shared" si="79"/>
        <v/>
      </c>
      <c r="C283" s="151" t="str">
        <f t="shared" si="80"/>
        <v/>
      </c>
      <c r="D283" s="82" t="str">
        <f t="shared" si="81"/>
        <v/>
      </c>
      <c r="E283" s="188" t="str">
        <f>IF(ISERROR(SUM((B283/2),(C283/2),(D283/2))),IF(ISERROR(SUM((B283/2),(C283/2))),IF(ISERROR(SUM((B283/2),(D283/2))),IF(ISERROR(SUM((C283/2),(D283/2))),IF(ISERROR(B283/2),IF(ISERROR(C283/2),A281,C283),B283),SUM((C283*'Student List'!$D$34),(D283*'Student List'!$E$34))/'Student List'!$D$40),SUM((B283*'Student List'!$C$34),(D283*'Student List'!$E$34))/'Student List'!$E$40),SUM((B283*'Student List'!$C$34),(C283*'Student List'!$D$34))/'Student List'!$C$40),SUM((B283*'Student List'!$C$34),(C283*'Student List'!$D$34),(D283*'Student List'!$E$34))/'Student List'!$C$35)</f>
        <v/>
      </c>
      <c r="F283" s="84" t="str">
        <f t="shared" si="82"/>
        <v/>
      </c>
      <c r="G283" s="173" t="str">
        <f>IF(ISTEXT('Student List'!$C$17),('Student List'!$C$17),"")</f>
        <v/>
      </c>
      <c r="H283" s="85"/>
      <c r="I283" s="86"/>
      <c r="J283" s="87"/>
      <c r="K283" s="86"/>
      <c r="L283" s="88"/>
      <c r="M283" s="89"/>
      <c r="N283" s="86"/>
      <c r="O283" s="87"/>
      <c r="P283" s="86"/>
      <c r="Q283" s="88"/>
      <c r="R283" s="89"/>
      <c r="S283" s="86"/>
      <c r="T283" s="87"/>
      <c r="U283" s="86"/>
      <c r="V283" s="88"/>
      <c r="W283" s="89"/>
      <c r="X283" s="86"/>
      <c r="Y283" s="87"/>
      <c r="Z283" s="86"/>
      <c r="AA283" s="90"/>
      <c r="AB283" s="207"/>
      <c r="AC283" s="85"/>
      <c r="AD283" s="86"/>
      <c r="AE283" s="89"/>
      <c r="AF283" s="86"/>
      <c r="AG283" s="88"/>
      <c r="AH283" s="89"/>
      <c r="AI283" s="86"/>
      <c r="AJ283" s="87"/>
      <c r="AK283" s="86"/>
      <c r="AL283" s="88"/>
      <c r="AM283" s="89"/>
      <c r="AN283" s="86"/>
      <c r="AO283" s="87"/>
      <c r="AP283" s="86"/>
      <c r="AQ283" s="88"/>
      <c r="AR283" s="89"/>
      <c r="AS283" s="86"/>
      <c r="AT283" s="87"/>
      <c r="AU283" s="86"/>
      <c r="AV283" s="88"/>
      <c r="AW283" s="89"/>
      <c r="AX283" s="86"/>
      <c r="AY283" s="87"/>
      <c r="AZ283" s="86"/>
      <c r="BA283" s="88"/>
      <c r="BB283" s="89"/>
      <c r="BC283" s="86"/>
      <c r="BD283" s="86"/>
      <c r="BE283" s="86"/>
      <c r="BF283" s="89"/>
      <c r="BG283" s="91" t="str">
        <f t="shared" si="83"/>
        <v/>
      </c>
      <c r="BI283" s="92" t="str">
        <f t="shared" si="84"/>
        <v/>
      </c>
      <c r="BJ283" s="112"/>
      <c r="BK283" s="117"/>
      <c r="BL283" s="113"/>
      <c r="BM283" s="113"/>
      <c r="BN283" s="113"/>
      <c r="BO283" s="113"/>
      <c r="BP283" s="113"/>
      <c r="BQ283" s="113"/>
      <c r="BR283" s="113"/>
      <c r="BS283" s="114"/>
      <c r="BU283" s="171" t="str">
        <f t="shared" si="85"/>
        <v/>
      </c>
      <c r="BV283" s="161"/>
      <c r="BW283" s="162"/>
      <c r="BX283" s="250"/>
      <c r="BY283" s="256"/>
      <c r="BZ283" s="163"/>
      <c r="CA283" s="250"/>
      <c r="CB283" s="256"/>
      <c r="CC283" s="163"/>
      <c r="CD283" s="250"/>
      <c r="CE283" s="256"/>
      <c r="CF283" s="163"/>
      <c r="CG283" s="250"/>
      <c r="CH283" s="256"/>
      <c r="CI283" s="163"/>
      <c r="CJ283" s="250"/>
      <c r="CK283" s="256"/>
      <c r="CL283" s="163"/>
      <c r="CM283" s="250"/>
      <c r="CN283" s="256"/>
      <c r="CO283" s="163"/>
      <c r="CP283" s="250"/>
      <c r="CQ283" s="256"/>
      <c r="CR283" s="163"/>
      <c r="CS283" s="250"/>
      <c r="CT283" s="256"/>
      <c r="CU283" s="163"/>
      <c r="CV283" s="250"/>
      <c r="CW283" s="162"/>
      <c r="CX283" s="163"/>
      <c r="CY283" s="164"/>
    </row>
    <row r="284" spans="1:103" ht="13.5" customHeight="1">
      <c r="A284" s="83" t="str">
        <f t="shared" si="78"/>
        <v/>
      </c>
      <c r="B284" s="168" t="str">
        <f t="shared" si="79"/>
        <v/>
      </c>
      <c r="C284" s="151" t="str">
        <f t="shared" si="80"/>
        <v/>
      </c>
      <c r="D284" s="82" t="str">
        <f t="shared" si="81"/>
        <v/>
      </c>
      <c r="E284" s="188" t="str">
        <f>IF(ISERROR(SUM((B284/2),(C284/2),(D284/2))),IF(ISERROR(SUM((B284/2),(C284/2))),IF(ISERROR(SUM((B284/2),(D284/2))),IF(ISERROR(SUM((C284/2),(D284/2))),IF(ISERROR(B284/2),IF(ISERROR(C284/2),A282,C284),B284),SUM((C284*'Student List'!$D$34),(D284*'Student List'!$E$34))/'Student List'!$D$40),SUM((B284*'Student List'!$C$34),(D284*'Student List'!$E$34))/'Student List'!$E$40),SUM((B284*'Student List'!$C$34),(C284*'Student List'!$D$34))/'Student List'!$C$40),SUM((B284*'Student List'!$C$34),(C284*'Student List'!$D$34),(D284*'Student List'!$E$34))/'Student List'!$C$35)</f>
        <v/>
      </c>
      <c r="F284" s="84" t="str">
        <f t="shared" si="82"/>
        <v/>
      </c>
      <c r="G284" s="208" t="str">
        <f>IF(ISTEXT('Student List'!$C$18),('Student List'!$C$18),"")</f>
        <v/>
      </c>
      <c r="H284" s="209"/>
      <c r="I284" s="210"/>
      <c r="J284" s="211"/>
      <c r="K284" s="210"/>
      <c r="L284" s="212"/>
      <c r="M284" s="213"/>
      <c r="N284" s="210"/>
      <c r="O284" s="211"/>
      <c r="P284" s="210"/>
      <c r="Q284" s="212"/>
      <c r="R284" s="213"/>
      <c r="S284" s="210"/>
      <c r="T284" s="211"/>
      <c r="U284" s="210"/>
      <c r="V284" s="212"/>
      <c r="W284" s="213"/>
      <c r="X284" s="210"/>
      <c r="Y284" s="211"/>
      <c r="Z284" s="210"/>
      <c r="AA284" s="214"/>
      <c r="AB284" s="215"/>
      <c r="AC284" s="209"/>
      <c r="AD284" s="210"/>
      <c r="AE284" s="213"/>
      <c r="AF284" s="210"/>
      <c r="AG284" s="212"/>
      <c r="AH284" s="213"/>
      <c r="AI284" s="210"/>
      <c r="AJ284" s="211"/>
      <c r="AK284" s="210"/>
      <c r="AL284" s="212"/>
      <c r="AM284" s="213"/>
      <c r="AN284" s="210"/>
      <c r="AO284" s="211"/>
      <c r="AP284" s="210"/>
      <c r="AQ284" s="212"/>
      <c r="AR284" s="213"/>
      <c r="AS284" s="210"/>
      <c r="AT284" s="211"/>
      <c r="AU284" s="210"/>
      <c r="AV284" s="212"/>
      <c r="AW284" s="213"/>
      <c r="AX284" s="210"/>
      <c r="AY284" s="211"/>
      <c r="AZ284" s="210"/>
      <c r="BA284" s="212"/>
      <c r="BB284" s="213"/>
      <c r="BC284" s="210"/>
      <c r="BD284" s="210"/>
      <c r="BE284" s="210"/>
      <c r="BF284" s="213"/>
      <c r="BG284" s="216" t="str">
        <f t="shared" si="83"/>
        <v/>
      </c>
      <c r="BH284" s="217"/>
      <c r="BI284" s="218" t="str">
        <f t="shared" si="84"/>
        <v/>
      </c>
      <c r="BJ284" s="219"/>
      <c r="BK284" s="220"/>
      <c r="BL284" s="221"/>
      <c r="BM284" s="221"/>
      <c r="BN284" s="221"/>
      <c r="BO284" s="221"/>
      <c r="BP284" s="221"/>
      <c r="BQ284" s="221"/>
      <c r="BR284" s="221"/>
      <c r="BS284" s="222"/>
      <c r="BT284" s="217"/>
      <c r="BU284" s="223" t="str">
        <f t="shared" si="85"/>
        <v/>
      </c>
      <c r="BV284" s="224"/>
      <c r="BW284" s="225"/>
      <c r="BX284" s="249"/>
      <c r="BY284" s="255"/>
      <c r="BZ284" s="226"/>
      <c r="CA284" s="249"/>
      <c r="CB284" s="255"/>
      <c r="CC284" s="226"/>
      <c r="CD284" s="249"/>
      <c r="CE284" s="255"/>
      <c r="CF284" s="226"/>
      <c r="CG284" s="249"/>
      <c r="CH284" s="255"/>
      <c r="CI284" s="226"/>
      <c r="CJ284" s="249"/>
      <c r="CK284" s="255"/>
      <c r="CL284" s="226"/>
      <c r="CM284" s="249"/>
      <c r="CN284" s="255"/>
      <c r="CO284" s="226"/>
      <c r="CP284" s="249"/>
      <c r="CQ284" s="255"/>
      <c r="CR284" s="226"/>
      <c r="CS284" s="249"/>
      <c r="CT284" s="255"/>
      <c r="CU284" s="226"/>
      <c r="CV284" s="249"/>
      <c r="CW284" s="225"/>
      <c r="CX284" s="226"/>
      <c r="CY284" s="227"/>
    </row>
    <row r="285" spans="1:103" ht="13.5" customHeight="1">
      <c r="A285" s="83" t="str">
        <f t="shared" si="78"/>
        <v/>
      </c>
      <c r="B285" s="168" t="str">
        <f t="shared" si="79"/>
        <v/>
      </c>
      <c r="C285" s="151" t="str">
        <f t="shared" si="80"/>
        <v/>
      </c>
      <c r="D285" s="82" t="str">
        <f t="shared" si="81"/>
        <v/>
      </c>
      <c r="E285" s="188" t="str">
        <f>IF(ISERROR(SUM((B285/2),(C285/2),(D285/2))),IF(ISERROR(SUM((B285/2),(C285/2))),IF(ISERROR(SUM((B285/2),(D285/2))),IF(ISERROR(SUM((C285/2),(D285/2))),IF(ISERROR(B285/2),IF(ISERROR(C285/2),A283,C285),B285),SUM((C285*'Student List'!$D$34),(D285*'Student List'!$E$34))/'Student List'!$D$40),SUM((B285*'Student List'!$C$34),(D285*'Student List'!$E$34))/'Student List'!$E$40),SUM((B285*'Student List'!$C$34),(C285*'Student List'!$D$34))/'Student List'!$C$40),SUM((B285*'Student List'!$C$34),(C285*'Student List'!$D$34),(D285*'Student List'!$E$34))/'Student List'!$C$35)</f>
        <v/>
      </c>
      <c r="F285" s="84" t="str">
        <f t="shared" si="82"/>
        <v/>
      </c>
      <c r="G285" s="173" t="str">
        <f>IF(ISTEXT('Student List'!$C$19),('Student List'!$C$19),"")</f>
        <v/>
      </c>
      <c r="H285" s="85"/>
      <c r="I285" s="86"/>
      <c r="J285" s="87"/>
      <c r="K285" s="86"/>
      <c r="L285" s="88"/>
      <c r="M285" s="89"/>
      <c r="N285" s="86"/>
      <c r="O285" s="87"/>
      <c r="P285" s="86"/>
      <c r="Q285" s="88"/>
      <c r="R285" s="89"/>
      <c r="S285" s="86"/>
      <c r="T285" s="87"/>
      <c r="U285" s="86"/>
      <c r="V285" s="88"/>
      <c r="W285" s="89"/>
      <c r="X285" s="86"/>
      <c r="Y285" s="87"/>
      <c r="Z285" s="86"/>
      <c r="AA285" s="90"/>
      <c r="AB285" s="207"/>
      <c r="AC285" s="85"/>
      <c r="AD285" s="86"/>
      <c r="AE285" s="89"/>
      <c r="AF285" s="86"/>
      <c r="AG285" s="88"/>
      <c r="AH285" s="89"/>
      <c r="AI285" s="86"/>
      <c r="AJ285" s="87"/>
      <c r="AK285" s="86"/>
      <c r="AL285" s="88"/>
      <c r="AM285" s="89"/>
      <c r="AN285" s="86"/>
      <c r="AO285" s="87"/>
      <c r="AP285" s="86"/>
      <c r="AQ285" s="88"/>
      <c r="AR285" s="89"/>
      <c r="AS285" s="86"/>
      <c r="AT285" s="87"/>
      <c r="AU285" s="86"/>
      <c r="AV285" s="88"/>
      <c r="AW285" s="89"/>
      <c r="AX285" s="86"/>
      <c r="AY285" s="87"/>
      <c r="AZ285" s="86"/>
      <c r="BA285" s="88"/>
      <c r="BB285" s="89"/>
      <c r="BC285" s="86"/>
      <c r="BD285" s="86"/>
      <c r="BE285" s="86"/>
      <c r="BF285" s="89"/>
      <c r="BG285" s="91" t="str">
        <f t="shared" si="83"/>
        <v/>
      </c>
      <c r="BI285" s="92" t="str">
        <f t="shared" si="84"/>
        <v/>
      </c>
      <c r="BJ285" s="112"/>
      <c r="BK285" s="117"/>
      <c r="BL285" s="113"/>
      <c r="BM285" s="113"/>
      <c r="BN285" s="113"/>
      <c r="BO285" s="113"/>
      <c r="BP285" s="113"/>
      <c r="BQ285" s="113"/>
      <c r="BR285" s="113"/>
      <c r="BS285" s="114"/>
      <c r="BU285" s="171" t="str">
        <f t="shared" si="85"/>
        <v/>
      </c>
      <c r="BV285" s="161"/>
      <c r="BW285" s="162"/>
      <c r="BX285" s="250"/>
      <c r="BY285" s="256"/>
      <c r="BZ285" s="163"/>
      <c r="CA285" s="250"/>
      <c r="CB285" s="256"/>
      <c r="CC285" s="163"/>
      <c r="CD285" s="250"/>
      <c r="CE285" s="256"/>
      <c r="CF285" s="163"/>
      <c r="CG285" s="250"/>
      <c r="CH285" s="256"/>
      <c r="CI285" s="163"/>
      <c r="CJ285" s="250"/>
      <c r="CK285" s="256"/>
      <c r="CL285" s="163"/>
      <c r="CM285" s="250"/>
      <c r="CN285" s="256"/>
      <c r="CO285" s="163"/>
      <c r="CP285" s="250"/>
      <c r="CQ285" s="256"/>
      <c r="CR285" s="163"/>
      <c r="CS285" s="250"/>
      <c r="CT285" s="256"/>
      <c r="CU285" s="163"/>
      <c r="CV285" s="250"/>
      <c r="CW285" s="162"/>
      <c r="CX285" s="163"/>
      <c r="CY285" s="164"/>
    </row>
    <row r="286" spans="1:103" ht="13.5" customHeight="1">
      <c r="A286" s="83" t="str">
        <f t="shared" si="78"/>
        <v/>
      </c>
      <c r="B286" s="168" t="str">
        <f t="shared" si="79"/>
        <v/>
      </c>
      <c r="C286" s="151" t="str">
        <f t="shared" si="80"/>
        <v/>
      </c>
      <c r="D286" s="82" t="str">
        <f t="shared" si="81"/>
        <v/>
      </c>
      <c r="E286" s="188" t="str">
        <f>IF(ISERROR(SUM((B286/2),(C286/2),(D286/2))),IF(ISERROR(SUM((B286/2),(C286/2))),IF(ISERROR(SUM((B286/2),(D286/2))),IF(ISERROR(SUM((C286/2),(D286/2))),IF(ISERROR(B286/2),IF(ISERROR(C286/2),A284,C286),B286),SUM((C286*'Student List'!$D$34),(D286*'Student List'!$E$34))/'Student List'!$D$40),SUM((B286*'Student List'!$C$34),(D286*'Student List'!$E$34))/'Student List'!$E$40),SUM((B286*'Student List'!$C$34),(C286*'Student List'!$D$34))/'Student List'!$C$40),SUM((B286*'Student List'!$C$34),(C286*'Student List'!$D$34),(D286*'Student List'!$E$34))/'Student List'!$C$35)</f>
        <v/>
      </c>
      <c r="F286" s="84" t="str">
        <f t="shared" si="82"/>
        <v/>
      </c>
      <c r="G286" s="208" t="str">
        <f>IF(ISTEXT('Student List'!$C$20),('Student List'!$C$20),"")</f>
        <v/>
      </c>
      <c r="H286" s="209"/>
      <c r="I286" s="210"/>
      <c r="J286" s="211"/>
      <c r="K286" s="210"/>
      <c r="L286" s="212"/>
      <c r="M286" s="213"/>
      <c r="N286" s="210"/>
      <c r="O286" s="211"/>
      <c r="P286" s="210"/>
      <c r="Q286" s="212"/>
      <c r="R286" s="213"/>
      <c r="S286" s="210"/>
      <c r="T286" s="211"/>
      <c r="U286" s="210"/>
      <c r="V286" s="212"/>
      <c r="W286" s="213"/>
      <c r="X286" s="210"/>
      <c r="Y286" s="211"/>
      <c r="Z286" s="210"/>
      <c r="AA286" s="214"/>
      <c r="AB286" s="215"/>
      <c r="AC286" s="209"/>
      <c r="AD286" s="210"/>
      <c r="AE286" s="213"/>
      <c r="AF286" s="210"/>
      <c r="AG286" s="212"/>
      <c r="AH286" s="213"/>
      <c r="AI286" s="210"/>
      <c r="AJ286" s="211"/>
      <c r="AK286" s="210"/>
      <c r="AL286" s="212"/>
      <c r="AM286" s="213"/>
      <c r="AN286" s="210"/>
      <c r="AO286" s="211"/>
      <c r="AP286" s="210"/>
      <c r="AQ286" s="212"/>
      <c r="AR286" s="213"/>
      <c r="AS286" s="210"/>
      <c r="AT286" s="211"/>
      <c r="AU286" s="210"/>
      <c r="AV286" s="212"/>
      <c r="AW286" s="213"/>
      <c r="AX286" s="210"/>
      <c r="AY286" s="211"/>
      <c r="AZ286" s="210"/>
      <c r="BA286" s="212"/>
      <c r="BB286" s="213"/>
      <c r="BC286" s="210"/>
      <c r="BD286" s="210"/>
      <c r="BE286" s="210"/>
      <c r="BF286" s="213"/>
      <c r="BG286" s="216" t="str">
        <f t="shared" si="83"/>
        <v/>
      </c>
      <c r="BH286" s="217"/>
      <c r="BI286" s="218" t="str">
        <f t="shared" si="84"/>
        <v/>
      </c>
      <c r="BJ286" s="219"/>
      <c r="BK286" s="220"/>
      <c r="BL286" s="221"/>
      <c r="BM286" s="221"/>
      <c r="BN286" s="221"/>
      <c r="BO286" s="221"/>
      <c r="BP286" s="221"/>
      <c r="BQ286" s="221"/>
      <c r="BR286" s="221"/>
      <c r="BS286" s="222"/>
      <c r="BT286" s="217"/>
      <c r="BU286" s="223" t="str">
        <f t="shared" si="85"/>
        <v/>
      </c>
      <c r="BV286" s="224"/>
      <c r="BW286" s="225"/>
      <c r="BX286" s="249"/>
      <c r="BY286" s="255"/>
      <c r="BZ286" s="226"/>
      <c r="CA286" s="249"/>
      <c r="CB286" s="255"/>
      <c r="CC286" s="226"/>
      <c r="CD286" s="249"/>
      <c r="CE286" s="255"/>
      <c r="CF286" s="226"/>
      <c r="CG286" s="249"/>
      <c r="CH286" s="255"/>
      <c r="CI286" s="226"/>
      <c r="CJ286" s="249"/>
      <c r="CK286" s="255"/>
      <c r="CL286" s="226"/>
      <c r="CM286" s="249"/>
      <c r="CN286" s="255"/>
      <c r="CO286" s="226"/>
      <c r="CP286" s="249"/>
      <c r="CQ286" s="255"/>
      <c r="CR286" s="226"/>
      <c r="CS286" s="249"/>
      <c r="CT286" s="255"/>
      <c r="CU286" s="226"/>
      <c r="CV286" s="249"/>
      <c r="CW286" s="225"/>
      <c r="CX286" s="226"/>
      <c r="CY286" s="227"/>
    </row>
    <row r="287" spans="1:103" ht="13.5" customHeight="1">
      <c r="A287" s="83" t="str">
        <f t="shared" si="78"/>
        <v/>
      </c>
      <c r="B287" s="168" t="str">
        <f t="shared" si="79"/>
        <v/>
      </c>
      <c r="C287" s="151" t="str">
        <f t="shared" si="80"/>
        <v/>
      </c>
      <c r="D287" s="82" t="str">
        <f t="shared" si="81"/>
        <v/>
      </c>
      <c r="E287" s="188" t="str">
        <f>IF(ISERROR(SUM((B287/2),(C287/2),(D287/2))),IF(ISERROR(SUM((B287/2),(C287/2))),IF(ISERROR(SUM((B287/2),(D287/2))),IF(ISERROR(SUM((C287/2),(D287/2))),IF(ISERROR(B287/2),IF(ISERROR(C287/2),A285,C287),B287),SUM((C287*'Student List'!$D$34),(D287*'Student List'!$E$34))/'Student List'!$D$40),SUM((B287*'Student List'!$C$34),(D287*'Student List'!$E$34))/'Student List'!$E$40),SUM((B287*'Student List'!$C$34),(C287*'Student List'!$D$34))/'Student List'!$C$40),SUM((B287*'Student List'!$C$34),(C287*'Student List'!$D$34),(D287*'Student List'!$E$34))/'Student List'!$C$35)</f>
        <v/>
      </c>
      <c r="F287" s="84" t="str">
        <f t="shared" si="82"/>
        <v/>
      </c>
      <c r="G287" s="173" t="str">
        <f>IF(ISTEXT('Student List'!$C$21),('Student List'!$C$21),"")</f>
        <v/>
      </c>
      <c r="H287" s="85"/>
      <c r="I287" s="86"/>
      <c r="J287" s="87"/>
      <c r="K287" s="86"/>
      <c r="L287" s="88"/>
      <c r="M287" s="89"/>
      <c r="N287" s="86"/>
      <c r="O287" s="86"/>
      <c r="P287" s="228"/>
      <c r="Q287" s="148"/>
      <c r="R287" s="89"/>
      <c r="S287" s="86"/>
      <c r="T287" s="87"/>
      <c r="U287" s="86"/>
      <c r="V287" s="88"/>
      <c r="W287" s="89"/>
      <c r="X287" s="86"/>
      <c r="Y287" s="87"/>
      <c r="Z287" s="86"/>
      <c r="AA287" s="90"/>
      <c r="AB287" s="207"/>
      <c r="AC287" s="85"/>
      <c r="AD287" s="86"/>
      <c r="AE287" s="89"/>
      <c r="AF287" s="86"/>
      <c r="AG287" s="88"/>
      <c r="AH287" s="89"/>
      <c r="AI287" s="86"/>
      <c r="AJ287" s="87"/>
      <c r="AK287" s="86"/>
      <c r="AL287" s="88"/>
      <c r="AM287" s="89"/>
      <c r="AN287" s="86"/>
      <c r="AO287" s="87"/>
      <c r="AP287" s="86"/>
      <c r="AQ287" s="88"/>
      <c r="AR287" s="89"/>
      <c r="AS287" s="86"/>
      <c r="AT287" s="87"/>
      <c r="AU287" s="86"/>
      <c r="AV287" s="88"/>
      <c r="AW287" s="89"/>
      <c r="AX287" s="86"/>
      <c r="AY287" s="87"/>
      <c r="AZ287" s="86"/>
      <c r="BA287" s="88"/>
      <c r="BB287" s="89"/>
      <c r="BC287" s="86"/>
      <c r="BD287" s="86"/>
      <c r="BE287" s="86"/>
      <c r="BF287" s="89"/>
      <c r="BG287" s="91" t="str">
        <f t="shared" si="83"/>
        <v/>
      </c>
      <c r="BI287" s="92" t="str">
        <f t="shared" si="84"/>
        <v/>
      </c>
      <c r="BJ287" s="112"/>
      <c r="BK287" s="117"/>
      <c r="BL287" s="113"/>
      <c r="BM287" s="113"/>
      <c r="BN287" s="113"/>
      <c r="BO287" s="113"/>
      <c r="BP287" s="113"/>
      <c r="BQ287" s="113"/>
      <c r="BR287" s="113"/>
      <c r="BS287" s="114"/>
      <c r="BU287" s="171" t="str">
        <f t="shared" si="85"/>
        <v/>
      </c>
      <c r="BV287" s="161"/>
      <c r="BW287" s="162"/>
      <c r="BX287" s="250"/>
      <c r="BY287" s="256"/>
      <c r="BZ287" s="163"/>
      <c r="CA287" s="250"/>
      <c r="CB287" s="256"/>
      <c r="CC287" s="163"/>
      <c r="CD287" s="250"/>
      <c r="CE287" s="256"/>
      <c r="CF287" s="163"/>
      <c r="CG287" s="250"/>
      <c r="CH287" s="256"/>
      <c r="CI287" s="163"/>
      <c r="CJ287" s="250"/>
      <c r="CK287" s="256"/>
      <c r="CL287" s="163"/>
      <c r="CM287" s="250"/>
      <c r="CN287" s="256"/>
      <c r="CO287" s="163"/>
      <c r="CP287" s="250"/>
      <c r="CQ287" s="256"/>
      <c r="CR287" s="163"/>
      <c r="CS287" s="250"/>
      <c r="CT287" s="256"/>
      <c r="CU287" s="163"/>
      <c r="CV287" s="250"/>
      <c r="CW287" s="162"/>
      <c r="CX287" s="163"/>
      <c r="CY287" s="164"/>
    </row>
    <row r="288" spans="1:103" ht="13.5" customHeight="1">
      <c r="A288" s="83" t="str">
        <f t="shared" si="78"/>
        <v/>
      </c>
      <c r="B288" s="168" t="str">
        <f t="shared" si="79"/>
        <v/>
      </c>
      <c r="C288" s="151" t="str">
        <f t="shared" si="80"/>
        <v/>
      </c>
      <c r="D288" s="82" t="str">
        <f t="shared" si="81"/>
        <v/>
      </c>
      <c r="E288" s="188" t="str">
        <f>IF(ISERROR(SUM((B288/2),(C288/2),(D288/2))),IF(ISERROR(SUM((B288/2),(C288/2))),IF(ISERROR(SUM((B288/2),(D288/2))),IF(ISERROR(SUM((C288/2),(D288/2))),IF(ISERROR(B288/2),IF(ISERROR(C288/2),A286,C288),B288),SUM((C288*'Student List'!$D$34),(D288*'Student List'!$E$34))/'Student List'!$D$40),SUM((B288*'Student List'!$C$34),(D288*'Student List'!$E$34))/'Student List'!$E$40),SUM((B288*'Student List'!$C$34),(C288*'Student List'!$D$34))/'Student List'!$C$40),SUM((B288*'Student List'!$C$34),(C288*'Student List'!$D$34),(D288*'Student List'!$E$34))/'Student List'!$C$35)</f>
        <v/>
      </c>
      <c r="F288" s="84" t="str">
        <f t="shared" si="82"/>
        <v/>
      </c>
      <c r="G288" s="208" t="str">
        <f>IF(ISTEXT('Student List'!$C$22),('Student List'!$C$22),"")</f>
        <v/>
      </c>
      <c r="H288" s="209"/>
      <c r="I288" s="210"/>
      <c r="J288" s="211"/>
      <c r="K288" s="210"/>
      <c r="L288" s="212"/>
      <c r="M288" s="213"/>
      <c r="N288" s="210"/>
      <c r="O288" s="211"/>
      <c r="P288" s="210"/>
      <c r="Q288" s="212"/>
      <c r="R288" s="213"/>
      <c r="S288" s="210"/>
      <c r="T288" s="211"/>
      <c r="U288" s="210"/>
      <c r="V288" s="212"/>
      <c r="W288" s="213"/>
      <c r="X288" s="210"/>
      <c r="Y288" s="211"/>
      <c r="Z288" s="210"/>
      <c r="AA288" s="214"/>
      <c r="AB288" s="215"/>
      <c r="AC288" s="209"/>
      <c r="AD288" s="210"/>
      <c r="AE288" s="213"/>
      <c r="AF288" s="210"/>
      <c r="AG288" s="212"/>
      <c r="AH288" s="213"/>
      <c r="AI288" s="210"/>
      <c r="AJ288" s="211"/>
      <c r="AK288" s="210"/>
      <c r="AL288" s="212"/>
      <c r="AM288" s="213"/>
      <c r="AN288" s="210"/>
      <c r="AO288" s="211"/>
      <c r="AP288" s="210"/>
      <c r="AQ288" s="212"/>
      <c r="AR288" s="213"/>
      <c r="AS288" s="210"/>
      <c r="AT288" s="211"/>
      <c r="AU288" s="210"/>
      <c r="AV288" s="212"/>
      <c r="AW288" s="213"/>
      <c r="AX288" s="210"/>
      <c r="AY288" s="211"/>
      <c r="AZ288" s="210"/>
      <c r="BA288" s="212"/>
      <c r="BB288" s="213"/>
      <c r="BC288" s="210"/>
      <c r="BD288" s="210"/>
      <c r="BE288" s="210"/>
      <c r="BF288" s="213"/>
      <c r="BG288" s="216" t="str">
        <f t="shared" si="83"/>
        <v/>
      </c>
      <c r="BH288" s="217"/>
      <c r="BI288" s="218" t="str">
        <f t="shared" si="84"/>
        <v/>
      </c>
      <c r="BJ288" s="219"/>
      <c r="BK288" s="220"/>
      <c r="BL288" s="221"/>
      <c r="BM288" s="221"/>
      <c r="BN288" s="221"/>
      <c r="BO288" s="221"/>
      <c r="BP288" s="221"/>
      <c r="BQ288" s="221"/>
      <c r="BR288" s="221"/>
      <c r="BS288" s="222"/>
      <c r="BT288" s="217"/>
      <c r="BU288" s="223" t="str">
        <f t="shared" si="85"/>
        <v/>
      </c>
      <c r="BV288" s="224"/>
      <c r="BW288" s="225"/>
      <c r="BX288" s="249"/>
      <c r="BY288" s="255"/>
      <c r="BZ288" s="226"/>
      <c r="CA288" s="249"/>
      <c r="CB288" s="255"/>
      <c r="CC288" s="226"/>
      <c r="CD288" s="249"/>
      <c r="CE288" s="255"/>
      <c r="CF288" s="226"/>
      <c r="CG288" s="249"/>
      <c r="CH288" s="255"/>
      <c r="CI288" s="226"/>
      <c r="CJ288" s="249"/>
      <c r="CK288" s="255"/>
      <c r="CL288" s="226"/>
      <c r="CM288" s="249"/>
      <c r="CN288" s="255"/>
      <c r="CO288" s="226"/>
      <c r="CP288" s="249"/>
      <c r="CQ288" s="255"/>
      <c r="CR288" s="226"/>
      <c r="CS288" s="249"/>
      <c r="CT288" s="255"/>
      <c r="CU288" s="226"/>
      <c r="CV288" s="249"/>
      <c r="CW288" s="225"/>
      <c r="CX288" s="226"/>
      <c r="CY288" s="227"/>
    </row>
    <row r="289" spans="1:103" ht="13.5" customHeight="1">
      <c r="A289" s="83" t="str">
        <f t="shared" si="78"/>
        <v/>
      </c>
      <c r="B289" s="168" t="str">
        <f t="shared" si="79"/>
        <v/>
      </c>
      <c r="C289" s="151" t="str">
        <f t="shared" si="80"/>
        <v/>
      </c>
      <c r="D289" s="82" t="str">
        <f t="shared" si="81"/>
        <v/>
      </c>
      <c r="E289" s="188" t="str">
        <f>IF(ISERROR(SUM((B289/2),(C289/2),(D289/2))),IF(ISERROR(SUM((B289/2),(C289/2))),IF(ISERROR(SUM((B289/2),(D289/2))),IF(ISERROR(SUM((C289/2),(D289/2))),IF(ISERROR(B289/2),IF(ISERROR(C289/2),A287,C289),B289),SUM((C289*'Student List'!$D$34),(D289*'Student List'!$E$34))/'Student List'!$D$40),SUM((B289*'Student List'!$C$34),(D289*'Student List'!$E$34))/'Student List'!$E$40),SUM((B289*'Student List'!$C$34),(C289*'Student List'!$D$34))/'Student List'!$C$40),SUM((B289*'Student List'!$C$34),(C289*'Student List'!$D$34),(D289*'Student List'!$E$34))/'Student List'!$C$35)</f>
        <v/>
      </c>
      <c r="F289" s="84" t="str">
        <f t="shared" si="82"/>
        <v/>
      </c>
      <c r="G289" s="173" t="str">
        <f>IF(ISTEXT('Student List'!$C$23),('Student List'!$C$23),"")</f>
        <v/>
      </c>
      <c r="H289" s="85"/>
      <c r="I289" s="86"/>
      <c r="J289" s="87"/>
      <c r="K289" s="86"/>
      <c r="L289" s="88"/>
      <c r="M289" s="89"/>
      <c r="N289" s="86"/>
      <c r="O289" s="87"/>
      <c r="P289" s="86"/>
      <c r="Q289" s="88"/>
      <c r="R289" s="89"/>
      <c r="S289" s="86"/>
      <c r="T289" s="87"/>
      <c r="U289" s="86"/>
      <c r="V289" s="88"/>
      <c r="W289" s="89"/>
      <c r="X289" s="86"/>
      <c r="Y289" s="87"/>
      <c r="Z289" s="86"/>
      <c r="AA289" s="90"/>
      <c r="AB289" s="207"/>
      <c r="AC289" s="85"/>
      <c r="AD289" s="86"/>
      <c r="AE289" s="89"/>
      <c r="AF289" s="86"/>
      <c r="AG289" s="88"/>
      <c r="AH289" s="89"/>
      <c r="AI289" s="86"/>
      <c r="AJ289" s="87"/>
      <c r="AK289" s="86"/>
      <c r="AL289" s="88"/>
      <c r="AM289" s="89"/>
      <c r="AN289" s="86"/>
      <c r="AO289" s="87"/>
      <c r="AP289" s="86"/>
      <c r="AQ289" s="88"/>
      <c r="AR289" s="89"/>
      <c r="AS289" s="86"/>
      <c r="AT289" s="87"/>
      <c r="AU289" s="86"/>
      <c r="AV289" s="88"/>
      <c r="AW289" s="89"/>
      <c r="AX289" s="86"/>
      <c r="AY289" s="87"/>
      <c r="AZ289" s="86"/>
      <c r="BA289" s="88"/>
      <c r="BB289" s="89"/>
      <c r="BC289" s="86"/>
      <c r="BD289" s="86"/>
      <c r="BE289" s="86"/>
      <c r="BF289" s="89"/>
      <c r="BG289" s="91" t="str">
        <f t="shared" si="83"/>
        <v/>
      </c>
      <c r="BI289" s="92" t="str">
        <f t="shared" si="84"/>
        <v/>
      </c>
      <c r="BJ289" s="112"/>
      <c r="BK289" s="117"/>
      <c r="BL289" s="113"/>
      <c r="BM289" s="113"/>
      <c r="BN289" s="113"/>
      <c r="BO289" s="113"/>
      <c r="BP289" s="113"/>
      <c r="BQ289" s="113"/>
      <c r="BR289" s="113"/>
      <c r="BS289" s="114"/>
      <c r="BU289" s="171" t="str">
        <f t="shared" si="85"/>
        <v/>
      </c>
      <c r="BV289" s="161"/>
      <c r="BW289" s="162"/>
      <c r="BX289" s="250"/>
      <c r="BY289" s="256"/>
      <c r="BZ289" s="163"/>
      <c r="CA289" s="250"/>
      <c r="CB289" s="256"/>
      <c r="CC289" s="163"/>
      <c r="CD289" s="250"/>
      <c r="CE289" s="256"/>
      <c r="CF289" s="163"/>
      <c r="CG289" s="250"/>
      <c r="CH289" s="256"/>
      <c r="CI289" s="163"/>
      <c r="CJ289" s="250"/>
      <c r="CK289" s="256"/>
      <c r="CL289" s="163"/>
      <c r="CM289" s="250"/>
      <c r="CN289" s="256"/>
      <c r="CO289" s="163"/>
      <c r="CP289" s="250"/>
      <c r="CQ289" s="256"/>
      <c r="CR289" s="163"/>
      <c r="CS289" s="250"/>
      <c r="CT289" s="256"/>
      <c r="CU289" s="163"/>
      <c r="CV289" s="250"/>
      <c r="CW289" s="162"/>
      <c r="CX289" s="163"/>
      <c r="CY289" s="164"/>
    </row>
    <row r="290" spans="1:103" ht="13.5" customHeight="1">
      <c r="A290" s="83" t="str">
        <f t="shared" si="78"/>
        <v/>
      </c>
      <c r="B290" s="168" t="str">
        <f t="shared" si="79"/>
        <v/>
      </c>
      <c r="C290" s="151" t="str">
        <f t="shared" si="80"/>
        <v/>
      </c>
      <c r="D290" s="82" t="str">
        <f t="shared" si="81"/>
        <v/>
      </c>
      <c r="E290" s="188" t="str">
        <f>IF(ISERROR(SUM((B290/2),(C290/2),(D290/2))),IF(ISERROR(SUM((B290/2),(C290/2))),IF(ISERROR(SUM((B290/2),(D290/2))),IF(ISERROR(SUM((C290/2),(D290/2))),IF(ISERROR(B290/2),IF(ISERROR(C290/2),A288,C290),B290),SUM((C290*'Student List'!$D$34),(D290*'Student List'!$E$34))/'Student List'!$D$40),SUM((B290*'Student List'!$C$34),(D290*'Student List'!$E$34))/'Student List'!$E$40),SUM((B290*'Student List'!$C$34),(C290*'Student List'!$D$34))/'Student List'!$C$40),SUM((B290*'Student List'!$C$34),(C290*'Student List'!$D$34),(D290*'Student List'!$E$34))/'Student List'!$C$35)</f>
        <v/>
      </c>
      <c r="F290" s="84" t="str">
        <f t="shared" si="82"/>
        <v/>
      </c>
      <c r="G290" s="208" t="str">
        <f>IF(ISTEXT('Student List'!$C$24),('Student List'!$C$24),"")</f>
        <v/>
      </c>
      <c r="H290" s="209"/>
      <c r="I290" s="210"/>
      <c r="J290" s="211"/>
      <c r="K290" s="210"/>
      <c r="L290" s="212"/>
      <c r="M290" s="213"/>
      <c r="N290" s="210"/>
      <c r="O290" s="211"/>
      <c r="P290" s="210"/>
      <c r="Q290" s="212"/>
      <c r="R290" s="213"/>
      <c r="S290" s="210"/>
      <c r="T290" s="211"/>
      <c r="U290" s="210"/>
      <c r="V290" s="212"/>
      <c r="W290" s="213"/>
      <c r="X290" s="210"/>
      <c r="Y290" s="211"/>
      <c r="Z290" s="210"/>
      <c r="AA290" s="214"/>
      <c r="AB290" s="215"/>
      <c r="AC290" s="209"/>
      <c r="AD290" s="210"/>
      <c r="AE290" s="213"/>
      <c r="AF290" s="210"/>
      <c r="AG290" s="212"/>
      <c r="AH290" s="213"/>
      <c r="AI290" s="210"/>
      <c r="AJ290" s="211"/>
      <c r="AK290" s="210"/>
      <c r="AL290" s="212"/>
      <c r="AM290" s="213"/>
      <c r="AN290" s="210"/>
      <c r="AO290" s="211"/>
      <c r="AP290" s="210"/>
      <c r="AQ290" s="212"/>
      <c r="AR290" s="213"/>
      <c r="AS290" s="210"/>
      <c r="AT290" s="211"/>
      <c r="AU290" s="210"/>
      <c r="AV290" s="212"/>
      <c r="AW290" s="213"/>
      <c r="AX290" s="210"/>
      <c r="AY290" s="211"/>
      <c r="AZ290" s="210"/>
      <c r="BA290" s="212"/>
      <c r="BB290" s="213"/>
      <c r="BC290" s="210"/>
      <c r="BD290" s="210"/>
      <c r="BE290" s="210"/>
      <c r="BF290" s="213"/>
      <c r="BG290" s="216" t="str">
        <f t="shared" si="83"/>
        <v/>
      </c>
      <c r="BH290" s="217"/>
      <c r="BI290" s="218" t="str">
        <f t="shared" si="84"/>
        <v/>
      </c>
      <c r="BJ290" s="219"/>
      <c r="BK290" s="220"/>
      <c r="BL290" s="221"/>
      <c r="BM290" s="221"/>
      <c r="BN290" s="221"/>
      <c r="BO290" s="221"/>
      <c r="BP290" s="221"/>
      <c r="BQ290" s="221"/>
      <c r="BR290" s="221"/>
      <c r="BS290" s="222"/>
      <c r="BT290" s="217"/>
      <c r="BU290" s="223" t="str">
        <f t="shared" si="85"/>
        <v/>
      </c>
      <c r="BV290" s="224"/>
      <c r="BW290" s="225"/>
      <c r="BX290" s="249"/>
      <c r="BY290" s="255"/>
      <c r="BZ290" s="226"/>
      <c r="CA290" s="249"/>
      <c r="CB290" s="255"/>
      <c r="CC290" s="226"/>
      <c r="CD290" s="249"/>
      <c r="CE290" s="255"/>
      <c r="CF290" s="226"/>
      <c r="CG290" s="249"/>
      <c r="CH290" s="255"/>
      <c r="CI290" s="226"/>
      <c r="CJ290" s="249"/>
      <c r="CK290" s="255"/>
      <c r="CL290" s="226"/>
      <c r="CM290" s="249"/>
      <c r="CN290" s="255"/>
      <c r="CO290" s="226"/>
      <c r="CP290" s="249"/>
      <c r="CQ290" s="255"/>
      <c r="CR290" s="226"/>
      <c r="CS290" s="249"/>
      <c r="CT290" s="255"/>
      <c r="CU290" s="226"/>
      <c r="CV290" s="249"/>
      <c r="CW290" s="225"/>
      <c r="CX290" s="226"/>
      <c r="CY290" s="227"/>
    </row>
    <row r="291" spans="1:103" ht="13.5" customHeight="1">
      <c r="A291" s="83" t="str">
        <f t="shared" si="78"/>
        <v/>
      </c>
      <c r="B291" s="168" t="str">
        <f t="shared" si="79"/>
        <v/>
      </c>
      <c r="C291" s="151" t="str">
        <f t="shared" si="80"/>
        <v/>
      </c>
      <c r="D291" s="82" t="str">
        <f t="shared" si="81"/>
        <v/>
      </c>
      <c r="E291" s="188" t="str">
        <f>IF(ISERROR(SUM((B291/2),(C291/2),(D291/2))),IF(ISERROR(SUM((B291/2),(C291/2))),IF(ISERROR(SUM((B291/2),(D291/2))),IF(ISERROR(SUM((C291/2),(D291/2))),IF(ISERROR(B291/2),IF(ISERROR(C291/2),A289,C291),B291),SUM((C291*'Student List'!$D$34),(D291*'Student List'!$E$34))/'Student List'!$D$40),SUM((B291*'Student List'!$C$34),(D291*'Student List'!$E$34))/'Student List'!$E$40),SUM((B291*'Student List'!$C$34),(C291*'Student List'!$D$34))/'Student List'!$C$40),SUM((B291*'Student List'!$C$34),(C291*'Student List'!$D$34),(D291*'Student List'!$E$34))/'Student List'!$C$35)</f>
        <v/>
      </c>
      <c r="F291" s="84" t="str">
        <f t="shared" si="82"/>
        <v/>
      </c>
      <c r="G291" s="173" t="str">
        <f>IF(ISTEXT('Student List'!$C$25),('Student List'!$C$25),"")</f>
        <v/>
      </c>
      <c r="H291" s="85"/>
      <c r="I291" s="86"/>
      <c r="J291" s="87"/>
      <c r="K291" s="86"/>
      <c r="L291" s="88"/>
      <c r="M291" s="89"/>
      <c r="N291" s="86"/>
      <c r="O291" s="87"/>
      <c r="P291" s="86"/>
      <c r="Q291" s="88"/>
      <c r="R291" s="89"/>
      <c r="S291" s="86"/>
      <c r="T291" s="87"/>
      <c r="U291" s="86"/>
      <c r="V291" s="88"/>
      <c r="W291" s="89"/>
      <c r="X291" s="86"/>
      <c r="Y291" s="87"/>
      <c r="Z291" s="86"/>
      <c r="AA291" s="90"/>
      <c r="AB291" s="207"/>
      <c r="AC291" s="85"/>
      <c r="AD291" s="86"/>
      <c r="AE291" s="89"/>
      <c r="AF291" s="86"/>
      <c r="AG291" s="88"/>
      <c r="AH291" s="89"/>
      <c r="AI291" s="86"/>
      <c r="AJ291" s="87"/>
      <c r="AK291" s="86"/>
      <c r="AL291" s="88"/>
      <c r="AM291" s="89"/>
      <c r="AN291" s="86"/>
      <c r="AO291" s="87"/>
      <c r="AP291" s="86"/>
      <c r="AQ291" s="88"/>
      <c r="AR291" s="89"/>
      <c r="AS291" s="86"/>
      <c r="AT291" s="87"/>
      <c r="AU291" s="86"/>
      <c r="AV291" s="88"/>
      <c r="AW291" s="89"/>
      <c r="AX291" s="86"/>
      <c r="AY291" s="87"/>
      <c r="AZ291" s="86"/>
      <c r="BA291" s="88"/>
      <c r="BB291" s="89"/>
      <c r="BC291" s="86"/>
      <c r="BD291" s="86"/>
      <c r="BE291" s="86"/>
      <c r="BF291" s="89"/>
      <c r="BG291" s="91" t="str">
        <f t="shared" si="83"/>
        <v/>
      </c>
      <c r="BI291" s="92" t="str">
        <f t="shared" si="84"/>
        <v/>
      </c>
      <c r="BJ291" s="112"/>
      <c r="BK291" s="117"/>
      <c r="BL291" s="113"/>
      <c r="BM291" s="113"/>
      <c r="BN291" s="113"/>
      <c r="BO291" s="113"/>
      <c r="BP291" s="113"/>
      <c r="BQ291" s="113"/>
      <c r="BR291" s="113"/>
      <c r="BS291" s="114"/>
      <c r="BU291" s="171" t="str">
        <f t="shared" si="85"/>
        <v/>
      </c>
      <c r="BV291" s="161"/>
      <c r="BW291" s="162"/>
      <c r="BX291" s="250"/>
      <c r="BY291" s="256"/>
      <c r="BZ291" s="163"/>
      <c r="CA291" s="250"/>
      <c r="CB291" s="256"/>
      <c r="CC291" s="163"/>
      <c r="CD291" s="250"/>
      <c r="CE291" s="256"/>
      <c r="CF291" s="163"/>
      <c r="CG291" s="250"/>
      <c r="CH291" s="256"/>
      <c r="CI291" s="163"/>
      <c r="CJ291" s="250"/>
      <c r="CK291" s="256"/>
      <c r="CL291" s="163"/>
      <c r="CM291" s="250"/>
      <c r="CN291" s="256"/>
      <c r="CO291" s="163"/>
      <c r="CP291" s="250"/>
      <c r="CQ291" s="256"/>
      <c r="CR291" s="163"/>
      <c r="CS291" s="250"/>
      <c r="CT291" s="256"/>
      <c r="CU291" s="163"/>
      <c r="CV291" s="250"/>
      <c r="CW291" s="162"/>
      <c r="CX291" s="163"/>
      <c r="CY291" s="164"/>
    </row>
    <row r="292" spans="1:103" ht="13.5" customHeight="1">
      <c r="A292" s="83" t="str">
        <f t="shared" si="78"/>
        <v/>
      </c>
      <c r="B292" s="168" t="str">
        <f t="shared" si="79"/>
        <v/>
      </c>
      <c r="C292" s="151" t="str">
        <f t="shared" si="80"/>
        <v/>
      </c>
      <c r="D292" s="82" t="str">
        <f t="shared" si="81"/>
        <v/>
      </c>
      <c r="E292" s="188" t="str">
        <f>IF(ISERROR(SUM((B292/2),(C292/2),(D292/2))),IF(ISERROR(SUM((B292/2),(C292/2))),IF(ISERROR(SUM((B292/2),(D292/2))),IF(ISERROR(SUM((C292/2),(D292/2))),IF(ISERROR(B292/2),IF(ISERROR(C292/2),A290,C292),B292),SUM((C292*'Student List'!$D$34),(D292*'Student List'!$E$34))/'Student List'!$D$40),SUM((B292*'Student List'!$C$34),(D292*'Student List'!$E$34))/'Student List'!$E$40),SUM((B292*'Student List'!$C$34),(C292*'Student List'!$D$34))/'Student List'!$C$40),SUM((B292*'Student List'!$C$34),(C292*'Student List'!$D$34),(D292*'Student List'!$E$34))/'Student List'!$C$35)</f>
        <v/>
      </c>
      <c r="F292" s="84" t="str">
        <f t="shared" si="82"/>
        <v/>
      </c>
      <c r="G292" s="208" t="str">
        <f>IF(ISTEXT('Student List'!$C$26),('Student List'!$C$26),"")</f>
        <v/>
      </c>
      <c r="H292" s="209"/>
      <c r="I292" s="210"/>
      <c r="J292" s="211"/>
      <c r="K292" s="210"/>
      <c r="L292" s="212"/>
      <c r="M292" s="213"/>
      <c r="N292" s="210"/>
      <c r="O292" s="211"/>
      <c r="P292" s="210"/>
      <c r="Q292" s="212"/>
      <c r="R292" s="213"/>
      <c r="S292" s="210"/>
      <c r="T292" s="211"/>
      <c r="U292" s="210"/>
      <c r="V292" s="212"/>
      <c r="W292" s="213"/>
      <c r="X292" s="210"/>
      <c r="Y292" s="211"/>
      <c r="Z292" s="210"/>
      <c r="AA292" s="214"/>
      <c r="AB292" s="215"/>
      <c r="AC292" s="209"/>
      <c r="AD292" s="210"/>
      <c r="AE292" s="213"/>
      <c r="AF292" s="210"/>
      <c r="AG292" s="212"/>
      <c r="AH292" s="213"/>
      <c r="AI292" s="210"/>
      <c r="AJ292" s="211"/>
      <c r="AK292" s="210"/>
      <c r="AL292" s="212"/>
      <c r="AM292" s="213"/>
      <c r="AN292" s="210"/>
      <c r="AO292" s="211"/>
      <c r="AP292" s="210"/>
      <c r="AQ292" s="212"/>
      <c r="AR292" s="213"/>
      <c r="AS292" s="210"/>
      <c r="AT292" s="211"/>
      <c r="AU292" s="210"/>
      <c r="AV292" s="212"/>
      <c r="AW292" s="213"/>
      <c r="AX292" s="210"/>
      <c r="AY292" s="211"/>
      <c r="AZ292" s="210"/>
      <c r="BA292" s="212"/>
      <c r="BB292" s="213"/>
      <c r="BC292" s="210"/>
      <c r="BD292" s="210"/>
      <c r="BE292" s="210"/>
      <c r="BF292" s="213"/>
      <c r="BG292" s="216" t="str">
        <f t="shared" si="83"/>
        <v/>
      </c>
      <c r="BH292" s="217"/>
      <c r="BI292" s="218" t="str">
        <f t="shared" si="84"/>
        <v/>
      </c>
      <c r="BJ292" s="219"/>
      <c r="BK292" s="220"/>
      <c r="BL292" s="221"/>
      <c r="BM292" s="221"/>
      <c r="BN292" s="221"/>
      <c r="BO292" s="221"/>
      <c r="BP292" s="221"/>
      <c r="BQ292" s="221"/>
      <c r="BR292" s="221"/>
      <c r="BS292" s="222"/>
      <c r="BT292" s="217"/>
      <c r="BU292" s="223" t="str">
        <f t="shared" si="85"/>
        <v/>
      </c>
      <c r="BV292" s="224"/>
      <c r="BW292" s="225"/>
      <c r="BX292" s="249"/>
      <c r="BY292" s="255"/>
      <c r="BZ292" s="226"/>
      <c r="CA292" s="249"/>
      <c r="CB292" s="255"/>
      <c r="CC292" s="226"/>
      <c r="CD292" s="249"/>
      <c r="CE292" s="255"/>
      <c r="CF292" s="226"/>
      <c r="CG292" s="249"/>
      <c r="CH292" s="255"/>
      <c r="CI292" s="226"/>
      <c r="CJ292" s="249"/>
      <c r="CK292" s="255"/>
      <c r="CL292" s="226"/>
      <c r="CM292" s="249"/>
      <c r="CN292" s="255"/>
      <c r="CO292" s="226"/>
      <c r="CP292" s="249"/>
      <c r="CQ292" s="255"/>
      <c r="CR292" s="226"/>
      <c r="CS292" s="249"/>
      <c r="CT292" s="255"/>
      <c r="CU292" s="226"/>
      <c r="CV292" s="249"/>
      <c r="CW292" s="225"/>
      <c r="CX292" s="226"/>
      <c r="CY292" s="227"/>
    </row>
    <row r="293" spans="1:103" ht="13.5" customHeight="1">
      <c r="A293" s="83" t="str">
        <f t="shared" si="78"/>
        <v/>
      </c>
      <c r="B293" s="168" t="str">
        <f t="shared" si="79"/>
        <v/>
      </c>
      <c r="C293" s="151" t="str">
        <f t="shared" si="80"/>
        <v/>
      </c>
      <c r="D293" s="82" t="str">
        <f t="shared" si="81"/>
        <v/>
      </c>
      <c r="E293" s="188" t="str">
        <f>IF(ISERROR(SUM((B293/2),(C293/2),(D293/2))),IF(ISERROR(SUM((B293/2),(C293/2))),IF(ISERROR(SUM((B293/2),(D293/2))),IF(ISERROR(SUM((C293/2),(D293/2))),IF(ISERROR(B293/2),IF(ISERROR(C293/2),A291,C293),B293),SUM((C293*'Student List'!$D$34),(D293*'Student List'!$E$34))/'Student List'!$D$40),SUM((B293*'Student List'!$C$34),(D293*'Student List'!$E$34))/'Student List'!$E$40),SUM((B293*'Student List'!$C$34),(C293*'Student List'!$D$34))/'Student List'!$C$40),SUM((B293*'Student List'!$C$34),(C293*'Student List'!$D$34),(D293*'Student List'!$E$34))/'Student List'!$C$35)</f>
        <v/>
      </c>
      <c r="F293" s="84" t="str">
        <f t="shared" si="82"/>
        <v/>
      </c>
      <c r="G293" s="173" t="str">
        <f>IF(ISTEXT('Student List'!$C$27),('Student List'!$C$27),"")</f>
        <v/>
      </c>
      <c r="H293" s="85"/>
      <c r="I293" s="86"/>
      <c r="J293" s="87"/>
      <c r="K293" s="86"/>
      <c r="L293" s="88"/>
      <c r="M293" s="89"/>
      <c r="N293" s="86"/>
      <c r="O293" s="87"/>
      <c r="P293" s="86"/>
      <c r="Q293" s="88"/>
      <c r="R293" s="89"/>
      <c r="S293" s="86"/>
      <c r="T293" s="87"/>
      <c r="U293" s="86"/>
      <c r="V293" s="88"/>
      <c r="W293" s="89"/>
      <c r="X293" s="86"/>
      <c r="Y293" s="87"/>
      <c r="Z293" s="86"/>
      <c r="AA293" s="90"/>
      <c r="AB293" s="207"/>
      <c r="AC293" s="85"/>
      <c r="AD293" s="86"/>
      <c r="AE293" s="89"/>
      <c r="AF293" s="86"/>
      <c r="AG293" s="88"/>
      <c r="AH293" s="89"/>
      <c r="AI293" s="86"/>
      <c r="AJ293" s="87"/>
      <c r="AK293" s="86"/>
      <c r="AL293" s="88"/>
      <c r="AM293" s="89"/>
      <c r="AN293" s="86"/>
      <c r="AO293" s="87"/>
      <c r="AP293" s="86"/>
      <c r="AQ293" s="88"/>
      <c r="AR293" s="89"/>
      <c r="AS293" s="86"/>
      <c r="AT293" s="87"/>
      <c r="AU293" s="86"/>
      <c r="AV293" s="88"/>
      <c r="AW293" s="89"/>
      <c r="AX293" s="86"/>
      <c r="AY293" s="87"/>
      <c r="AZ293" s="86"/>
      <c r="BA293" s="88"/>
      <c r="BB293" s="89"/>
      <c r="BC293" s="86"/>
      <c r="BD293" s="86"/>
      <c r="BE293" s="86"/>
      <c r="BF293" s="89"/>
      <c r="BG293" s="91" t="str">
        <f t="shared" si="83"/>
        <v/>
      </c>
      <c r="BI293" s="95" t="str">
        <f t="shared" si="84"/>
        <v/>
      </c>
      <c r="BJ293" s="117"/>
      <c r="BK293" s="117"/>
      <c r="BL293" s="113"/>
      <c r="BM293" s="113"/>
      <c r="BN293" s="113"/>
      <c r="BO293" s="113"/>
      <c r="BP293" s="113"/>
      <c r="BQ293" s="113"/>
      <c r="BR293" s="113"/>
      <c r="BS293" s="114"/>
      <c r="BU293" s="171" t="str">
        <f t="shared" si="85"/>
        <v/>
      </c>
      <c r="BV293" s="161"/>
      <c r="BW293" s="162"/>
      <c r="BX293" s="250"/>
      <c r="BY293" s="256"/>
      <c r="BZ293" s="163"/>
      <c r="CA293" s="250"/>
      <c r="CB293" s="256"/>
      <c r="CC293" s="163"/>
      <c r="CD293" s="250"/>
      <c r="CE293" s="256"/>
      <c r="CF293" s="163"/>
      <c r="CG293" s="250"/>
      <c r="CH293" s="256"/>
      <c r="CI293" s="163"/>
      <c r="CJ293" s="250"/>
      <c r="CK293" s="256"/>
      <c r="CL293" s="163"/>
      <c r="CM293" s="250"/>
      <c r="CN293" s="256"/>
      <c r="CO293" s="163"/>
      <c r="CP293" s="250"/>
      <c r="CQ293" s="256"/>
      <c r="CR293" s="163"/>
      <c r="CS293" s="250"/>
      <c r="CT293" s="256"/>
      <c r="CU293" s="163"/>
      <c r="CV293" s="250"/>
      <c r="CW293" s="162"/>
      <c r="CX293" s="163"/>
      <c r="CY293" s="164"/>
    </row>
    <row r="294" spans="1:103" ht="13.5" customHeight="1">
      <c r="A294" s="83" t="str">
        <f t="shared" si="78"/>
        <v/>
      </c>
      <c r="B294" s="168" t="str">
        <f t="shared" si="79"/>
        <v/>
      </c>
      <c r="C294" s="151" t="str">
        <f t="shared" si="80"/>
        <v/>
      </c>
      <c r="D294" s="82" t="str">
        <f t="shared" si="81"/>
        <v/>
      </c>
      <c r="E294" s="188" t="str">
        <f>IF(ISERROR(SUM((B294/2),(C294/2),(D294/2))),IF(ISERROR(SUM((B294/2),(C294/2))),IF(ISERROR(SUM((B294/2),(D294/2))),IF(ISERROR(SUM((C294/2),(D294/2))),IF(ISERROR(B294/2),IF(ISERROR(C294/2),A292,C294),B294),SUM((C294*'Student List'!$D$34),(D294*'Student List'!$E$34))/'Student List'!$D$40),SUM((B294*'Student List'!$C$34),(D294*'Student List'!$E$34))/'Student List'!$E$40),SUM((B294*'Student List'!$C$34),(C294*'Student List'!$D$34))/'Student List'!$C$40),SUM((B294*'Student List'!$C$34),(C294*'Student List'!$D$34),(D294*'Student List'!$E$34))/'Student List'!$C$35)</f>
        <v/>
      </c>
      <c r="F294" s="84" t="str">
        <f t="shared" si="82"/>
        <v/>
      </c>
      <c r="G294" s="208" t="str">
        <f>IF(ISTEXT('Student List'!$C$28),('Student List'!$C$28),"")</f>
        <v/>
      </c>
      <c r="H294" s="209"/>
      <c r="I294" s="210"/>
      <c r="J294" s="211"/>
      <c r="K294" s="210"/>
      <c r="L294" s="212"/>
      <c r="M294" s="213"/>
      <c r="N294" s="210"/>
      <c r="O294" s="211"/>
      <c r="P294" s="210"/>
      <c r="Q294" s="212"/>
      <c r="R294" s="213"/>
      <c r="S294" s="210"/>
      <c r="T294" s="211"/>
      <c r="U294" s="210"/>
      <c r="V294" s="212"/>
      <c r="W294" s="213"/>
      <c r="X294" s="210"/>
      <c r="Y294" s="211"/>
      <c r="Z294" s="210"/>
      <c r="AA294" s="214"/>
      <c r="AB294" s="215"/>
      <c r="AC294" s="209"/>
      <c r="AD294" s="210"/>
      <c r="AE294" s="213"/>
      <c r="AF294" s="210"/>
      <c r="AG294" s="212"/>
      <c r="AH294" s="213"/>
      <c r="AI294" s="210"/>
      <c r="AJ294" s="211"/>
      <c r="AK294" s="210"/>
      <c r="AL294" s="212"/>
      <c r="AM294" s="213"/>
      <c r="AN294" s="210"/>
      <c r="AO294" s="211"/>
      <c r="AP294" s="210"/>
      <c r="AQ294" s="212"/>
      <c r="AR294" s="213"/>
      <c r="AS294" s="210"/>
      <c r="AT294" s="211"/>
      <c r="AU294" s="210"/>
      <c r="AV294" s="212"/>
      <c r="AW294" s="213"/>
      <c r="AX294" s="210"/>
      <c r="AY294" s="211"/>
      <c r="AZ294" s="210"/>
      <c r="BA294" s="212"/>
      <c r="BB294" s="213"/>
      <c r="BC294" s="210"/>
      <c r="BD294" s="210"/>
      <c r="BE294" s="210"/>
      <c r="BF294" s="213"/>
      <c r="BG294" s="216" t="str">
        <f t="shared" si="83"/>
        <v/>
      </c>
      <c r="BH294" s="217"/>
      <c r="BI294" s="218" t="str">
        <f t="shared" si="84"/>
        <v/>
      </c>
      <c r="BJ294" s="219"/>
      <c r="BK294" s="220"/>
      <c r="BL294" s="221"/>
      <c r="BM294" s="221"/>
      <c r="BN294" s="221"/>
      <c r="BO294" s="221"/>
      <c r="BP294" s="221"/>
      <c r="BQ294" s="221"/>
      <c r="BR294" s="221"/>
      <c r="BS294" s="222"/>
      <c r="BT294" s="217"/>
      <c r="BU294" s="223" t="str">
        <f t="shared" si="85"/>
        <v/>
      </c>
      <c r="BV294" s="224"/>
      <c r="BW294" s="225"/>
      <c r="BX294" s="249"/>
      <c r="BY294" s="255"/>
      <c r="BZ294" s="226"/>
      <c r="CA294" s="249"/>
      <c r="CB294" s="255"/>
      <c r="CC294" s="226"/>
      <c r="CD294" s="249"/>
      <c r="CE294" s="255"/>
      <c r="CF294" s="226"/>
      <c r="CG294" s="249"/>
      <c r="CH294" s="255"/>
      <c r="CI294" s="226"/>
      <c r="CJ294" s="249"/>
      <c r="CK294" s="255"/>
      <c r="CL294" s="226"/>
      <c r="CM294" s="249"/>
      <c r="CN294" s="255"/>
      <c r="CO294" s="226"/>
      <c r="CP294" s="249"/>
      <c r="CQ294" s="255"/>
      <c r="CR294" s="226"/>
      <c r="CS294" s="249"/>
      <c r="CT294" s="255"/>
      <c r="CU294" s="226"/>
      <c r="CV294" s="249"/>
      <c r="CW294" s="225"/>
      <c r="CX294" s="226"/>
      <c r="CY294" s="227"/>
    </row>
    <row r="295" spans="1:103" ht="13.5" customHeight="1">
      <c r="B295" s="168" t="str">
        <f t="shared" si="79"/>
        <v/>
      </c>
      <c r="C295" s="151" t="str">
        <f t="shared" si="80"/>
        <v/>
      </c>
      <c r="D295" s="82" t="str">
        <f t="shared" si="81"/>
        <v/>
      </c>
      <c r="E295" s="188" t="str">
        <f>IF(ISERROR(SUM((B295/2),(C295/2),(D295/2))),IF(ISERROR(SUM((B295/2),(C295/2))),IF(ISERROR(SUM((B295/2),(D295/2))),IF(ISERROR(SUM((C295/2),(D295/2))),IF(ISERROR(B295/2),IF(ISERROR(C295/2),A293,C295),B295),SUM((C295*'Student List'!$D$34),(D295*'Student List'!$E$34))/'Student List'!$D$40),SUM((B295*'Student List'!$C$34),(D295*'Student List'!$E$34))/'Student List'!$E$40),SUM((B295*'Student List'!$C$34),(C295*'Student List'!$D$34))/'Student List'!$C$40),SUM((B295*'Student List'!$C$34),(C295*'Student List'!$D$34),(D295*'Student List'!$E$34))/'Student List'!$C$35)</f>
        <v/>
      </c>
      <c r="F295" s="84" t="str">
        <f t="shared" si="82"/>
        <v/>
      </c>
      <c r="G295" s="173" t="str">
        <f>IF(ISTEXT('Student List'!$C$29),('Student List'!$C$29),"")</f>
        <v/>
      </c>
      <c r="H295" s="85"/>
      <c r="I295" s="86"/>
      <c r="J295" s="87"/>
      <c r="K295" s="86"/>
      <c r="L295" s="88"/>
      <c r="M295" s="89"/>
      <c r="N295" s="86"/>
      <c r="O295" s="87"/>
      <c r="P295" s="86"/>
      <c r="Q295" s="88"/>
      <c r="R295" s="89"/>
      <c r="S295" s="86"/>
      <c r="T295" s="87"/>
      <c r="U295" s="86"/>
      <c r="V295" s="88"/>
      <c r="W295" s="89"/>
      <c r="X295" s="86"/>
      <c r="Y295" s="87"/>
      <c r="Z295" s="86"/>
      <c r="AA295" s="90"/>
      <c r="AB295" s="207"/>
      <c r="AC295" s="85"/>
      <c r="AD295" s="86"/>
      <c r="AE295" s="89"/>
      <c r="AF295" s="86"/>
      <c r="AG295" s="88"/>
      <c r="AH295" s="89"/>
      <c r="AI295" s="86"/>
      <c r="AJ295" s="87"/>
      <c r="AK295" s="86"/>
      <c r="AL295" s="88"/>
      <c r="AM295" s="89"/>
      <c r="AN295" s="86"/>
      <c r="AO295" s="87"/>
      <c r="AP295" s="86"/>
      <c r="AQ295" s="88"/>
      <c r="AR295" s="89"/>
      <c r="AS295" s="86"/>
      <c r="AT295" s="87"/>
      <c r="AU295" s="86"/>
      <c r="AV295" s="88"/>
      <c r="AW295" s="89"/>
      <c r="AX295" s="86"/>
      <c r="AY295" s="87"/>
      <c r="AZ295" s="86"/>
      <c r="BA295" s="88"/>
      <c r="BB295" s="89"/>
      <c r="BC295" s="86"/>
      <c r="BD295" s="86"/>
      <c r="BE295" s="86"/>
      <c r="BF295" s="89"/>
      <c r="BG295" s="91" t="str">
        <f t="shared" si="83"/>
        <v/>
      </c>
      <c r="BI295" s="96" t="str">
        <f t="shared" si="84"/>
        <v/>
      </c>
      <c r="BJ295" s="115"/>
      <c r="BK295" s="113"/>
      <c r="BL295" s="113"/>
      <c r="BM295" s="113"/>
      <c r="BN295" s="113"/>
      <c r="BO295" s="113"/>
      <c r="BP295" s="113"/>
      <c r="BQ295" s="113"/>
      <c r="BR295" s="113"/>
      <c r="BS295" s="116"/>
      <c r="BU295" s="171" t="str">
        <f t="shared" si="85"/>
        <v/>
      </c>
      <c r="BV295" s="165"/>
      <c r="BW295" s="163"/>
      <c r="BX295" s="250"/>
      <c r="BY295" s="256"/>
      <c r="BZ295" s="163"/>
      <c r="CA295" s="250"/>
      <c r="CB295" s="256"/>
      <c r="CC295" s="163"/>
      <c r="CD295" s="250"/>
      <c r="CE295" s="256"/>
      <c r="CF295" s="163"/>
      <c r="CG295" s="250"/>
      <c r="CH295" s="256"/>
      <c r="CI295" s="163"/>
      <c r="CJ295" s="250"/>
      <c r="CK295" s="256"/>
      <c r="CL295" s="163"/>
      <c r="CM295" s="250"/>
      <c r="CN295" s="256"/>
      <c r="CO295" s="163"/>
      <c r="CP295" s="250"/>
      <c r="CQ295" s="256"/>
      <c r="CR295" s="163"/>
      <c r="CS295" s="250"/>
      <c r="CT295" s="256"/>
      <c r="CU295" s="163"/>
      <c r="CV295" s="250"/>
      <c r="CW295" s="162"/>
      <c r="CX295" s="163"/>
      <c r="CY295" s="166"/>
    </row>
    <row r="296" spans="1:103" ht="13.5" customHeight="1" thickBot="1">
      <c r="B296" s="169" t="str">
        <f t="shared" si="79"/>
        <v/>
      </c>
      <c r="C296" s="152" t="str">
        <f t="shared" si="80"/>
        <v/>
      </c>
      <c r="D296" s="97" t="str">
        <f t="shared" si="81"/>
        <v/>
      </c>
      <c r="E296" s="274" t="str">
        <f>IF(ISERROR(SUM((B296/2),(C296/2),(D296/2))),IF(ISERROR(SUM((B296/2),(C296/2))),IF(ISERROR(SUM((B296/2),(D296/2))),IF(ISERROR(SUM((C296/2),(D296/2))),IF(ISERROR(B296/2),IF(ISERROR(C296/2),A294,C296),B296),SUM((C296*'Student List'!$D$34),(D296*'Student List'!$E$34))/'Student List'!$D$40),SUM((B296*'Student List'!$C$34),(D296*'Student List'!$E$34))/'Student List'!$E$40),SUM((B296*'Student List'!$C$34),(C296*'Student List'!$D$34))/'Student List'!$C$40),SUM((B296*'Student List'!$C$34),(C296*'Student List'!$D$34),(D296*'Student List'!$E$34))/'Student List'!$C$35)</f>
        <v/>
      </c>
      <c r="F296" s="98" t="str">
        <f t="shared" si="82"/>
        <v/>
      </c>
      <c r="G296" s="229" t="str">
        <f>IF(ISTEXT('Student List'!$C$30),('Student List'!$C$30),"")</f>
        <v/>
      </c>
      <c r="H296" s="230"/>
      <c r="I296" s="231"/>
      <c r="J296" s="232"/>
      <c r="K296" s="231"/>
      <c r="L296" s="233"/>
      <c r="M296" s="234"/>
      <c r="N296" s="231"/>
      <c r="O296" s="232"/>
      <c r="P296" s="231"/>
      <c r="Q296" s="233"/>
      <c r="R296" s="234"/>
      <c r="S296" s="231"/>
      <c r="T296" s="232"/>
      <c r="U296" s="231"/>
      <c r="V296" s="233"/>
      <c r="W296" s="234"/>
      <c r="X296" s="231"/>
      <c r="Y296" s="232"/>
      <c r="Z296" s="231"/>
      <c r="AA296" s="235"/>
      <c r="AB296" s="215"/>
      <c r="AC296" s="230"/>
      <c r="AD296" s="231"/>
      <c r="AE296" s="234"/>
      <c r="AF296" s="231"/>
      <c r="AG296" s="233"/>
      <c r="AH296" s="234"/>
      <c r="AI296" s="231"/>
      <c r="AJ296" s="232"/>
      <c r="AK296" s="231"/>
      <c r="AL296" s="233"/>
      <c r="AM296" s="234"/>
      <c r="AN296" s="231"/>
      <c r="AO296" s="232"/>
      <c r="AP296" s="231"/>
      <c r="AQ296" s="233"/>
      <c r="AR296" s="234"/>
      <c r="AS296" s="231"/>
      <c r="AT296" s="232"/>
      <c r="AU296" s="231"/>
      <c r="AV296" s="233"/>
      <c r="AW296" s="234"/>
      <c r="AX296" s="231"/>
      <c r="AY296" s="232"/>
      <c r="AZ296" s="231"/>
      <c r="BA296" s="233"/>
      <c r="BB296" s="234"/>
      <c r="BC296" s="231"/>
      <c r="BD296" s="231"/>
      <c r="BE296" s="231"/>
      <c r="BF296" s="234"/>
      <c r="BG296" s="236" t="str">
        <f t="shared" si="83"/>
        <v/>
      </c>
      <c r="BH296" s="217"/>
      <c r="BI296" s="237" t="str">
        <f t="shared" si="84"/>
        <v/>
      </c>
      <c r="BJ296" s="238"/>
      <c r="BK296" s="239"/>
      <c r="BL296" s="240"/>
      <c r="BM296" s="240"/>
      <c r="BN296" s="240"/>
      <c r="BO296" s="240"/>
      <c r="BP296" s="240"/>
      <c r="BQ296" s="240"/>
      <c r="BR296" s="240"/>
      <c r="BS296" s="241"/>
      <c r="BT296" s="217"/>
      <c r="BU296" s="242" t="str">
        <f t="shared" si="85"/>
        <v/>
      </c>
      <c r="BV296" s="243"/>
      <c r="BW296" s="244"/>
      <c r="BX296" s="251"/>
      <c r="BY296" s="257"/>
      <c r="BZ296" s="245"/>
      <c r="CA296" s="251"/>
      <c r="CB296" s="257"/>
      <c r="CC296" s="245"/>
      <c r="CD296" s="251"/>
      <c r="CE296" s="257"/>
      <c r="CF296" s="245"/>
      <c r="CG296" s="251"/>
      <c r="CH296" s="257"/>
      <c r="CI296" s="245"/>
      <c r="CJ296" s="251"/>
      <c r="CK296" s="257"/>
      <c r="CL296" s="245"/>
      <c r="CM296" s="251"/>
      <c r="CN296" s="257"/>
      <c r="CO296" s="245"/>
      <c r="CP296" s="251"/>
      <c r="CQ296" s="257"/>
      <c r="CR296" s="245"/>
      <c r="CS296" s="251"/>
      <c r="CT296" s="257"/>
      <c r="CU296" s="245"/>
      <c r="CV296" s="251"/>
      <c r="CW296" s="244"/>
      <c r="CX296" s="245"/>
      <c r="CY296" s="246"/>
    </row>
    <row r="297" spans="1:103" ht="13.5" customHeight="1" thickBot="1"/>
    <row r="298" spans="1:103" ht="28.5" customHeight="1" thickTop="1" thickBot="1">
      <c r="B298" s="364" t="str">
        <f>IF(ISTEXT('Student List'!I19),'Student List'!I19,"")</f>
        <v>Extra 3</v>
      </c>
      <c r="C298" s="365"/>
      <c r="D298" s="365"/>
      <c r="E298" s="366"/>
      <c r="F298" s="367" t="str">
        <f>$F$28</f>
        <v>School Name Here</v>
      </c>
      <c r="G298" s="368"/>
      <c r="H298" s="368"/>
      <c r="I298" s="368"/>
      <c r="J298" s="369"/>
      <c r="K298" s="17" t="s">
        <v>117</v>
      </c>
      <c r="L298" s="18"/>
      <c r="M298" s="19"/>
      <c r="N298" s="19"/>
      <c r="O298" s="19"/>
      <c r="P298" s="20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2"/>
      <c r="AC298" s="24"/>
      <c r="AD298" s="25"/>
      <c r="AE298" s="25"/>
      <c r="AF298" s="26" t="str">
        <f>B298</f>
        <v>Extra 3</v>
      </c>
      <c r="AG298" s="25" t="s">
        <v>6</v>
      </c>
      <c r="AH298" s="27"/>
      <c r="AI298" s="27"/>
      <c r="AJ298" s="27"/>
      <c r="AK298" s="27"/>
      <c r="AL298" s="28"/>
      <c r="AM298" s="17" t="str">
        <f>K298</f>
        <v>4th NINE WEEKS</v>
      </c>
      <c r="AN298" s="19"/>
      <c r="AO298" s="19"/>
      <c r="AP298" s="19"/>
      <c r="AQ298" s="19"/>
      <c r="AR298" s="20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9"/>
      <c r="BI298" s="30" t="str">
        <f>B298</f>
        <v>Extra 3</v>
      </c>
      <c r="BJ298" s="31"/>
      <c r="BK298" s="32"/>
      <c r="BL298" s="33" t="str">
        <f>K298</f>
        <v>4th NINE WEEKS</v>
      </c>
      <c r="BM298" s="34"/>
      <c r="BN298" s="34"/>
      <c r="BO298" s="34"/>
      <c r="BP298" s="34"/>
      <c r="BQ298" s="35"/>
      <c r="BR298" s="35"/>
      <c r="BS298" s="36"/>
      <c r="BU298" s="30" t="str">
        <f>B298</f>
        <v>Extra 3</v>
      </c>
      <c r="BV298" s="31"/>
      <c r="BW298" s="32"/>
      <c r="BX298" s="33" t="str">
        <f>K298</f>
        <v>4th NINE WEEKS</v>
      </c>
      <c r="BY298" s="34"/>
      <c r="BZ298" s="34"/>
      <c r="CA298" s="34"/>
      <c r="CB298" s="34"/>
      <c r="CC298" s="34"/>
      <c r="CD298" s="34"/>
      <c r="CE298" s="34"/>
      <c r="CF298" s="34"/>
      <c r="CG298" s="34"/>
      <c r="CH298" s="34"/>
      <c r="CI298" s="34"/>
      <c r="CJ298" s="34"/>
      <c r="CK298" s="34"/>
      <c r="CL298" s="34"/>
      <c r="CM298" s="34"/>
      <c r="CN298" s="34"/>
      <c r="CO298" s="34"/>
      <c r="CP298" s="34"/>
      <c r="CQ298" s="34"/>
      <c r="CR298" s="34"/>
      <c r="CS298" s="34"/>
      <c r="CT298" s="34"/>
      <c r="CU298" s="34"/>
      <c r="CV298" s="34"/>
      <c r="CW298" s="34"/>
      <c r="CX298" s="35"/>
      <c r="CY298" s="36"/>
    </row>
    <row r="299" spans="1:103" ht="13.5" customHeight="1" thickTop="1" thickBot="1">
      <c r="B299" s="37"/>
      <c r="C299" s="37"/>
      <c r="D299" s="38"/>
      <c r="E299" s="38"/>
      <c r="F299" s="38"/>
      <c r="G299" s="38"/>
      <c r="H299" s="39" t="s">
        <v>7</v>
      </c>
      <c r="I299" s="40"/>
      <c r="J299" s="40"/>
      <c r="K299" s="40"/>
      <c r="L299" s="41"/>
      <c r="M299" s="40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3"/>
      <c r="AC299" s="39" t="s">
        <v>7</v>
      </c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2"/>
      <c r="AS299" s="42"/>
      <c r="AT299" s="42"/>
      <c r="AU299" s="42"/>
      <c r="AV299" s="42"/>
      <c r="AW299" s="42"/>
      <c r="AX299" s="42"/>
      <c r="AY299" s="42"/>
      <c r="AZ299" s="42"/>
      <c r="BA299" s="42"/>
      <c r="BB299" s="42"/>
      <c r="BC299" s="42"/>
      <c r="BD299" s="42"/>
      <c r="BE299" s="42"/>
      <c r="BF299" s="42"/>
      <c r="BG299" s="44"/>
      <c r="BI299" s="45"/>
      <c r="BJ299" s="46" t="s">
        <v>8</v>
      </c>
      <c r="BK299" s="40"/>
      <c r="BL299" s="40"/>
      <c r="BM299" s="40"/>
      <c r="BN299" s="40"/>
      <c r="BO299" s="40"/>
      <c r="BP299" s="40"/>
      <c r="BQ299" s="40"/>
      <c r="BR299" s="40"/>
      <c r="BS299" s="47"/>
      <c r="BU299" s="45"/>
      <c r="BV299" s="155" t="s">
        <v>59</v>
      </c>
      <c r="BW299" s="156"/>
      <c r="BX299" s="156"/>
      <c r="BY299" s="156"/>
      <c r="BZ299" s="156"/>
      <c r="CA299" s="156"/>
      <c r="CB299" s="156"/>
      <c r="CC299" s="156"/>
      <c r="CD299" s="156"/>
      <c r="CE299" s="156"/>
      <c r="CF299" s="156"/>
      <c r="CG299" s="156"/>
      <c r="CH299" s="156"/>
      <c r="CI299" s="156"/>
      <c r="CJ299" s="156"/>
      <c r="CK299" s="156"/>
      <c r="CL299" s="156"/>
      <c r="CM299" s="156"/>
      <c r="CN299" s="156"/>
      <c r="CO299" s="156"/>
      <c r="CP299" s="156"/>
      <c r="CQ299" s="156"/>
      <c r="CR299" s="156"/>
      <c r="CS299" s="156"/>
      <c r="CT299" s="156"/>
      <c r="CU299" s="156"/>
      <c r="CV299" s="156"/>
      <c r="CW299" s="156"/>
      <c r="CX299" s="156"/>
      <c r="CY299" s="157"/>
    </row>
    <row r="300" spans="1:103" ht="13.5" customHeight="1">
      <c r="A300" s="83" t="str">
        <f t="shared" ref="A300:A321" si="86">IF(ISERROR(D302/2),"",D302)</f>
        <v/>
      </c>
      <c r="B300" s="153" t="s">
        <v>58</v>
      </c>
      <c r="C300" s="149" t="s">
        <v>9</v>
      </c>
      <c r="D300" s="48" t="s">
        <v>10</v>
      </c>
      <c r="E300" s="49" t="s">
        <v>60</v>
      </c>
      <c r="F300" s="50"/>
      <c r="G300" s="51"/>
      <c r="H300" s="362" t="s">
        <v>11</v>
      </c>
      <c r="I300" s="355"/>
      <c r="J300" s="355"/>
      <c r="K300" s="355"/>
      <c r="L300" s="360"/>
      <c r="M300" s="354" t="s">
        <v>12</v>
      </c>
      <c r="N300" s="355"/>
      <c r="O300" s="355"/>
      <c r="P300" s="355"/>
      <c r="Q300" s="360"/>
      <c r="R300" s="354" t="s">
        <v>13</v>
      </c>
      <c r="S300" s="355"/>
      <c r="T300" s="355"/>
      <c r="U300" s="355"/>
      <c r="V300" s="360"/>
      <c r="W300" s="354" t="s">
        <v>14</v>
      </c>
      <c r="X300" s="355"/>
      <c r="Y300" s="355"/>
      <c r="Z300" s="355"/>
      <c r="AA300" s="356"/>
      <c r="AC300" s="362" t="s">
        <v>15</v>
      </c>
      <c r="AD300" s="355"/>
      <c r="AE300" s="355"/>
      <c r="AF300" s="355"/>
      <c r="AG300" s="360"/>
      <c r="AH300" s="354" t="s">
        <v>16</v>
      </c>
      <c r="AI300" s="355"/>
      <c r="AJ300" s="355"/>
      <c r="AK300" s="355"/>
      <c r="AL300" s="360"/>
      <c r="AM300" s="354" t="s">
        <v>17</v>
      </c>
      <c r="AN300" s="355"/>
      <c r="AO300" s="355"/>
      <c r="AP300" s="355"/>
      <c r="AQ300" s="360"/>
      <c r="AR300" s="354" t="s">
        <v>18</v>
      </c>
      <c r="AS300" s="355"/>
      <c r="AT300" s="355"/>
      <c r="AU300" s="355"/>
      <c r="AV300" s="360"/>
      <c r="AW300" s="354" t="s">
        <v>19</v>
      </c>
      <c r="AX300" s="355"/>
      <c r="AY300" s="355"/>
      <c r="AZ300" s="355"/>
      <c r="BA300" s="356"/>
      <c r="BB300" s="354" t="s">
        <v>120</v>
      </c>
      <c r="BC300" s="355"/>
      <c r="BD300" s="355"/>
      <c r="BE300" s="355"/>
      <c r="BF300" s="356"/>
      <c r="BG300" s="52"/>
      <c r="BI300" s="53"/>
      <c r="BJ300" s="54"/>
      <c r="BK300" s="54"/>
      <c r="BL300" s="54"/>
      <c r="BM300" s="54"/>
      <c r="BN300" s="54"/>
      <c r="BO300" s="54"/>
      <c r="BP300" s="54"/>
      <c r="BQ300" s="54"/>
      <c r="BR300" s="54"/>
      <c r="BS300" s="55"/>
      <c r="BU300" s="53"/>
      <c r="BV300" s="344" t="s">
        <v>11</v>
      </c>
      <c r="BW300" s="345"/>
      <c r="BX300" s="346"/>
      <c r="BY300" s="344" t="s">
        <v>12</v>
      </c>
      <c r="BZ300" s="345"/>
      <c r="CA300" s="346"/>
      <c r="CB300" s="344" t="s">
        <v>13</v>
      </c>
      <c r="CC300" s="345"/>
      <c r="CD300" s="346"/>
      <c r="CE300" s="344" t="s">
        <v>14</v>
      </c>
      <c r="CF300" s="345"/>
      <c r="CG300" s="346"/>
      <c r="CH300" s="344" t="s">
        <v>15</v>
      </c>
      <c r="CI300" s="345"/>
      <c r="CJ300" s="346"/>
      <c r="CK300" s="344" t="s">
        <v>16</v>
      </c>
      <c r="CL300" s="345"/>
      <c r="CM300" s="346"/>
      <c r="CN300" s="344" t="s">
        <v>17</v>
      </c>
      <c r="CO300" s="345"/>
      <c r="CP300" s="346"/>
      <c r="CQ300" s="344" t="s">
        <v>18</v>
      </c>
      <c r="CR300" s="345"/>
      <c r="CS300" s="346"/>
      <c r="CT300" s="344" t="s">
        <v>19</v>
      </c>
      <c r="CU300" s="345"/>
      <c r="CV300" s="346"/>
      <c r="CW300" s="350" t="s">
        <v>120</v>
      </c>
      <c r="CX300" s="345"/>
      <c r="CY300" s="351"/>
    </row>
    <row r="301" spans="1:103" ht="13.5" customHeight="1" thickBot="1">
      <c r="A301" s="83" t="str">
        <f t="shared" si="86"/>
        <v/>
      </c>
      <c r="B301" s="154" t="s">
        <v>24</v>
      </c>
      <c r="C301" s="283" t="s">
        <v>24</v>
      </c>
      <c r="D301" s="59" t="s">
        <v>24</v>
      </c>
      <c r="E301" s="60" t="s">
        <v>24</v>
      </c>
      <c r="F301" s="61" t="s">
        <v>25</v>
      </c>
      <c r="G301" s="62" t="s">
        <v>26</v>
      </c>
      <c r="H301" s="363"/>
      <c r="I301" s="358"/>
      <c r="J301" s="358"/>
      <c r="K301" s="358"/>
      <c r="L301" s="361"/>
      <c r="M301" s="357"/>
      <c r="N301" s="358"/>
      <c r="O301" s="358"/>
      <c r="P301" s="358"/>
      <c r="Q301" s="361"/>
      <c r="R301" s="357"/>
      <c r="S301" s="358"/>
      <c r="T301" s="358"/>
      <c r="U301" s="358"/>
      <c r="V301" s="361"/>
      <c r="W301" s="357"/>
      <c r="X301" s="358"/>
      <c r="Y301" s="358"/>
      <c r="Z301" s="358"/>
      <c r="AA301" s="359"/>
      <c r="AC301" s="363"/>
      <c r="AD301" s="358"/>
      <c r="AE301" s="358"/>
      <c r="AF301" s="358"/>
      <c r="AG301" s="361"/>
      <c r="AH301" s="357"/>
      <c r="AI301" s="358"/>
      <c r="AJ301" s="358"/>
      <c r="AK301" s="358"/>
      <c r="AL301" s="361"/>
      <c r="AM301" s="357"/>
      <c r="AN301" s="358"/>
      <c r="AO301" s="358"/>
      <c r="AP301" s="358"/>
      <c r="AQ301" s="361"/>
      <c r="AR301" s="357"/>
      <c r="AS301" s="358"/>
      <c r="AT301" s="358"/>
      <c r="AU301" s="358"/>
      <c r="AV301" s="361"/>
      <c r="AW301" s="357"/>
      <c r="AX301" s="358"/>
      <c r="AY301" s="358"/>
      <c r="AZ301" s="358"/>
      <c r="BA301" s="359"/>
      <c r="BB301" s="357"/>
      <c r="BC301" s="358"/>
      <c r="BD301" s="358"/>
      <c r="BE301" s="358"/>
      <c r="BF301" s="359"/>
      <c r="BG301" s="63" t="s">
        <v>26</v>
      </c>
      <c r="BI301" s="64" t="s">
        <v>26</v>
      </c>
      <c r="BJ301" s="65">
        <v>1</v>
      </c>
      <c r="BK301" s="66">
        <v>2</v>
      </c>
      <c r="BL301" s="65">
        <v>3</v>
      </c>
      <c r="BM301" s="66">
        <v>4</v>
      </c>
      <c r="BN301" s="65">
        <v>5</v>
      </c>
      <c r="BO301" s="66">
        <v>6</v>
      </c>
      <c r="BP301" s="65">
        <v>7</v>
      </c>
      <c r="BQ301" s="66">
        <v>8</v>
      </c>
      <c r="BR301" s="66">
        <v>9</v>
      </c>
      <c r="BS301" s="67">
        <v>10</v>
      </c>
      <c r="BU301" s="64" t="s">
        <v>26</v>
      </c>
      <c r="BV301" s="347"/>
      <c r="BW301" s="348"/>
      <c r="BX301" s="349"/>
      <c r="BY301" s="347"/>
      <c r="BZ301" s="348"/>
      <c r="CA301" s="349"/>
      <c r="CB301" s="347"/>
      <c r="CC301" s="348"/>
      <c r="CD301" s="349"/>
      <c r="CE301" s="347"/>
      <c r="CF301" s="348"/>
      <c r="CG301" s="349"/>
      <c r="CH301" s="347"/>
      <c r="CI301" s="348"/>
      <c r="CJ301" s="349"/>
      <c r="CK301" s="347"/>
      <c r="CL301" s="348"/>
      <c r="CM301" s="349"/>
      <c r="CN301" s="347"/>
      <c r="CO301" s="348"/>
      <c r="CP301" s="349"/>
      <c r="CQ301" s="347"/>
      <c r="CR301" s="348"/>
      <c r="CS301" s="349"/>
      <c r="CT301" s="347"/>
      <c r="CU301" s="348"/>
      <c r="CV301" s="349"/>
      <c r="CW301" s="352"/>
      <c r="CX301" s="348"/>
      <c r="CY301" s="353"/>
    </row>
    <row r="302" spans="1:103" ht="13.5" customHeight="1">
      <c r="A302" s="83" t="str">
        <f t="shared" si="86"/>
        <v/>
      </c>
      <c r="B302" s="167" t="str">
        <f t="shared" ref="B302:B323" si="87">IF(SUM(BV302:CY302),AVERAGE(BV302:CY302),"")</f>
        <v/>
      </c>
      <c r="C302" s="150" t="str">
        <f t="shared" ref="C302:C323" si="88">IF(SUM(H302:BF302),AVERAGE(H302:BF302),"")</f>
        <v/>
      </c>
      <c r="D302" s="70" t="str">
        <f t="shared" ref="D302:D323" si="89">IF(SUM(BJ302:BS302),AVERAGE(BJ302:BS302),"")</f>
        <v/>
      </c>
      <c r="E302" s="187" t="str">
        <f>IF(ISERROR(SUM((B302/2),(C302/2),(D302/2))),IF(ISERROR(SUM((B302/2),(C302/2))),IF(ISERROR(SUM((B302/2),(D302/2))),IF(ISERROR(SUM((C302/2),(D302/2))),IF(ISERROR(B302/2),IF(ISERROR(C302/2),A300,C302),B302),SUM((C302*'Student List'!$D$34),(D302*'Student List'!$E$34))/'Student List'!$D$40),SUM((B302*'Student List'!$C$34),(D302*'Student List'!$E$34))/'Student List'!$E$40),SUM((B302*'Student List'!$C$34),(C302*'Student List'!$D$34))/'Student List'!$C$40),SUM((B302*'Student List'!$C$34),(C302*'Student List'!$D$34),(D302*'Student List'!$E$34))/'Student List'!$C$35)</f>
        <v/>
      </c>
      <c r="F302" s="84" t="str">
        <f t="shared" ref="F302:F323" si="90">IF(ISERROR(IF(E302,HLOOKUP(E302,$B$354:$N$355,2),"")),"",(IF(E302,HLOOKUP(E302,$B$354:$N$355,2),"")))</f>
        <v/>
      </c>
      <c r="G302" s="172" t="str">
        <f>IF(ISTEXT('Student List'!$C$9),('Student List'!$C$9),"")</f>
        <v/>
      </c>
      <c r="H302" s="71"/>
      <c r="I302" s="72"/>
      <c r="J302" s="73"/>
      <c r="K302" s="72"/>
      <c r="L302" s="74"/>
      <c r="M302" s="75"/>
      <c r="N302" s="72"/>
      <c r="O302" s="73"/>
      <c r="P302" s="72"/>
      <c r="Q302" s="74"/>
      <c r="R302" s="75"/>
      <c r="S302" s="72"/>
      <c r="T302" s="73"/>
      <c r="U302" s="72"/>
      <c r="V302" s="74"/>
      <c r="W302" s="75"/>
      <c r="X302" s="72"/>
      <c r="Y302" s="73"/>
      <c r="Z302" s="72"/>
      <c r="AA302" s="76"/>
      <c r="AB302" s="207"/>
      <c r="AC302" s="71"/>
      <c r="AD302" s="72"/>
      <c r="AE302" s="75"/>
      <c r="AF302" s="72"/>
      <c r="AG302" s="74"/>
      <c r="AH302" s="75"/>
      <c r="AI302" s="72"/>
      <c r="AJ302" s="73"/>
      <c r="AK302" s="72"/>
      <c r="AL302" s="74"/>
      <c r="AM302" s="75"/>
      <c r="AN302" s="72"/>
      <c r="AO302" s="73"/>
      <c r="AP302" s="72"/>
      <c r="AQ302" s="77"/>
      <c r="AR302" s="75"/>
      <c r="AS302" s="72"/>
      <c r="AT302" s="73"/>
      <c r="AU302" s="72"/>
      <c r="AV302" s="74"/>
      <c r="AW302" s="75"/>
      <c r="AX302" s="72"/>
      <c r="AY302" s="73"/>
      <c r="AZ302" s="72"/>
      <c r="BA302" s="74"/>
      <c r="BB302" s="75"/>
      <c r="BC302" s="72"/>
      <c r="BD302" s="72"/>
      <c r="BE302" s="72"/>
      <c r="BF302" s="75"/>
      <c r="BG302" s="78" t="str">
        <f t="shared" ref="BG302:BG323" si="91">G302</f>
        <v/>
      </c>
      <c r="BI302" s="79" t="str">
        <f t="shared" ref="BI302:BI323" si="92">G302</f>
        <v/>
      </c>
      <c r="BJ302" s="109"/>
      <c r="BK302" s="110"/>
      <c r="BL302" s="110"/>
      <c r="BM302" s="110"/>
      <c r="BN302" s="110"/>
      <c r="BO302" s="110"/>
      <c r="BP302" s="110"/>
      <c r="BQ302" s="110"/>
      <c r="BR302" s="110"/>
      <c r="BS302" s="111"/>
      <c r="BU302" s="170" t="str">
        <f t="shared" ref="BU302:BU323" si="93">G302</f>
        <v/>
      </c>
      <c r="BV302" s="158"/>
      <c r="BW302" s="159"/>
      <c r="BX302" s="248"/>
      <c r="BY302" s="252"/>
      <c r="BZ302" s="253"/>
      <c r="CA302" s="254"/>
      <c r="CB302" s="252"/>
      <c r="CC302" s="253"/>
      <c r="CD302" s="254"/>
      <c r="CE302" s="252"/>
      <c r="CF302" s="253"/>
      <c r="CG302" s="254"/>
      <c r="CH302" s="252"/>
      <c r="CI302" s="253"/>
      <c r="CJ302" s="254"/>
      <c r="CK302" s="252"/>
      <c r="CL302" s="253"/>
      <c r="CM302" s="254"/>
      <c r="CN302" s="252"/>
      <c r="CO302" s="253"/>
      <c r="CP302" s="254"/>
      <c r="CQ302" s="252"/>
      <c r="CR302" s="253"/>
      <c r="CS302" s="254"/>
      <c r="CT302" s="252"/>
      <c r="CU302" s="253"/>
      <c r="CV302" s="254"/>
      <c r="CW302" s="247"/>
      <c r="CX302" s="159"/>
      <c r="CY302" s="160"/>
    </row>
    <row r="303" spans="1:103" ht="13.5" customHeight="1">
      <c r="A303" s="83" t="str">
        <f t="shared" si="86"/>
        <v/>
      </c>
      <c r="B303" s="168" t="str">
        <f t="shared" si="87"/>
        <v/>
      </c>
      <c r="C303" s="151" t="str">
        <f t="shared" si="88"/>
        <v/>
      </c>
      <c r="D303" s="82" t="str">
        <f t="shared" si="89"/>
        <v/>
      </c>
      <c r="E303" s="188" t="str">
        <f>IF(ISERROR(SUM((B303/2),(C303/2),(D303/2))),IF(ISERROR(SUM((B303/2),(C303/2))),IF(ISERROR(SUM((B303/2),(D303/2))),IF(ISERROR(SUM((C303/2),(D303/2))),IF(ISERROR(B303/2),IF(ISERROR(C303/2),A301,C303),B303),SUM((C303*'Student List'!$D$34),(D303*'Student List'!$E$34))/'Student List'!$D$40),SUM((B303*'Student List'!$C$34),(D303*'Student List'!$E$34))/'Student List'!$E$40),SUM((B303*'Student List'!$C$34),(C303*'Student List'!$D$34))/'Student List'!$C$40),SUM((B303*'Student List'!$C$34),(C303*'Student List'!$D$34),(D303*'Student List'!$E$34))/'Student List'!$C$35)</f>
        <v/>
      </c>
      <c r="F303" s="84" t="str">
        <f t="shared" si="90"/>
        <v/>
      </c>
      <c r="G303" s="208" t="str">
        <f>IF(ISTEXT('Student List'!$C$10),('Student List'!$C$10),"")</f>
        <v/>
      </c>
      <c r="H303" s="209"/>
      <c r="I303" s="210"/>
      <c r="J303" s="211"/>
      <c r="K303" s="210"/>
      <c r="L303" s="212"/>
      <c r="M303" s="213"/>
      <c r="N303" s="210"/>
      <c r="O303" s="211"/>
      <c r="P303" s="210"/>
      <c r="Q303" s="212"/>
      <c r="R303" s="213"/>
      <c r="S303" s="210"/>
      <c r="T303" s="211"/>
      <c r="U303" s="210"/>
      <c r="V303" s="212"/>
      <c r="W303" s="213"/>
      <c r="X303" s="210"/>
      <c r="Y303" s="211"/>
      <c r="Z303" s="210"/>
      <c r="AA303" s="214"/>
      <c r="AB303" s="215"/>
      <c r="AC303" s="209"/>
      <c r="AD303" s="210"/>
      <c r="AE303" s="213"/>
      <c r="AF303" s="210"/>
      <c r="AG303" s="212"/>
      <c r="AH303" s="213"/>
      <c r="AI303" s="210"/>
      <c r="AJ303" s="211"/>
      <c r="AK303" s="210"/>
      <c r="AL303" s="212"/>
      <c r="AM303" s="213"/>
      <c r="AN303" s="210"/>
      <c r="AO303" s="211"/>
      <c r="AP303" s="210"/>
      <c r="AQ303" s="212"/>
      <c r="AR303" s="213"/>
      <c r="AS303" s="210"/>
      <c r="AT303" s="211"/>
      <c r="AU303" s="210"/>
      <c r="AV303" s="212"/>
      <c r="AW303" s="213"/>
      <c r="AX303" s="210"/>
      <c r="AY303" s="211"/>
      <c r="AZ303" s="210"/>
      <c r="BA303" s="212"/>
      <c r="BB303" s="213"/>
      <c r="BC303" s="210"/>
      <c r="BD303" s="210"/>
      <c r="BE303" s="210"/>
      <c r="BF303" s="213"/>
      <c r="BG303" s="216" t="str">
        <f t="shared" si="91"/>
        <v/>
      </c>
      <c r="BH303" s="217"/>
      <c r="BI303" s="218" t="str">
        <f t="shared" si="92"/>
        <v/>
      </c>
      <c r="BJ303" s="219"/>
      <c r="BK303" s="220"/>
      <c r="BL303" s="221"/>
      <c r="BM303" s="221"/>
      <c r="BN303" s="221"/>
      <c r="BO303" s="221"/>
      <c r="BP303" s="221"/>
      <c r="BQ303" s="221"/>
      <c r="BR303" s="221"/>
      <c r="BS303" s="222"/>
      <c r="BT303" s="217"/>
      <c r="BU303" s="223" t="str">
        <f t="shared" si="93"/>
        <v/>
      </c>
      <c r="BV303" s="224"/>
      <c r="BW303" s="225"/>
      <c r="BX303" s="249"/>
      <c r="BY303" s="255"/>
      <c r="BZ303" s="226"/>
      <c r="CA303" s="249"/>
      <c r="CB303" s="255"/>
      <c r="CC303" s="226"/>
      <c r="CD303" s="249"/>
      <c r="CE303" s="255"/>
      <c r="CF303" s="226"/>
      <c r="CG303" s="249"/>
      <c r="CH303" s="255"/>
      <c r="CI303" s="226"/>
      <c r="CJ303" s="249"/>
      <c r="CK303" s="255"/>
      <c r="CL303" s="226"/>
      <c r="CM303" s="249"/>
      <c r="CN303" s="255"/>
      <c r="CO303" s="226"/>
      <c r="CP303" s="249"/>
      <c r="CQ303" s="255"/>
      <c r="CR303" s="226"/>
      <c r="CS303" s="249"/>
      <c r="CT303" s="255"/>
      <c r="CU303" s="226"/>
      <c r="CV303" s="249"/>
      <c r="CW303" s="225"/>
      <c r="CX303" s="226"/>
      <c r="CY303" s="227"/>
    </row>
    <row r="304" spans="1:103" ht="13.5" customHeight="1">
      <c r="A304" s="83" t="str">
        <f t="shared" si="86"/>
        <v/>
      </c>
      <c r="B304" s="168" t="str">
        <f t="shared" si="87"/>
        <v/>
      </c>
      <c r="C304" s="151" t="str">
        <f t="shared" si="88"/>
        <v/>
      </c>
      <c r="D304" s="82" t="str">
        <f t="shared" si="89"/>
        <v/>
      </c>
      <c r="E304" s="188" t="str">
        <f>IF(ISERROR(SUM((B304/2),(C304/2),(D304/2))),IF(ISERROR(SUM((B304/2),(C304/2))),IF(ISERROR(SUM((B304/2),(D304/2))),IF(ISERROR(SUM((C304/2),(D304/2))),IF(ISERROR(B304/2),IF(ISERROR(C304/2),A302,C304),B304),SUM((C304*'Student List'!$D$34),(D304*'Student List'!$E$34))/'Student List'!$D$40),SUM((B304*'Student List'!$C$34),(D304*'Student List'!$E$34))/'Student List'!$E$40),SUM((B304*'Student List'!$C$34),(C304*'Student List'!$D$34))/'Student List'!$C$40),SUM((B304*'Student List'!$C$34),(C304*'Student List'!$D$34),(D304*'Student List'!$E$34))/'Student List'!$C$35)</f>
        <v/>
      </c>
      <c r="F304" s="84" t="str">
        <f t="shared" si="90"/>
        <v/>
      </c>
      <c r="G304" s="173" t="str">
        <f>IF(ISTEXT('Student List'!$C$11),('Student List'!$C$11),"")</f>
        <v/>
      </c>
      <c r="H304" s="85"/>
      <c r="I304" s="86"/>
      <c r="J304" s="87"/>
      <c r="K304" s="86"/>
      <c r="L304" s="88"/>
      <c r="M304" s="89"/>
      <c r="N304" s="86"/>
      <c r="O304" s="87"/>
      <c r="P304" s="86"/>
      <c r="Q304" s="88"/>
      <c r="R304" s="89"/>
      <c r="S304" s="86"/>
      <c r="T304" s="87"/>
      <c r="U304" s="86"/>
      <c r="V304" s="88"/>
      <c r="W304" s="89"/>
      <c r="X304" s="86"/>
      <c r="Y304" s="87"/>
      <c r="Z304" s="86"/>
      <c r="AA304" s="90"/>
      <c r="AB304" s="207"/>
      <c r="AC304" s="85"/>
      <c r="AD304" s="86"/>
      <c r="AE304" s="89"/>
      <c r="AF304" s="86"/>
      <c r="AG304" s="88"/>
      <c r="AH304" s="89"/>
      <c r="AI304" s="86"/>
      <c r="AJ304" s="87"/>
      <c r="AK304" s="86"/>
      <c r="AL304" s="88"/>
      <c r="AM304" s="89"/>
      <c r="AN304" s="86"/>
      <c r="AO304" s="87"/>
      <c r="AP304" s="86"/>
      <c r="AQ304" s="88"/>
      <c r="AR304" s="89"/>
      <c r="AS304" s="86"/>
      <c r="AT304" s="87"/>
      <c r="AU304" s="86"/>
      <c r="AV304" s="88"/>
      <c r="AW304" s="89"/>
      <c r="AX304" s="86"/>
      <c r="AY304" s="87"/>
      <c r="AZ304" s="86"/>
      <c r="BA304" s="88"/>
      <c r="BB304" s="89"/>
      <c r="BC304" s="86"/>
      <c r="BD304" s="86"/>
      <c r="BE304" s="86"/>
      <c r="BF304" s="89"/>
      <c r="BG304" s="91" t="str">
        <f t="shared" si="91"/>
        <v/>
      </c>
      <c r="BI304" s="92" t="str">
        <f t="shared" si="92"/>
        <v/>
      </c>
      <c r="BJ304" s="112"/>
      <c r="BK304" s="117"/>
      <c r="BL304" s="113"/>
      <c r="BM304" s="113"/>
      <c r="BN304" s="113"/>
      <c r="BO304" s="113"/>
      <c r="BP304" s="113"/>
      <c r="BQ304" s="113"/>
      <c r="BR304" s="113"/>
      <c r="BS304" s="114"/>
      <c r="BU304" s="171" t="str">
        <f t="shared" si="93"/>
        <v/>
      </c>
      <c r="BV304" s="161"/>
      <c r="BW304" s="162"/>
      <c r="BX304" s="250"/>
      <c r="BY304" s="256"/>
      <c r="BZ304" s="163"/>
      <c r="CA304" s="250"/>
      <c r="CB304" s="256"/>
      <c r="CC304" s="163"/>
      <c r="CD304" s="250"/>
      <c r="CE304" s="256"/>
      <c r="CF304" s="163"/>
      <c r="CG304" s="250"/>
      <c r="CH304" s="256"/>
      <c r="CI304" s="163"/>
      <c r="CJ304" s="250"/>
      <c r="CK304" s="256"/>
      <c r="CL304" s="163"/>
      <c r="CM304" s="250"/>
      <c r="CN304" s="256"/>
      <c r="CO304" s="163"/>
      <c r="CP304" s="250"/>
      <c r="CQ304" s="256"/>
      <c r="CR304" s="163"/>
      <c r="CS304" s="250"/>
      <c r="CT304" s="256"/>
      <c r="CU304" s="163"/>
      <c r="CV304" s="250"/>
      <c r="CW304" s="162"/>
      <c r="CX304" s="163"/>
      <c r="CY304" s="164"/>
    </row>
    <row r="305" spans="1:103" ht="13.5" customHeight="1">
      <c r="A305" s="83" t="str">
        <f t="shared" si="86"/>
        <v/>
      </c>
      <c r="B305" s="168" t="str">
        <f t="shared" si="87"/>
        <v/>
      </c>
      <c r="C305" s="151" t="str">
        <f t="shared" si="88"/>
        <v/>
      </c>
      <c r="D305" s="82" t="str">
        <f t="shared" si="89"/>
        <v/>
      </c>
      <c r="E305" s="188" t="str">
        <f>IF(ISERROR(SUM((B305/2),(C305/2),(D305/2))),IF(ISERROR(SUM((B305/2),(C305/2))),IF(ISERROR(SUM((B305/2),(D305/2))),IF(ISERROR(SUM((C305/2),(D305/2))),IF(ISERROR(B305/2),IF(ISERROR(C305/2),A303,C305),B305),SUM((C305*'Student List'!$D$34),(D305*'Student List'!$E$34))/'Student List'!$D$40),SUM((B305*'Student List'!$C$34),(D305*'Student List'!$E$34))/'Student List'!$E$40),SUM((B305*'Student List'!$C$34),(C305*'Student List'!$D$34))/'Student List'!$C$40),SUM((B305*'Student List'!$C$34),(C305*'Student List'!$D$34),(D305*'Student List'!$E$34))/'Student List'!$C$35)</f>
        <v/>
      </c>
      <c r="F305" s="84" t="str">
        <f t="shared" si="90"/>
        <v/>
      </c>
      <c r="G305" s="208" t="str">
        <f>IF(ISTEXT('Student List'!$C$12),('Student List'!$C$12),"")</f>
        <v/>
      </c>
      <c r="H305" s="209"/>
      <c r="I305" s="210"/>
      <c r="J305" s="211"/>
      <c r="K305" s="210"/>
      <c r="L305" s="212"/>
      <c r="M305" s="213"/>
      <c r="N305" s="210"/>
      <c r="O305" s="211"/>
      <c r="P305" s="210"/>
      <c r="Q305" s="212"/>
      <c r="R305" s="213"/>
      <c r="S305" s="210"/>
      <c r="T305" s="211"/>
      <c r="U305" s="210"/>
      <c r="V305" s="212"/>
      <c r="W305" s="213"/>
      <c r="X305" s="210"/>
      <c r="Y305" s="211"/>
      <c r="Z305" s="210"/>
      <c r="AA305" s="214"/>
      <c r="AB305" s="215"/>
      <c r="AC305" s="209"/>
      <c r="AD305" s="210"/>
      <c r="AE305" s="213"/>
      <c r="AF305" s="210"/>
      <c r="AG305" s="212"/>
      <c r="AH305" s="213"/>
      <c r="AI305" s="210"/>
      <c r="AJ305" s="211"/>
      <c r="AK305" s="210"/>
      <c r="AL305" s="212"/>
      <c r="AM305" s="213"/>
      <c r="AN305" s="210"/>
      <c r="AO305" s="211"/>
      <c r="AP305" s="210"/>
      <c r="AQ305" s="212"/>
      <c r="AR305" s="213"/>
      <c r="AS305" s="210"/>
      <c r="AT305" s="211"/>
      <c r="AU305" s="210"/>
      <c r="AV305" s="212"/>
      <c r="AW305" s="213"/>
      <c r="AX305" s="210"/>
      <c r="AY305" s="211"/>
      <c r="AZ305" s="210"/>
      <c r="BA305" s="212"/>
      <c r="BB305" s="213"/>
      <c r="BC305" s="210"/>
      <c r="BD305" s="210"/>
      <c r="BE305" s="210"/>
      <c r="BF305" s="213"/>
      <c r="BG305" s="216" t="str">
        <f t="shared" si="91"/>
        <v/>
      </c>
      <c r="BH305" s="217"/>
      <c r="BI305" s="218" t="str">
        <f t="shared" si="92"/>
        <v/>
      </c>
      <c r="BJ305" s="219"/>
      <c r="BK305" s="220"/>
      <c r="BL305" s="221"/>
      <c r="BM305" s="221"/>
      <c r="BN305" s="221"/>
      <c r="BO305" s="221"/>
      <c r="BP305" s="221"/>
      <c r="BQ305" s="221"/>
      <c r="BR305" s="221"/>
      <c r="BS305" s="222"/>
      <c r="BT305" s="217"/>
      <c r="BU305" s="223" t="str">
        <f t="shared" si="93"/>
        <v/>
      </c>
      <c r="BV305" s="224"/>
      <c r="BW305" s="225"/>
      <c r="BX305" s="249"/>
      <c r="BY305" s="255"/>
      <c r="BZ305" s="226"/>
      <c r="CA305" s="249"/>
      <c r="CB305" s="255"/>
      <c r="CC305" s="226"/>
      <c r="CD305" s="249"/>
      <c r="CE305" s="255"/>
      <c r="CF305" s="226"/>
      <c r="CG305" s="249"/>
      <c r="CH305" s="255"/>
      <c r="CI305" s="226"/>
      <c r="CJ305" s="249"/>
      <c r="CK305" s="255"/>
      <c r="CL305" s="226"/>
      <c r="CM305" s="249"/>
      <c r="CN305" s="255"/>
      <c r="CO305" s="226"/>
      <c r="CP305" s="249"/>
      <c r="CQ305" s="255"/>
      <c r="CR305" s="226"/>
      <c r="CS305" s="249"/>
      <c r="CT305" s="255"/>
      <c r="CU305" s="226"/>
      <c r="CV305" s="249"/>
      <c r="CW305" s="225"/>
      <c r="CX305" s="226"/>
      <c r="CY305" s="227"/>
    </row>
    <row r="306" spans="1:103" ht="13.5" customHeight="1">
      <c r="A306" s="83" t="str">
        <f t="shared" si="86"/>
        <v/>
      </c>
      <c r="B306" s="168" t="str">
        <f t="shared" si="87"/>
        <v/>
      </c>
      <c r="C306" s="151" t="str">
        <f t="shared" si="88"/>
        <v/>
      </c>
      <c r="D306" s="82" t="str">
        <f t="shared" si="89"/>
        <v/>
      </c>
      <c r="E306" s="188" t="str">
        <f>IF(ISERROR(SUM((B306/2),(C306/2),(D306/2))),IF(ISERROR(SUM((B306/2),(C306/2))),IF(ISERROR(SUM((B306/2),(D306/2))),IF(ISERROR(SUM((C306/2),(D306/2))),IF(ISERROR(B306/2),IF(ISERROR(C306/2),A304,C306),B306),SUM((C306*'Student List'!$D$34),(D306*'Student List'!$E$34))/'Student List'!$D$40),SUM((B306*'Student List'!$C$34),(D306*'Student List'!$E$34))/'Student List'!$E$40),SUM((B306*'Student List'!$C$34),(C306*'Student List'!$D$34))/'Student List'!$C$40),SUM((B306*'Student List'!$C$34),(C306*'Student List'!$D$34),(D306*'Student List'!$E$34))/'Student List'!$C$35)</f>
        <v/>
      </c>
      <c r="F306" s="84" t="str">
        <f t="shared" si="90"/>
        <v/>
      </c>
      <c r="G306" s="173" t="str">
        <f>IF(ISTEXT('Student List'!$C$13),('Student List'!$C$13),"")</f>
        <v/>
      </c>
      <c r="H306" s="85"/>
      <c r="I306" s="86"/>
      <c r="J306" s="87"/>
      <c r="K306" s="86"/>
      <c r="L306" s="88"/>
      <c r="M306" s="89"/>
      <c r="N306" s="86"/>
      <c r="O306" s="87"/>
      <c r="P306" s="86"/>
      <c r="Q306" s="88"/>
      <c r="R306" s="89"/>
      <c r="S306" s="86"/>
      <c r="T306" s="87"/>
      <c r="U306" s="86"/>
      <c r="V306" s="88"/>
      <c r="W306" s="89"/>
      <c r="X306" s="86"/>
      <c r="Y306" s="87"/>
      <c r="Z306" s="86"/>
      <c r="AA306" s="90"/>
      <c r="AB306" s="207"/>
      <c r="AC306" s="85"/>
      <c r="AD306" s="86"/>
      <c r="AE306" s="89"/>
      <c r="AF306" s="86"/>
      <c r="AG306" s="88"/>
      <c r="AH306" s="89"/>
      <c r="AI306" s="86"/>
      <c r="AJ306" s="87"/>
      <c r="AK306" s="86"/>
      <c r="AL306" s="88"/>
      <c r="AM306" s="89"/>
      <c r="AN306" s="86"/>
      <c r="AO306" s="87"/>
      <c r="AP306" s="86"/>
      <c r="AQ306" s="88"/>
      <c r="AR306" s="89"/>
      <c r="AS306" s="86"/>
      <c r="AT306" s="87"/>
      <c r="AU306" s="86"/>
      <c r="AV306" s="88"/>
      <c r="AW306" s="89"/>
      <c r="AX306" s="86"/>
      <c r="AY306" s="87"/>
      <c r="AZ306" s="86"/>
      <c r="BA306" s="88"/>
      <c r="BB306" s="89"/>
      <c r="BC306" s="86"/>
      <c r="BD306" s="86"/>
      <c r="BE306" s="86"/>
      <c r="BF306" s="89"/>
      <c r="BG306" s="91" t="str">
        <f t="shared" si="91"/>
        <v/>
      </c>
      <c r="BI306" s="92" t="str">
        <f t="shared" si="92"/>
        <v/>
      </c>
      <c r="BJ306" s="112"/>
      <c r="BK306" s="117"/>
      <c r="BL306" s="113"/>
      <c r="BM306" s="113"/>
      <c r="BN306" s="113"/>
      <c r="BO306" s="113"/>
      <c r="BP306" s="113"/>
      <c r="BQ306" s="113"/>
      <c r="BR306" s="113"/>
      <c r="BS306" s="114"/>
      <c r="BU306" s="171" t="str">
        <f t="shared" si="93"/>
        <v/>
      </c>
      <c r="BV306" s="161"/>
      <c r="BW306" s="162"/>
      <c r="BX306" s="250"/>
      <c r="BY306" s="256"/>
      <c r="BZ306" s="163"/>
      <c r="CA306" s="250"/>
      <c r="CB306" s="256"/>
      <c r="CC306" s="163"/>
      <c r="CD306" s="250"/>
      <c r="CE306" s="256"/>
      <c r="CF306" s="163"/>
      <c r="CG306" s="250"/>
      <c r="CH306" s="256"/>
      <c r="CI306" s="163"/>
      <c r="CJ306" s="250"/>
      <c r="CK306" s="256"/>
      <c r="CL306" s="163"/>
      <c r="CM306" s="250"/>
      <c r="CN306" s="256"/>
      <c r="CO306" s="163"/>
      <c r="CP306" s="250"/>
      <c r="CQ306" s="256"/>
      <c r="CR306" s="163"/>
      <c r="CS306" s="250"/>
      <c r="CT306" s="256"/>
      <c r="CU306" s="163"/>
      <c r="CV306" s="250"/>
      <c r="CW306" s="162"/>
      <c r="CX306" s="163"/>
      <c r="CY306" s="164"/>
    </row>
    <row r="307" spans="1:103" ht="13.5" customHeight="1">
      <c r="A307" s="83" t="str">
        <f t="shared" si="86"/>
        <v/>
      </c>
      <c r="B307" s="168" t="str">
        <f t="shared" si="87"/>
        <v/>
      </c>
      <c r="C307" s="151" t="str">
        <f t="shared" si="88"/>
        <v/>
      </c>
      <c r="D307" s="82" t="str">
        <f t="shared" si="89"/>
        <v/>
      </c>
      <c r="E307" s="188" t="str">
        <f>IF(ISERROR(SUM((B307/2),(C307/2),(D307/2))),IF(ISERROR(SUM((B307/2),(C307/2))),IF(ISERROR(SUM((B307/2),(D307/2))),IF(ISERROR(SUM((C307/2),(D307/2))),IF(ISERROR(B307/2),IF(ISERROR(C307/2),A305,C307),B307),SUM((C307*'Student List'!$D$34),(D307*'Student List'!$E$34))/'Student List'!$D$40),SUM((B307*'Student List'!$C$34),(D307*'Student List'!$E$34))/'Student List'!$E$40),SUM((B307*'Student List'!$C$34),(C307*'Student List'!$D$34))/'Student List'!$C$40),SUM((B307*'Student List'!$C$34),(C307*'Student List'!$D$34),(D307*'Student List'!$E$34))/'Student List'!$C$35)</f>
        <v/>
      </c>
      <c r="F307" s="84" t="str">
        <f t="shared" si="90"/>
        <v/>
      </c>
      <c r="G307" s="208" t="str">
        <f>IF(ISTEXT('Student List'!$C$14),('Student List'!$C$14),"")</f>
        <v/>
      </c>
      <c r="H307" s="209"/>
      <c r="I307" s="210"/>
      <c r="J307" s="211"/>
      <c r="K307" s="210"/>
      <c r="L307" s="212"/>
      <c r="M307" s="213"/>
      <c r="N307" s="210"/>
      <c r="O307" s="211"/>
      <c r="P307" s="210"/>
      <c r="Q307" s="212"/>
      <c r="R307" s="213"/>
      <c r="S307" s="210"/>
      <c r="T307" s="211"/>
      <c r="U307" s="210"/>
      <c r="V307" s="212"/>
      <c r="W307" s="213"/>
      <c r="X307" s="210"/>
      <c r="Y307" s="211"/>
      <c r="Z307" s="210"/>
      <c r="AA307" s="214"/>
      <c r="AB307" s="215"/>
      <c r="AC307" s="209"/>
      <c r="AD307" s="210"/>
      <c r="AE307" s="213"/>
      <c r="AF307" s="210"/>
      <c r="AG307" s="212"/>
      <c r="AH307" s="213"/>
      <c r="AI307" s="210"/>
      <c r="AJ307" s="211"/>
      <c r="AK307" s="210"/>
      <c r="AL307" s="212"/>
      <c r="AM307" s="213"/>
      <c r="AN307" s="210"/>
      <c r="AO307" s="211"/>
      <c r="AP307" s="210"/>
      <c r="AQ307" s="212"/>
      <c r="AR307" s="213"/>
      <c r="AS307" s="210"/>
      <c r="AT307" s="211"/>
      <c r="AU307" s="210"/>
      <c r="AV307" s="212"/>
      <c r="AW307" s="213"/>
      <c r="AX307" s="210"/>
      <c r="AY307" s="211"/>
      <c r="AZ307" s="210"/>
      <c r="BA307" s="212"/>
      <c r="BB307" s="213"/>
      <c r="BC307" s="210"/>
      <c r="BD307" s="210"/>
      <c r="BE307" s="210"/>
      <c r="BF307" s="213"/>
      <c r="BG307" s="216" t="str">
        <f t="shared" si="91"/>
        <v/>
      </c>
      <c r="BH307" s="217"/>
      <c r="BI307" s="218" t="str">
        <f t="shared" si="92"/>
        <v/>
      </c>
      <c r="BJ307" s="219"/>
      <c r="BK307" s="220"/>
      <c r="BL307" s="221"/>
      <c r="BM307" s="221"/>
      <c r="BN307" s="221"/>
      <c r="BO307" s="221"/>
      <c r="BP307" s="221"/>
      <c r="BQ307" s="221"/>
      <c r="BR307" s="221"/>
      <c r="BS307" s="222"/>
      <c r="BT307" s="217"/>
      <c r="BU307" s="223" t="str">
        <f t="shared" si="93"/>
        <v/>
      </c>
      <c r="BV307" s="224"/>
      <c r="BW307" s="225"/>
      <c r="BX307" s="249"/>
      <c r="BY307" s="255"/>
      <c r="BZ307" s="226"/>
      <c r="CA307" s="249"/>
      <c r="CB307" s="255"/>
      <c r="CC307" s="226"/>
      <c r="CD307" s="249"/>
      <c r="CE307" s="255"/>
      <c r="CF307" s="226"/>
      <c r="CG307" s="249"/>
      <c r="CH307" s="255"/>
      <c r="CI307" s="226"/>
      <c r="CJ307" s="249"/>
      <c r="CK307" s="255"/>
      <c r="CL307" s="226"/>
      <c r="CM307" s="249"/>
      <c r="CN307" s="255"/>
      <c r="CO307" s="226"/>
      <c r="CP307" s="249"/>
      <c r="CQ307" s="255"/>
      <c r="CR307" s="226"/>
      <c r="CS307" s="249"/>
      <c r="CT307" s="255"/>
      <c r="CU307" s="226"/>
      <c r="CV307" s="249"/>
      <c r="CW307" s="225"/>
      <c r="CX307" s="226"/>
      <c r="CY307" s="227"/>
    </row>
    <row r="308" spans="1:103" ht="13.5" customHeight="1">
      <c r="A308" s="83" t="str">
        <f t="shared" si="86"/>
        <v/>
      </c>
      <c r="B308" s="168" t="str">
        <f t="shared" si="87"/>
        <v/>
      </c>
      <c r="C308" s="151" t="str">
        <f t="shared" si="88"/>
        <v/>
      </c>
      <c r="D308" s="82" t="str">
        <f t="shared" si="89"/>
        <v/>
      </c>
      <c r="E308" s="188" t="str">
        <f>IF(ISERROR(SUM((B308/2),(C308/2),(D308/2))),IF(ISERROR(SUM((B308/2),(C308/2))),IF(ISERROR(SUM((B308/2),(D308/2))),IF(ISERROR(SUM((C308/2),(D308/2))),IF(ISERROR(B308/2),IF(ISERROR(C308/2),A306,C308),B308),SUM((C308*'Student List'!$D$34),(D308*'Student List'!$E$34))/'Student List'!$D$40),SUM((B308*'Student List'!$C$34),(D308*'Student List'!$E$34))/'Student List'!$E$40),SUM((B308*'Student List'!$C$34),(C308*'Student List'!$D$34))/'Student List'!$C$40),SUM((B308*'Student List'!$C$34),(C308*'Student List'!$D$34),(D308*'Student List'!$E$34))/'Student List'!$C$35)</f>
        <v/>
      </c>
      <c r="F308" s="84" t="str">
        <f t="shared" si="90"/>
        <v/>
      </c>
      <c r="G308" s="173" t="str">
        <f>IF(ISTEXT('Student List'!$C$15),('Student List'!$C$15),"")</f>
        <v/>
      </c>
      <c r="H308" s="85"/>
      <c r="I308" s="86"/>
      <c r="J308" s="87"/>
      <c r="K308" s="86"/>
      <c r="L308" s="88"/>
      <c r="M308" s="89"/>
      <c r="N308" s="86"/>
      <c r="O308" s="87"/>
      <c r="P308" s="86"/>
      <c r="Q308" s="88"/>
      <c r="R308" s="89"/>
      <c r="S308" s="86"/>
      <c r="T308" s="87"/>
      <c r="U308" s="86"/>
      <c r="V308" s="88"/>
      <c r="W308" s="89"/>
      <c r="X308" s="86"/>
      <c r="Y308" s="87"/>
      <c r="Z308" s="86"/>
      <c r="AA308" s="90"/>
      <c r="AB308" s="207"/>
      <c r="AC308" s="85"/>
      <c r="AD308" s="86"/>
      <c r="AE308" s="89"/>
      <c r="AF308" s="86"/>
      <c r="AG308" s="88"/>
      <c r="AH308" s="89"/>
      <c r="AI308" s="86"/>
      <c r="AJ308" s="87"/>
      <c r="AK308" s="86"/>
      <c r="AL308" s="88"/>
      <c r="AM308" s="89"/>
      <c r="AN308" s="86"/>
      <c r="AO308" s="87"/>
      <c r="AP308" s="86"/>
      <c r="AQ308" s="88"/>
      <c r="AR308" s="89"/>
      <c r="AS308" s="86"/>
      <c r="AT308" s="87"/>
      <c r="AU308" s="86"/>
      <c r="AV308" s="88"/>
      <c r="AW308" s="89"/>
      <c r="AX308" s="86"/>
      <c r="AY308" s="87"/>
      <c r="AZ308" s="86"/>
      <c r="BA308" s="88"/>
      <c r="BB308" s="89"/>
      <c r="BC308" s="86"/>
      <c r="BD308" s="86"/>
      <c r="BE308" s="86"/>
      <c r="BF308" s="89"/>
      <c r="BG308" s="91" t="str">
        <f t="shared" si="91"/>
        <v/>
      </c>
      <c r="BI308" s="92" t="str">
        <f t="shared" si="92"/>
        <v/>
      </c>
      <c r="BJ308" s="112"/>
      <c r="BK308" s="117"/>
      <c r="BL308" s="113"/>
      <c r="BM308" s="113"/>
      <c r="BN308" s="113"/>
      <c r="BO308" s="113"/>
      <c r="BP308" s="113"/>
      <c r="BQ308" s="113"/>
      <c r="BR308" s="113"/>
      <c r="BS308" s="114"/>
      <c r="BU308" s="171" t="str">
        <f t="shared" si="93"/>
        <v/>
      </c>
      <c r="BV308" s="161"/>
      <c r="BW308" s="162"/>
      <c r="BX308" s="250"/>
      <c r="BY308" s="256"/>
      <c r="BZ308" s="163"/>
      <c r="CA308" s="250"/>
      <c r="CB308" s="256"/>
      <c r="CC308" s="163"/>
      <c r="CD308" s="250"/>
      <c r="CE308" s="256"/>
      <c r="CF308" s="163"/>
      <c r="CG308" s="250"/>
      <c r="CH308" s="256"/>
      <c r="CI308" s="163"/>
      <c r="CJ308" s="250"/>
      <c r="CK308" s="256"/>
      <c r="CL308" s="163"/>
      <c r="CM308" s="250"/>
      <c r="CN308" s="256"/>
      <c r="CO308" s="163"/>
      <c r="CP308" s="250"/>
      <c r="CQ308" s="256"/>
      <c r="CR308" s="163"/>
      <c r="CS308" s="250"/>
      <c r="CT308" s="256"/>
      <c r="CU308" s="163"/>
      <c r="CV308" s="250"/>
      <c r="CW308" s="162"/>
      <c r="CX308" s="163"/>
      <c r="CY308" s="164"/>
    </row>
    <row r="309" spans="1:103" ht="13.5" customHeight="1">
      <c r="A309" s="83" t="str">
        <f t="shared" si="86"/>
        <v/>
      </c>
      <c r="B309" s="168" t="str">
        <f t="shared" si="87"/>
        <v/>
      </c>
      <c r="C309" s="151" t="str">
        <f t="shared" si="88"/>
        <v/>
      </c>
      <c r="D309" s="82" t="str">
        <f t="shared" si="89"/>
        <v/>
      </c>
      <c r="E309" s="188" t="str">
        <f>IF(ISERROR(SUM((B309/2),(C309/2),(D309/2))),IF(ISERROR(SUM((B309/2),(C309/2))),IF(ISERROR(SUM((B309/2),(D309/2))),IF(ISERROR(SUM((C309/2),(D309/2))),IF(ISERROR(B309/2),IF(ISERROR(C309/2),A307,C309),B309),SUM((C309*'Student List'!$D$34),(D309*'Student List'!$E$34))/'Student List'!$D$40),SUM((B309*'Student List'!$C$34),(D309*'Student List'!$E$34))/'Student List'!$E$40),SUM((B309*'Student List'!$C$34),(C309*'Student List'!$D$34))/'Student List'!$C$40),SUM((B309*'Student List'!$C$34),(C309*'Student List'!$D$34),(D309*'Student List'!$E$34))/'Student List'!$C$35)</f>
        <v/>
      </c>
      <c r="F309" s="84" t="str">
        <f t="shared" si="90"/>
        <v/>
      </c>
      <c r="G309" s="208" t="str">
        <f>IF(ISTEXT('Student List'!$C$16),('Student List'!$C$16),"")</f>
        <v/>
      </c>
      <c r="H309" s="209"/>
      <c r="I309" s="210"/>
      <c r="J309" s="211"/>
      <c r="K309" s="210"/>
      <c r="L309" s="212"/>
      <c r="M309" s="213"/>
      <c r="N309" s="210"/>
      <c r="O309" s="211"/>
      <c r="P309" s="210"/>
      <c r="Q309" s="212"/>
      <c r="R309" s="213"/>
      <c r="S309" s="210"/>
      <c r="T309" s="211"/>
      <c r="U309" s="210"/>
      <c r="V309" s="212"/>
      <c r="W309" s="213"/>
      <c r="X309" s="210"/>
      <c r="Y309" s="211"/>
      <c r="Z309" s="210"/>
      <c r="AA309" s="214"/>
      <c r="AB309" s="215"/>
      <c r="AC309" s="209"/>
      <c r="AD309" s="210"/>
      <c r="AE309" s="213"/>
      <c r="AF309" s="210"/>
      <c r="AG309" s="212"/>
      <c r="AH309" s="213"/>
      <c r="AI309" s="210"/>
      <c r="AJ309" s="211"/>
      <c r="AK309" s="210"/>
      <c r="AL309" s="212"/>
      <c r="AM309" s="213"/>
      <c r="AN309" s="210"/>
      <c r="AO309" s="211"/>
      <c r="AP309" s="210"/>
      <c r="AQ309" s="212"/>
      <c r="AR309" s="213"/>
      <c r="AS309" s="210"/>
      <c r="AT309" s="211"/>
      <c r="AU309" s="210"/>
      <c r="AV309" s="212"/>
      <c r="AW309" s="213"/>
      <c r="AX309" s="210"/>
      <c r="AY309" s="211"/>
      <c r="AZ309" s="210"/>
      <c r="BA309" s="212"/>
      <c r="BB309" s="213"/>
      <c r="BC309" s="210"/>
      <c r="BD309" s="210"/>
      <c r="BE309" s="210"/>
      <c r="BF309" s="213"/>
      <c r="BG309" s="216" t="str">
        <f t="shared" si="91"/>
        <v/>
      </c>
      <c r="BH309" s="217"/>
      <c r="BI309" s="218" t="str">
        <f t="shared" si="92"/>
        <v/>
      </c>
      <c r="BJ309" s="219"/>
      <c r="BK309" s="220"/>
      <c r="BL309" s="221"/>
      <c r="BM309" s="221"/>
      <c r="BN309" s="221"/>
      <c r="BO309" s="221"/>
      <c r="BP309" s="221"/>
      <c r="BQ309" s="221"/>
      <c r="BR309" s="221"/>
      <c r="BS309" s="222"/>
      <c r="BT309" s="217"/>
      <c r="BU309" s="223" t="str">
        <f t="shared" si="93"/>
        <v/>
      </c>
      <c r="BV309" s="224"/>
      <c r="BW309" s="225"/>
      <c r="BX309" s="249"/>
      <c r="BY309" s="255"/>
      <c r="BZ309" s="226"/>
      <c r="CA309" s="249"/>
      <c r="CB309" s="255"/>
      <c r="CC309" s="226"/>
      <c r="CD309" s="249"/>
      <c r="CE309" s="255"/>
      <c r="CF309" s="226"/>
      <c r="CG309" s="249"/>
      <c r="CH309" s="255"/>
      <c r="CI309" s="226"/>
      <c r="CJ309" s="249"/>
      <c r="CK309" s="255"/>
      <c r="CL309" s="226"/>
      <c r="CM309" s="249"/>
      <c r="CN309" s="255"/>
      <c r="CO309" s="226"/>
      <c r="CP309" s="249"/>
      <c r="CQ309" s="255"/>
      <c r="CR309" s="226"/>
      <c r="CS309" s="249"/>
      <c r="CT309" s="255"/>
      <c r="CU309" s="226"/>
      <c r="CV309" s="249"/>
      <c r="CW309" s="225"/>
      <c r="CX309" s="226"/>
      <c r="CY309" s="227"/>
    </row>
    <row r="310" spans="1:103" ht="13.5" customHeight="1">
      <c r="A310" s="83" t="str">
        <f t="shared" si="86"/>
        <v/>
      </c>
      <c r="B310" s="168" t="str">
        <f t="shared" si="87"/>
        <v/>
      </c>
      <c r="C310" s="151" t="str">
        <f t="shared" si="88"/>
        <v/>
      </c>
      <c r="D310" s="82" t="str">
        <f t="shared" si="89"/>
        <v/>
      </c>
      <c r="E310" s="188" t="str">
        <f>IF(ISERROR(SUM((B310/2),(C310/2),(D310/2))),IF(ISERROR(SUM((B310/2),(C310/2))),IF(ISERROR(SUM((B310/2),(D310/2))),IF(ISERROR(SUM((C310/2),(D310/2))),IF(ISERROR(B310/2),IF(ISERROR(C310/2),A308,C310),B310),SUM((C310*'Student List'!$D$34),(D310*'Student List'!$E$34))/'Student List'!$D$40),SUM((B310*'Student List'!$C$34),(D310*'Student List'!$E$34))/'Student List'!$E$40),SUM((B310*'Student List'!$C$34),(C310*'Student List'!$D$34))/'Student List'!$C$40),SUM((B310*'Student List'!$C$34),(C310*'Student List'!$D$34),(D310*'Student List'!$E$34))/'Student List'!$C$35)</f>
        <v/>
      </c>
      <c r="F310" s="84" t="str">
        <f t="shared" si="90"/>
        <v/>
      </c>
      <c r="G310" s="173" t="str">
        <f>IF(ISTEXT('Student List'!$C$17),('Student List'!$C$17),"")</f>
        <v/>
      </c>
      <c r="H310" s="85"/>
      <c r="I310" s="86"/>
      <c r="J310" s="87"/>
      <c r="K310" s="86"/>
      <c r="L310" s="88"/>
      <c r="M310" s="89"/>
      <c r="N310" s="86"/>
      <c r="O310" s="87"/>
      <c r="P310" s="86"/>
      <c r="Q310" s="88"/>
      <c r="R310" s="89"/>
      <c r="S310" s="86"/>
      <c r="T310" s="87"/>
      <c r="U310" s="86"/>
      <c r="V310" s="88"/>
      <c r="W310" s="89"/>
      <c r="X310" s="86"/>
      <c r="Y310" s="87"/>
      <c r="Z310" s="86"/>
      <c r="AA310" s="90"/>
      <c r="AB310" s="207"/>
      <c r="AC310" s="85"/>
      <c r="AD310" s="86"/>
      <c r="AE310" s="89"/>
      <c r="AF310" s="86"/>
      <c r="AG310" s="88"/>
      <c r="AH310" s="89"/>
      <c r="AI310" s="86"/>
      <c r="AJ310" s="87"/>
      <c r="AK310" s="86"/>
      <c r="AL310" s="88"/>
      <c r="AM310" s="89"/>
      <c r="AN310" s="86"/>
      <c r="AO310" s="87"/>
      <c r="AP310" s="86"/>
      <c r="AQ310" s="88"/>
      <c r="AR310" s="89"/>
      <c r="AS310" s="86"/>
      <c r="AT310" s="87"/>
      <c r="AU310" s="86"/>
      <c r="AV310" s="88"/>
      <c r="AW310" s="89"/>
      <c r="AX310" s="86"/>
      <c r="AY310" s="87"/>
      <c r="AZ310" s="86"/>
      <c r="BA310" s="88"/>
      <c r="BB310" s="89"/>
      <c r="BC310" s="86"/>
      <c r="BD310" s="86"/>
      <c r="BE310" s="86"/>
      <c r="BF310" s="89"/>
      <c r="BG310" s="91" t="str">
        <f t="shared" si="91"/>
        <v/>
      </c>
      <c r="BI310" s="92" t="str">
        <f t="shared" si="92"/>
        <v/>
      </c>
      <c r="BJ310" s="112"/>
      <c r="BK310" s="117"/>
      <c r="BL310" s="113"/>
      <c r="BM310" s="113"/>
      <c r="BN310" s="113"/>
      <c r="BO310" s="113"/>
      <c r="BP310" s="113"/>
      <c r="BQ310" s="113"/>
      <c r="BR310" s="113"/>
      <c r="BS310" s="114"/>
      <c r="BU310" s="171" t="str">
        <f t="shared" si="93"/>
        <v/>
      </c>
      <c r="BV310" s="161"/>
      <c r="BW310" s="162"/>
      <c r="BX310" s="250"/>
      <c r="BY310" s="256"/>
      <c r="BZ310" s="163"/>
      <c r="CA310" s="250"/>
      <c r="CB310" s="256"/>
      <c r="CC310" s="163"/>
      <c r="CD310" s="250"/>
      <c r="CE310" s="256"/>
      <c r="CF310" s="163"/>
      <c r="CG310" s="250"/>
      <c r="CH310" s="256"/>
      <c r="CI310" s="163"/>
      <c r="CJ310" s="250"/>
      <c r="CK310" s="256"/>
      <c r="CL310" s="163"/>
      <c r="CM310" s="250"/>
      <c r="CN310" s="256"/>
      <c r="CO310" s="163"/>
      <c r="CP310" s="250"/>
      <c r="CQ310" s="256"/>
      <c r="CR310" s="163"/>
      <c r="CS310" s="250"/>
      <c r="CT310" s="256"/>
      <c r="CU310" s="163"/>
      <c r="CV310" s="250"/>
      <c r="CW310" s="162"/>
      <c r="CX310" s="163"/>
      <c r="CY310" s="164"/>
    </row>
    <row r="311" spans="1:103" ht="13.5" customHeight="1">
      <c r="A311" s="83" t="str">
        <f t="shared" si="86"/>
        <v/>
      </c>
      <c r="B311" s="168" t="str">
        <f t="shared" si="87"/>
        <v/>
      </c>
      <c r="C311" s="151" t="str">
        <f t="shared" si="88"/>
        <v/>
      </c>
      <c r="D311" s="82" t="str">
        <f t="shared" si="89"/>
        <v/>
      </c>
      <c r="E311" s="188" t="str">
        <f>IF(ISERROR(SUM((B311/2),(C311/2),(D311/2))),IF(ISERROR(SUM((B311/2),(C311/2))),IF(ISERROR(SUM((B311/2),(D311/2))),IF(ISERROR(SUM((C311/2),(D311/2))),IF(ISERROR(B311/2),IF(ISERROR(C311/2),A309,C311),B311),SUM((C311*'Student List'!$D$34),(D311*'Student List'!$E$34))/'Student List'!$D$40),SUM((B311*'Student List'!$C$34),(D311*'Student List'!$E$34))/'Student List'!$E$40),SUM((B311*'Student List'!$C$34),(C311*'Student List'!$D$34))/'Student List'!$C$40),SUM((B311*'Student List'!$C$34),(C311*'Student List'!$D$34),(D311*'Student List'!$E$34))/'Student List'!$C$35)</f>
        <v/>
      </c>
      <c r="F311" s="84" t="str">
        <f t="shared" si="90"/>
        <v/>
      </c>
      <c r="G311" s="208" t="str">
        <f>IF(ISTEXT('Student List'!$C$18),('Student List'!$C$18),"")</f>
        <v/>
      </c>
      <c r="H311" s="209"/>
      <c r="I311" s="210"/>
      <c r="J311" s="211"/>
      <c r="K311" s="210"/>
      <c r="L311" s="212"/>
      <c r="M311" s="213"/>
      <c r="N311" s="210"/>
      <c r="O311" s="211"/>
      <c r="P311" s="210"/>
      <c r="Q311" s="212"/>
      <c r="R311" s="213"/>
      <c r="S311" s="210"/>
      <c r="T311" s="211"/>
      <c r="U311" s="210"/>
      <c r="V311" s="212"/>
      <c r="W311" s="213"/>
      <c r="X311" s="210"/>
      <c r="Y311" s="211"/>
      <c r="Z311" s="210"/>
      <c r="AA311" s="214"/>
      <c r="AB311" s="215"/>
      <c r="AC311" s="209"/>
      <c r="AD311" s="210"/>
      <c r="AE311" s="213"/>
      <c r="AF311" s="210"/>
      <c r="AG311" s="212"/>
      <c r="AH311" s="213"/>
      <c r="AI311" s="210"/>
      <c r="AJ311" s="211"/>
      <c r="AK311" s="210"/>
      <c r="AL311" s="212"/>
      <c r="AM311" s="213"/>
      <c r="AN311" s="210"/>
      <c r="AO311" s="211"/>
      <c r="AP311" s="210"/>
      <c r="AQ311" s="212"/>
      <c r="AR311" s="213"/>
      <c r="AS311" s="210"/>
      <c r="AT311" s="211"/>
      <c r="AU311" s="210"/>
      <c r="AV311" s="212"/>
      <c r="AW311" s="213"/>
      <c r="AX311" s="210"/>
      <c r="AY311" s="211"/>
      <c r="AZ311" s="210"/>
      <c r="BA311" s="212"/>
      <c r="BB311" s="213"/>
      <c r="BC311" s="210"/>
      <c r="BD311" s="210"/>
      <c r="BE311" s="210"/>
      <c r="BF311" s="213"/>
      <c r="BG311" s="216" t="str">
        <f t="shared" si="91"/>
        <v/>
      </c>
      <c r="BH311" s="217"/>
      <c r="BI311" s="218" t="str">
        <f t="shared" si="92"/>
        <v/>
      </c>
      <c r="BJ311" s="219"/>
      <c r="BK311" s="220"/>
      <c r="BL311" s="221"/>
      <c r="BM311" s="221"/>
      <c r="BN311" s="221"/>
      <c r="BO311" s="221"/>
      <c r="BP311" s="221"/>
      <c r="BQ311" s="221"/>
      <c r="BR311" s="221"/>
      <c r="BS311" s="222"/>
      <c r="BT311" s="217"/>
      <c r="BU311" s="223" t="str">
        <f t="shared" si="93"/>
        <v/>
      </c>
      <c r="BV311" s="224"/>
      <c r="BW311" s="225"/>
      <c r="BX311" s="249"/>
      <c r="BY311" s="255"/>
      <c r="BZ311" s="226"/>
      <c r="CA311" s="249"/>
      <c r="CB311" s="255"/>
      <c r="CC311" s="226"/>
      <c r="CD311" s="249"/>
      <c r="CE311" s="255"/>
      <c r="CF311" s="226"/>
      <c r="CG311" s="249"/>
      <c r="CH311" s="255"/>
      <c r="CI311" s="226"/>
      <c r="CJ311" s="249"/>
      <c r="CK311" s="255"/>
      <c r="CL311" s="226"/>
      <c r="CM311" s="249"/>
      <c r="CN311" s="255"/>
      <c r="CO311" s="226"/>
      <c r="CP311" s="249"/>
      <c r="CQ311" s="255"/>
      <c r="CR311" s="226"/>
      <c r="CS311" s="249"/>
      <c r="CT311" s="255"/>
      <c r="CU311" s="226"/>
      <c r="CV311" s="249"/>
      <c r="CW311" s="225"/>
      <c r="CX311" s="226"/>
      <c r="CY311" s="227"/>
    </row>
    <row r="312" spans="1:103" ht="13.5" customHeight="1">
      <c r="A312" s="83" t="str">
        <f t="shared" si="86"/>
        <v/>
      </c>
      <c r="B312" s="168" t="str">
        <f t="shared" si="87"/>
        <v/>
      </c>
      <c r="C312" s="151" t="str">
        <f t="shared" si="88"/>
        <v/>
      </c>
      <c r="D312" s="82" t="str">
        <f t="shared" si="89"/>
        <v/>
      </c>
      <c r="E312" s="188" t="str">
        <f>IF(ISERROR(SUM((B312/2),(C312/2),(D312/2))),IF(ISERROR(SUM((B312/2),(C312/2))),IF(ISERROR(SUM((B312/2),(D312/2))),IF(ISERROR(SUM((C312/2),(D312/2))),IF(ISERROR(B312/2),IF(ISERROR(C312/2),A310,C312),B312),SUM((C312*'Student List'!$D$34),(D312*'Student List'!$E$34))/'Student List'!$D$40),SUM((B312*'Student List'!$C$34),(D312*'Student List'!$E$34))/'Student List'!$E$40),SUM((B312*'Student List'!$C$34),(C312*'Student List'!$D$34))/'Student List'!$C$40),SUM((B312*'Student List'!$C$34),(C312*'Student List'!$D$34),(D312*'Student List'!$E$34))/'Student List'!$C$35)</f>
        <v/>
      </c>
      <c r="F312" s="84" t="str">
        <f t="shared" si="90"/>
        <v/>
      </c>
      <c r="G312" s="173" t="str">
        <f>IF(ISTEXT('Student List'!$C$19),('Student List'!$C$19),"")</f>
        <v/>
      </c>
      <c r="H312" s="85"/>
      <c r="I312" s="86"/>
      <c r="J312" s="87"/>
      <c r="K312" s="86"/>
      <c r="L312" s="88"/>
      <c r="M312" s="89"/>
      <c r="N312" s="86"/>
      <c r="O312" s="87"/>
      <c r="P312" s="86"/>
      <c r="Q312" s="88"/>
      <c r="R312" s="89"/>
      <c r="S312" s="86"/>
      <c r="T312" s="87"/>
      <c r="U312" s="86"/>
      <c r="V312" s="88"/>
      <c r="W312" s="89"/>
      <c r="X312" s="86"/>
      <c r="Y312" s="87"/>
      <c r="Z312" s="86"/>
      <c r="AA312" s="90"/>
      <c r="AB312" s="207"/>
      <c r="AC312" s="85"/>
      <c r="AD312" s="86"/>
      <c r="AE312" s="89"/>
      <c r="AF312" s="86"/>
      <c r="AG312" s="88"/>
      <c r="AH312" s="89"/>
      <c r="AI312" s="86"/>
      <c r="AJ312" s="87"/>
      <c r="AK312" s="86"/>
      <c r="AL312" s="88"/>
      <c r="AM312" s="89"/>
      <c r="AN312" s="86"/>
      <c r="AO312" s="87"/>
      <c r="AP312" s="86"/>
      <c r="AQ312" s="88"/>
      <c r="AR312" s="89"/>
      <c r="AS312" s="86"/>
      <c r="AT312" s="87"/>
      <c r="AU312" s="86"/>
      <c r="AV312" s="88"/>
      <c r="AW312" s="89"/>
      <c r="AX312" s="86"/>
      <c r="AY312" s="87"/>
      <c r="AZ312" s="86"/>
      <c r="BA312" s="88"/>
      <c r="BB312" s="89"/>
      <c r="BC312" s="86"/>
      <c r="BD312" s="86"/>
      <c r="BE312" s="86"/>
      <c r="BF312" s="89"/>
      <c r="BG312" s="91" t="str">
        <f t="shared" si="91"/>
        <v/>
      </c>
      <c r="BI312" s="92" t="str">
        <f t="shared" si="92"/>
        <v/>
      </c>
      <c r="BJ312" s="112"/>
      <c r="BK312" s="117"/>
      <c r="BL312" s="113"/>
      <c r="BM312" s="113"/>
      <c r="BN312" s="113"/>
      <c r="BO312" s="113"/>
      <c r="BP312" s="113"/>
      <c r="BQ312" s="113"/>
      <c r="BR312" s="113"/>
      <c r="BS312" s="114"/>
      <c r="BU312" s="171" t="str">
        <f t="shared" si="93"/>
        <v/>
      </c>
      <c r="BV312" s="161"/>
      <c r="BW312" s="162"/>
      <c r="BX312" s="250"/>
      <c r="BY312" s="256"/>
      <c r="BZ312" s="163"/>
      <c r="CA312" s="250"/>
      <c r="CB312" s="256"/>
      <c r="CC312" s="163"/>
      <c r="CD312" s="250"/>
      <c r="CE312" s="256"/>
      <c r="CF312" s="163"/>
      <c r="CG312" s="250"/>
      <c r="CH312" s="256"/>
      <c r="CI312" s="163"/>
      <c r="CJ312" s="250"/>
      <c r="CK312" s="256"/>
      <c r="CL312" s="163"/>
      <c r="CM312" s="250"/>
      <c r="CN312" s="256"/>
      <c r="CO312" s="163"/>
      <c r="CP312" s="250"/>
      <c r="CQ312" s="256"/>
      <c r="CR312" s="163"/>
      <c r="CS312" s="250"/>
      <c r="CT312" s="256"/>
      <c r="CU312" s="163"/>
      <c r="CV312" s="250"/>
      <c r="CW312" s="162"/>
      <c r="CX312" s="163"/>
      <c r="CY312" s="164"/>
    </row>
    <row r="313" spans="1:103" ht="13.5" customHeight="1">
      <c r="A313" s="83" t="str">
        <f t="shared" si="86"/>
        <v/>
      </c>
      <c r="B313" s="168" t="str">
        <f t="shared" si="87"/>
        <v/>
      </c>
      <c r="C313" s="151" t="str">
        <f t="shared" si="88"/>
        <v/>
      </c>
      <c r="D313" s="82" t="str">
        <f t="shared" si="89"/>
        <v/>
      </c>
      <c r="E313" s="188" t="str">
        <f>IF(ISERROR(SUM((B313/2),(C313/2),(D313/2))),IF(ISERROR(SUM((B313/2),(C313/2))),IF(ISERROR(SUM((B313/2),(D313/2))),IF(ISERROR(SUM((C313/2),(D313/2))),IF(ISERROR(B313/2),IF(ISERROR(C313/2),A311,C313),B313),SUM((C313*'Student List'!$D$34),(D313*'Student List'!$E$34))/'Student List'!$D$40),SUM((B313*'Student List'!$C$34),(D313*'Student List'!$E$34))/'Student List'!$E$40),SUM((B313*'Student List'!$C$34),(C313*'Student List'!$D$34))/'Student List'!$C$40),SUM((B313*'Student List'!$C$34),(C313*'Student List'!$D$34),(D313*'Student List'!$E$34))/'Student List'!$C$35)</f>
        <v/>
      </c>
      <c r="F313" s="84" t="str">
        <f t="shared" si="90"/>
        <v/>
      </c>
      <c r="G313" s="208" t="str">
        <f>IF(ISTEXT('Student List'!$C$20),('Student List'!$C$20),"")</f>
        <v/>
      </c>
      <c r="H313" s="209"/>
      <c r="I313" s="210"/>
      <c r="J313" s="211"/>
      <c r="K313" s="210"/>
      <c r="L313" s="212"/>
      <c r="M313" s="213"/>
      <c r="N313" s="210"/>
      <c r="O313" s="211"/>
      <c r="P313" s="210"/>
      <c r="Q313" s="212"/>
      <c r="R313" s="213"/>
      <c r="S313" s="210"/>
      <c r="T313" s="211"/>
      <c r="U313" s="210"/>
      <c r="V313" s="212"/>
      <c r="W313" s="213"/>
      <c r="X313" s="210"/>
      <c r="Y313" s="211"/>
      <c r="Z313" s="210"/>
      <c r="AA313" s="214"/>
      <c r="AB313" s="215"/>
      <c r="AC313" s="209"/>
      <c r="AD313" s="210"/>
      <c r="AE313" s="213"/>
      <c r="AF313" s="210"/>
      <c r="AG313" s="212"/>
      <c r="AH313" s="213"/>
      <c r="AI313" s="210"/>
      <c r="AJ313" s="211"/>
      <c r="AK313" s="210"/>
      <c r="AL313" s="212"/>
      <c r="AM313" s="213"/>
      <c r="AN313" s="210"/>
      <c r="AO313" s="211"/>
      <c r="AP313" s="210"/>
      <c r="AQ313" s="212"/>
      <c r="AR313" s="213"/>
      <c r="AS313" s="210"/>
      <c r="AT313" s="211"/>
      <c r="AU313" s="210"/>
      <c r="AV313" s="212"/>
      <c r="AW313" s="213"/>
      <c r="AX313" s="210"/>
      <c r="AY313" s="211"/>
      <c r="AZ313" s="210"/>
      <c r="BA313" s="212"/>
      <c r="BB313" s="213"/>
      <c r="BC313" s="210"/>
      <c r="BD313" s="210"/>
      <c r="BE313" s="210"/>
      <c r="BF313" s="213"/>
      <c r="BG313" s="216" t="str">
        <f t="shared" si="91"/>
        <v/>
      </c>
      <c r="BH313" s="217"/>
      <c r="BI313" s="218" t="str">
        <f t="shared" si="92"/>
        <v/>
      </c>
      <c r="BJ313" s="219"/>
      <c r="BK313" s="220"/>
      <c r="BL313" s="221"/>
      <c r="BM313" s="221"/>
      <c r="BN313" s="221"/>
      <c r="BO313" s="221"/>
      <c r="BP313" s="221"/>
      <c r="BQ313" s="221"/>
      <c r="BR313" s="221"/>
      <c r="BS313" s="222"/>
      <c r="BT313" s="217"/>
      <c r="BU313" s="223" t="str">
        <f t="shared" si="93"/>
        <v/>
      </c>
      <c r="BV313" s="224"/>
      <c r="BW313" s="225"/>
      <c r="BX313" s="249"/>
      <c r="BY313" s="255"/>
      <c r="BZ313" s="226"/>
      <c r="CA313" s="249"/>
      <c r="CB313" s="255"/>
      <c r="CC313" s="226"/>
      <c r="CD313" s="249"/>
      <c r="CE313" s="255"/>
      <c r="CF313" s="226"/>
      <c r="CG313" s="249"/>
      <c r="CH313" s="255"/>
      <c r="CI313" s="226"/>
      <c r="CJ313" s="249"/>
      <c r="CK313" s="255"/>
      <c r="CL313" s="226"/>
      <c r="CM313" s="249"/>
      <c r="CN313" s="255"/>
      <c r="CO313" s="226"/>
      <c r="CP313" s="249"/>
      <c r="CQ313" s="255"/>
      <c r="CR313" s="226"/>
      <c r="CS313" s="249"/>
      <c r="CT313" s="255"/>
      <c r="CU313" s="226"/>
      <c r="CV313" s="249"/>
      <c r="CW313" s="225"/>
      <c r="CX313" s="226"/>
      <c r="CY313" s="227"/>
    </row>
    <row r="314" spans="1:103" ht="13.5" customHeight="1">
      <c r="A314" s="83" t="str">
        <f t="shared" si="86"/>
        <v/>
      </c>
      <c r="B314" s="168" t="str">
        <f t="shared" si="87"/>
        <v/>
      </c>
      <c r="C314" s="151" t="str">
        <f t="shared" si="88"/>
        <v/>
      </c>
      <c r="D314" s="82" t="str">
        <f t="shared" si="89"/>
        <v/>
      </c>
      <c r="E314" s="188" t="str">
        <f>IF(ISERROR(SUM((B314/2),(C314/2),(D314/2))),IF(ISERROR(SUM((B314/2),(C314/2))),IF(ISERROR(SUM((B314/2),(D314/2))),IF(ISERROR(SUM((C314/2),(D314/2))),IF(ISERROR(B314/2),IF(ISERROR(C314/2),A312,C314),B314),SUM((C314*'Student List'!$D$34),(D314*'Student List'!$E$34))/'Student List'!$D$40),SUM((B314*'Student List'!$C$34),(D314*'Student List'!$E$34))/'Student List'!$E$40),SUM((B314*'Student List'!$C$34),(C314*'Student List'!$D$34))/'Student List'!$C$40),SUM((B314*'Student List'!$C$34),(C314*'Student List'!$D$34),(D314*'Student List'!$E$34))/'Student List'!$C$35)</f>
        <v/>
      </c>
      <c r="F314" s="84" t="str">
        <f t="shared" si="90"/>
        <v/>
      </c>
      <c r="G314" s="173" t="str">
        <f>IF(ISTEXT('Student List'!$C$21),('Student List'!$C$21),"")</f>
        <v/>
      </c>
      <c r="H314" s="85"/>
      <c r="I314" s="86"/>
      <c r="J314" s="87"/>
      <c r="K314" s="86"/>
      <c r="L314" s="88"/>
      <c r="M314" s="89"/>
      <c r="N314" s="86"/>
      <c r="O314" s="86"/>
      <c r="P314" s="228"/>
      <c r="Q314" s="148"/>
      <c r="R314" s="89"/>
      <c r="S314" s="86"/>
      <c r="T314" s="87"/>
      <c r="U314" s="86"/>
      <c r="V314" s="88"/>
      <c r="W314" s="89"/>
      <c r="X314" s="86"/>
      <c r="Y314" s="87"/>
      <c r="Z314" s="86"/>
      <c r="AA314" s="90"/>
      <c r="AB314" s="207"/>
      <c r="AC314" s="85"/>
      <c r="AD314" s="86"/>
      <c r="AE314" s="89"/>
      <c r="AF314" s="86"/>
      <c r="AG314" s="88"/>
      <c r="AH314" s="89"/>
      <c r="AI314" s="86"/>
      <c r="AJ314" s="87"/>
      <c r="AK314" s="86"/>
      <c r="AL314" s="88"/>
      <c r="AM314" s="89"/>
      <c r="AN314" s="86"/>
      <c r="AO314" s="87"/>
      <c r="AP314" s="86"/>
      <c r="AQ314" s="88"/>
      <c r="AR314" s="89"/>
      <c r="AS314" s="86"/>
      <c r="AT314" s="87"/>
      <c r="AU314" s="86"/>
      <c r="AV314" s="88"/>
      <c r="AW314" s="89"/>
      <c r="AX314" s="86"/>
      <c r="AY314" s="87"/>
      <c r="AZ314" s="86"/>
      <c r="BA314" s="88"/>
      <c r="BB314" s="89"/>
      <c r="BC314" s="86"/>
      <c r="BD314" s="86"/>
      <c r="BE314" s="86"/>
      <c r="BF314" s="89"/>
      <c r="BG314" s="91" t="str">
        <f t="shared" si="91"/>
        <v/>
      </c>
      <c r="BI314" s="92" t="str">
        <f t="shared" si="92"/>
        <v/>
      </c>
      <c r="BJ314" s="112"/>
      <c r="BK314" s="117"/>
      <c r="BL314" s="113"/>
      <c r="BM314" s="113"/>
      <c r="BN314" s="113"/>
      <c r="BO314" s="113"/>
      <c r="BP314" s="113"/>
      <c r="BQ314" s="113"/>
      <c r="BR314" s="113"/>
      <c r="BS314" s="114"/>
      <c r="BU314" s="171" t="str">
        <f t="shared" si="93"/>
        <v/>
      </c>
      <c r="BV314" s="161"/>
      <c r="BW314" s="162"/>
      <c r="BX314" s="250"/>
      <c r="BY314" s="256"/>
      <c r="BZ314" s="163"/>
      <c r="CA314" s="250"/>
      <c r="CB314" s="256"/>
      <c r="CC314" s="163"/>
      <c r="CD314" s="250"/>
      <c r="CE314" s="256"/>
      <c r="CF314" s="163"/>
      <c r="CG314" s="250"/>
      <c r="CH314" s="256"/>
      <c r="CI314" s="163"/>
      <c r="CJ314" s="250"/>
      <c r="CK314" s="256"/>
      <c r="CL314" s="163"/>
      <c r="CM314" s="250"/>
      <c r="CN314" s="256"/>
      <c r="CO314" s="163"/>
      <c r="CP314" s="250"/>
      <c r="CQ314" s="256"/>
      <c r="CR314" s="163"/>
      <c r="CS314" s="250"/>
      <c r="CT314" s="256"/>
      <c r="CU314" s="163"/>
      <c r="CV314" s="250"/>
      <c r="CW314" s="162"/>
      <c r="CX314" s="163"/>
      <c r="CY314" s="164"/>
    </row>
    <row r="315" spans="1:103" ht="13.5" customHeight="1">
      <c r="A315" s="83" t="str">
        <f t="shared" si="86"/>
        <v/>
      </c>
      <c r="B315" s="168" t="str">
        <f t="shared" si="87"/>
        <v/>
      </c>
      <c r="C315" s="151" t="str">
        <f t="shared" si="88"/>
        <v/>
      </c>
      <c r="D315" s="82" t="str">
        <f t="shared" si="89"/>
        <v/>
      </c>
      <c r="E315" s="188" t="str">
        <f>IF(ISERROR(SUM((B315/2),(C315/2),(D315/2))),IF(ISERROR(SUM((B315/2),(C315/2))),IF(ISERROR(SUM((B315/2),(D315/2))),IF(ISERROR(SUM((C315/2),(D315/2))),IF(ISERROR(B315/2),IF(ISERROR(C315/2),A313,C315),B315),SUM((C315*'Student List'!$D$34),(D315*'Student List'!$E$34))/'Student List'!$D$40),SUM((B315*'Student List'!$C$34),(D315*'Student List'!$E$34))/'Student List'!$E$40),SUM((B315*'Student List'!$C$34),(C315*'Student List'!$D$34))/'Student List'!$C$40),SUM((B315*'Student List'!$C$34),(C315*'Student List'!$D$34),(D315*'Student List'!$E$34))/'Student List'!$C$35)</f>
        <v/>
      </c>
      <c r="F315" s="84" t="str">
        <f t="shared" si="90"/>
        <v/>
      </c>
      <c r="G315" s="208" t="str">
        <f>IF(ISTEXT('Student List'!$C$22),('Student List'!$C$22),"")</f>
        <v/>
      </c>
      <c r="H315" s="209"/>
      <c r="I315" s="210"/>
      <c r="J315" s="211"/>
      <c r="K315" s="210"/>
      <c r="L315" s="212"/>
      <c r="M315" s="213"/>
      <c r="N315" s="210"/>
      <c r="O315" s="211"/>
      <c r="P315" s="210"/>
      <c r="Q315" s="212"/>
      <c r="R315" s="213"/>
      <c r="S315" s="210"/>
      <c r="T315" s="211"/>
      <c r="U315" s="210"/>
      <c r="V315" s="212"/>
      <c r="W315" s="213"/>
      <c r="X315" s="210"/>
      <c r="Y315" s="211"/>
      <c r="Z315" s="210"/>
      <c r="AA315" s="214"/>
      <c r="AB315" s="215"/>
      <c r="AC315" s="209"/>
      <c r="AD315" s="210"/>
      <c r="AE315" s="213"/>
      <c r="AF315" s="210"/>
      <c r="AG315" s="212"/>
      <c r="AH315" s="213"/>
      <c r="AI315" s="210"/>
      <c r="AJ315" s="211"/>
      <c r="AK315" s="210"/>
      <c r="AL315" s="212"/>
      <c r="AM315" s="213"/>
      <c r="AN315" s="210"/>
      <c r="AO315" s="211"/>
      <c r="AP315" s="210"/>
      <c r="AQ315" s="212"/>
      <c r="AR315" s="213"/>
      <c r="AS315" s="210"/>
      <c r="AT315" s="211"/>
      <c r="AU315" s="210"/>
      <c r="AV315" s="212"/>
      <c r="AW315" s="213"/>
      <c r="AX315" s="210"/>
      <c r="AY315" s="211"/>
      <c r="AZ315" s="210"/>
      <c r="BA315" s="212"/>
      <c r="BB315" s="213"/>
      <c r="BC315" s="210"/>
      <c r="BD315" s="210"/>
      <c r="BE315" s="210"/>
      <c r="BF315" s="213"/>
      <c r="BG315" s="216" t="str">
        <f t="shared" si="91"/>
        <v/>
      </c>
      <c r="BH315" s="217"/>
      <c r="BI315" s="218" t="str">
        <f t="shared" si="92"/>
        <v/>
      </c>
      <c r="BJ315" s="219"/>
      <c r="BK315" s="220"/>
      <c r="BL315" s="221"/>
      <c r="BM315" s="221"/>
      <c r="BN315" s="221"/>
      <c r="BO315" s="221"/>
      <c r="BP315" s="221"/>
      <c r="BQ315" s="221"/>
      <c r="BR315" s="221"/>
      <c r="BS315" s="222"/>
      <c r="BT315" s="217"/>
      <c r="BU315" s="223" t="str">
        <f t="shared" si="93"/>
        <v/>
      </c>
      <c r="BV315" s="224"/>
      <c r="BW315" s="225"/>
      <c r="BX315" s="249"/>
      <c r="BY315" s="255"/>
      <c r="BZ315" s="226"/>
      <c r="CA315" s="249"/>
      <c r="CB315" s="255"/>
      <c r="CC315" s="226"/>
      <c r="CD315" s="249"/>
      <c r="CE315" s="255"/>
      <c r="CF315" s="226"/>
      <c r="CG315" s="249"/>
      <c r="CH315" s="255"/>
      <c r="CI315" s="226"/>
      <c r="CJ315" s="249"/>
      <c r="CK315" s="255"/>
      <c r="CL315" s="226"/>
      <c r="CM315" s="249"/>
      <c r="CN315" s="255"/>
      <c r="CO315" s="226"/>
      <c r="CP315" s="249"/>
      <c r="CQ315" s="255"/>
      <c r="CR315" s="226"/>
      <c r="CS315" s="249"/>
      <c r="CT315" s="255"/>
      <c r="CU315" s="226"/>
      <c r="CV315" s="249"/>
      <c r="CW315" s="225"/>
      <c r="CX315" s="226"/>
      <c r="CY315" s="227"/>
    </row>
    <row r="316" spans="1:103" ht="13.5" customHeight="1">
      <c r="A316" s="83" t="str">
        <f t="shared" si="86"/>
        <v/>
      </c>
      <c r="B316" s="168" t="str">
        <f t="shared" si="87"/>
        <v/>
      </c>
      <c r="C316" s="151" t="str">
        <f t="shared" si="88"/>
        <v/>
      </c>
      <c r="D316" s="82" t="str">
        <f t="shared" si="89"/>
        <v/>
      </c>
      <c r="E316" s="188" t="str">
        <f>IF(ISERROR(SUM((B316/2),(C316/2),(D316/2))),IF(ISERROR(SUM((B316/2),(C316/2))),IF(ISERROR(SUM((B316/2),(D316/2))),IF(ISERROR(SUM((C316/2),(D316/2))),IF(ISERROR(B316/2),IF(ISERROR(C316/2),A314,C316),B316),SUM((C316*'Student List'!$D$34),(D316*'Student List'!$E$34))/'Student List'!$D$40),SUM((B316*'Student List'!$C$34),(D316*'Student List'!$E$34))/'Student List'!$E$40),SUM((B316*'Student List'!$C$34),(C316*'Student List'!$D$34))/'Student List'!$C$40),SUM((B316*'Student List'!$C$34),(C316*'Student List'!$D$34),(D316*'Student List'!$E$34))/'Student List'!$C$35)</f>
        <v/>
      </c>
      <c r="F316" s="84" t="str">
        <f t="shared" si="90"/>
        <v/>
      </c>
      <c r="G316" s="173" t="str">
        <f>IF(ISTEXT('Student List'!$C$23),('Student List'!$C$23),"")</f>
        <v/>
      </c>
      <c r="H316" s="85"/>
      <c r="I316" s="86"/>
      <c r="J316" s="87"/>
      <c r="K316" s="86"/>
      <c r="L316" s="88"/>
      <c r="M316" s="89"/>
      <c r="N316" s="86"/>
      <c r="O316" s="87"/>
      <c r="P316" s="86"/>
      <c r="Q316" s="88"/>
      <c r="R316" s="89"/>
      <c r="S316" s="86"/>
      <c r="T316" s="87"/>
      <c r="U316" s="86"/>
      <c r="V316" s="88"/>
      <c r="W316" s="89"/>
      <c r="X316" s="86"/>
      <c r="Y316" s="87"/>
      <c r="Z316" s="86"/>
      <c r="AA316" s="90"/>
      <c r="AB316" s="207"/>
      <c r="AC316" s="85"/>
      <c r="AD316" s="86"/>
      <c r="AE316" s="89"/>
      <c r="AF316" s="86"/>
      <c r="AG316" s="88"/>
      <c r="AH316" s="89"/>
      <c r="AI316" s="86"/>
      <c r="AJ316" s="87"/>
      <c r="AK316" s="86"/>
      <c r="AL316" s="88"/>
      <c r="AM316" s="89"/>
      <c r="AN316" s="86"/>
      <c r="AO316" s="87"/>
      <c r="AP316" s="86"/>
      <c r="AQ316" s="88"/>
      <c r="AR316" s="89"/>
      <c r="AS316" s="86"/>
      <c r="AT316" s="87"/>
      <c r="AU316" s="86"/>
      <c r="AV316" s="88"/>
      <c r="AW316" s="89"/>
      <c r="AX316" s="86"/>
      <c r="AY316" s="87"/>
      <c r="AZ316" s="86"/>
      <c r="BA316" s="88"/>
      <c r="BB316" s="89"/>
      <c r="BC316" s="86"/>
      <c r="BD316" s="86"/>
      <c r="BE316" s="86"/>
      <c r="BF316" s="89"/>
      <c r="BG316" s="91" t="str">
        <f t="shared" si="91"/>
        <v/>
      </c>
      <c r="BI316" s="92" t="str">
        <f t="shared" si="92"/>
        <v/>
      </c>
      <c r="BJ316" s="112"/>
      <c r="BK316" s="117"/>
      <c r="BL316" s="113"/>
      <c r="BM316" s="113"/>
      <c r="BN316" s="113"/>
      <c r="BO316" s="113"/>
      <c r="BP316" s="113"/>
      <c r="BQ316" s="113"/>
      <c r="BR316" s="113"/>
      <c r="BS316" s="114"/>
      <c r="BU316" s="171" t="str">
        <f t="shared" si="93"/>
        <v/>
      </c>
      <c r="BV316" s="161"/>
      <c r="BW316" s="162"/>
      <c r="BX316" s="250"/>
      <c r="BY316" s="256"/>
      <c r="BZ316" s="163"/>
      <c r="CA316" s="250"/>
      <c r="CB316" s="256"/>
      <c r="CC316" s="163"/>
      <c r="CD316" s="250"/>
      <c r="CE316" s="256"/>
      <c r="CF316" s="163"/>
      <c r="CG316" s="250"/>
      <c r="CH316" s="256"/>
      <c r="CI316" s="163"/>
      <c r="CJ316" s="250"/>
      <c r="CK316" s="256"/>
      <c r="CL316" s="163"/>
      <c r="CM316" s="250"/>
      <c r="CN316" s="256"/>
      <c r="CO316" s="163"/>
      <c r="CP316" s="250"/>
      <c r="CQ316" s="256"/>
      <c r="CR316" s="163"/>
      <c r="CS316" s="250"/>
      <c r="CT316" s="256"/>
      <c r="CU316" s="163"/>
      <c r="CV316" s="250"/>
      <c r="CW316" s="162"/>
      <c r="CX316" s="163"/>
      <c r="CY316" s="164"/>
    </row>
    <row r="317" spans="1:103" ht="13.5" customHeight="1">
      <c r="A317" s="83" t="str">
        <f t="shared" si="86"/>
        <v/>
      </c>
      <c r="B317" s="168" t="str">
        <f t="shared" si="87"/>
        <v/>
      </c>
      <c r="C317" s="151" t="str">
        <f t="shared" si="88"/>
        <v/>
      </c>
      <c r="D317" s="82" t="str">
        <f t="shared" si="89"/>
        <v/>
      </c>
      <c r="E317" s="188" t="str">
        <f>IF(ISERROR(SUM((B317/2),(C317/2),(D317/2))),IF(ISERROR(SUM((B317/2),(C317/2))),IF(ISERROR(SUM((B317/2),(D317/2))),IF(ISERROR(SUM((C317/2),(D317/2))),IF(ISERROR(B317/2),IF(ISERROR(C317/2),A315,C317),B317),SUM((C317*'Student List'!$D$34),(D317*'Student List'!$E$34))/'Student List'!$D$40),SUM((B317*'Student List'!$C$34),(D317*'Student List'!$E$34))/'Student List'!$E$40),SUM((B317*'Student List'!$C$34),(C317*'Student List'!$D$34))/'Student List'!$C$40),SUM((B317*'Student List'!$C$34),(C317*'Student List'!$D$34),(D317*'Student List'!$E$34))/'Student List'!$C$35)</f>
        <v/>
      </c>
      <c r="F317" s="84" t="str">
        <f t="shared" si="90"/>
        <v/>
      </c>
      <c r="G317" s="208" t="str">
        <f>IF(ISTEXT('Student List'!$C$24),('Student List'!$C$24),"")</f>
        <v/>
      </c>
      <c r="H317" s="209"/>
      <c r="I317" s="210"/>
      <c r="J317" s="211"/>
      <c r="K317" s="210"/>
      <c r="L317" s="212"/>
      <c r="M317" s="213"/>
      <c r="N317" s="210"/>
      <c r="O317" s="211"/>
      <c r="P317" s="210"/>
      <c r="Q317" s="212"/>
      <c r="R317" s="213"/>
      <c r="S317" s="210"/>
      <c r="T317" s="211"/>
      <c r="U317" s="210"/>
      <c r="V317" s="212"/>
      <c r="W317" s="213"/>
      <c r="X317" s="210"/>
      <c r="Y317" s="211"/>
      <c r="Z317" s="210"/>
      <c r="AA317" s="214"/>
      <c r="AB317" s="215"/>
      <c r="AC317" s="209"/>
      <c r="AD317" s="210"/>
      <c r="AE317" s="213"/>
      <c r="AF317" s="210"/>
      <c r="AG317" s="212"/>
      <c r="AH317" s="213"/>
      <c r="AI317" s="210"/>
      <c r="AJ317" s="211"/>
      <c r="AK317" s="210"/>
      <c r="AL317" s="212"/>
      <c r="AM317" s="213"/>
      <c r="AN317" s="210"/>
      <c r="AO317" s="211"/>
      <c r="AP317" s="210"/>
      <c r="AQ317" s="212"/>
      <c r="AR317" s="213"/>
      <c r="AS317" s="210"/>
      <c r="AT317" s="211"/>
      <c r="AU317" s="210"/>
      <c r="AV317" s="212"/>
      <c r="AW317" s="213"/>
      <c r="AX317" s="210"/>
      <c r="AY317" s="211"/>
      <c r="AZ317" s="210"/>
      <c r="BA317" s="212"/>
      <c r="BB317" s="213"/>
      <c r="BC317" s="210"/>
      <c r="BD317" s="210"/>
      <c r="BE317" s="210"/>
      <c r="BF317" s="213"/>
      <c r="BG317" s="216" t="str">
        <f t="shared" si="91"/>
        <v/>
      </c>
      <c r="BH317" s="217"/>
      <c r="BI317" s="218" t="str">
        <f t="shared" si="92"/>
        <v/>
      </c>
      <c r="BJ317" s="219"/>
      <c r="BK317" s="220"/>
      <c r="BL317" s="221"/>
      <c r="BM317" s="221"/>
      <c r="BN317" s="221"/>
      <c r="BO317" s="221"/>
      <c r="BP317" s="221"/>
      <c r="BQ317" s="221"/>
      <c r="BR317" s="221"/>
      <c r="BS317" s="222"/>
      <c r="BT317" s="217"/>
      <c r="BU317" s="223" t="str">
        <f t="shared" si="93"/>
        <v/>
      </c>
      <c r="BV317" s="224"/>
      <c r="BW317" s="225"/>
      <c r="BX317" s="249"/>
      <c r="BY317" s="255"/>
      <c r="BZ317" s="226"/>
      <c r="CA317" s="249"/>
      <c r="CB317" s="255"/>
      <c r="CC317" s="226"/>
      <c r="CD317" s="249"/>
      <c r="CE317" s="255"/>
      <c r="CF317" s="226"/>
      <c r="CG317" s="249"/>
      <c r="CH317" s="255"/>
      <c r="CI317" s="226"/>
      <c r="CJ317" s="249"/>
      <c r="CK317" s="255"/>
      <c r="CL317" s="226"/>
      <c r="CM317" s="249"/>
      <c r="CN317" s="255"/>
      <c r="CO317" s="226"/>
      <c r="CP317" s="249"/>
      <c r="CQ317" s="255"/>
      <c r="CR317" s="226"/>
      <c r="CS317" s="249"/>
      <c r="CT317" s="255"/>
      <c r="CU317" s="226"/>
      <c r="CV317" s="249"/>
      <c r="CW317" s="225"/>
      <c r="CX317" s="226"/>
      <c r="CY317" s="227"/>
    </row>
    <row r="318" spans="1:103" ht="13.5" customHeight="1">
      <c r="A318" s="83" t="str">
        <f t="shared" si="86"/>
        <v/>
      </c>
      <c r="B318" s="168" t="str">
        <f t="shared" si="87"/>
        <v/>
      </c>
      <c r="C318" s="151" t="str">
        <f t="shared" si="88"/>
        <v/>
      </c>
      <c r="D318" s="82" t="str">
        <f t="shared" si="89"/>
        <v/>
      </c>
      <c r="E318" s="188" t="str">
        <f>IF(ISERROR(SUM((B318/2),(C318/2),(D318/2))),IF(ISERROR(SUM((B318/2),(C318/2))),IF(ISERROR(SUM((B318/2),(D318/2))),IF(ISERROR(SUM((C318/2),(D318/2))),IF(ISERROR(B318/2),IF(ISERROR(C318/2),A316,C318),B318),SUM((C318*'Student List'!$D$34),(D318*'Student List'!$E$34))/'Student List'!$D$40),SUM((B318*'Student List'!$C$34),(D318*'Student List'!$E$34))/'Student List'!$E$40),SUM((B318*'Student List'!$C$34),(C318*'Student List'!$D$34))/'Student List'!$C$40),SUM((B318*'Student List'!$C$34),(C318*'Student List'!$D$34),(D318*'Student List'!$E$34))/'Student List'!$C$35)</f>
        <v/>
      </c>
      <c r="F318" s="84" t="str">
        <f t="shared" si="90"/>
        <v/>
      </c>
      <c r="G318" s="173" t="str">
        <f>IF(ISTEXT('Student List'!$C$25),('Student List'!$C$25),"")</f>
        <v/>
      </c>
      <c r="H318" s="85"/>
      <c r="I318" s="86"/>
      <c r="J318" s="87"/>
      <c r="K318" s="86"/>
      <c r="L318" s="88"/>
      <c r="M318" s="89"/>
      <c r="N318" s="86"/>
      <c r="O318" s="87"/>
      <c r="P318" s="86"/>
      <c r="Q318" s="88"/>
      <c r="R318" s="89"/>
      <c r="S318" s="86"/>
      <c r="T318" s="87"/>
      <c r="U318" s="86"/>
      <c r="V318" s="88"/>
      <c r="W318" s="89"/>
      <c r="X318" s="86"/>
      <c r="Y318" s="87"/>
      <c r="Z318" s="86"/>
      <c r="AA318" s="90"/>
      <c r="AB318" s="207"/>
      <c r="AC318" s="85"/>
      <c r="AD318" s="86"/>
      <c r="AE318" s="89"/>
      <c r="AF318" s="86"/>
      <c r="AG318" s="88"/>
      <c r="AH318" s="89"/>
      <c r="AI318" s="86"/>
      <c r="AJ318" s="87"/>
      <c r="AK318" s="86"/>
      <c r="AL318" s="88"/>
      <c r="AM318" s="89"/>
      <c r="AN318" s="86"/>
      <c r="AO318" s="87"/>
      <c r="AP318" s="86"/>
      <c r="AQ318" s="88"/>
      <c r="AR318" s="89"/>
      <c r="AS318" s="86"/>
      <c r="AT318" s="87"/>
      <c r="AU318" s="86"/>
      <c r="AV318" s="88"/>
      <c r="AW318" s="89"/>
      <c r="AX318" s="86"/>
      <c r="AY318" s="87"/>
      <c r="AZ318" s="86"/>
      <c r="BA318" s="88"/>
      <c r="BB318" s="89"/>
      <c r="BC318" s="86"/>
      <c r="BD318" s="86"/>
      <c r="BE318" s="86"/>
      <c r="BF318" s="89"/>
      <c r="BG318" s="91" t="str">
        <f t="shared" si="91"/>
        <v/>
      </c>
      <c r="BI318" s="92" t="str">
        <f t="shared" si="92"/>
        <v/>
      </c>
      <c r="BJ318" s="112"/>
      <c r="BK318" s="117"/>
      <c r="BL318" s="113"/>
      <c r="BM318" s="113"/>
      <c r="BN318" s="113"/>
      <c r="BO318" s="113"/>
      <c r="BP318" s="113"/>
      <c r="BQ318" s="113"/>
      <c r="BR318" s="113"/>
      <c r="BS318" s="114"/>
      <c r="BU318" s="171" t="str">
        <f t="shared" si="93"/>
        <v/>
      </c>
      <c r="BV318" s="161"/>
      <c r="BW318" s="162"/>
      <c r="BX318" s="250"/>
      <c r="BY318" s="256"/>
      <c r="BZ318" s="163"/>
      <c r="CA318" s="250"/>
      <c r="CB318" s="256"/>
      <c r="CC318" s="163"/>
      <c r="CD318" s="250"/>
      <c r="CE318" s="256"/>
      <c r="CF318" s="163"/>
      <c r="CG318" s="250"/>
      <c r="CH318" s="256"/>
      <c r="CI318" s="163"/>
      <c r="CJ318" s="250"/>
      <c r="CK318" s="256"/>
      <c r="CL318" s="163"/>
      <c r="CM318" s="250"/>
      <c r="CN318" s="256"/>
      <c r="CO318" s="163"/>
      <c r="CP318" s="250"/>
      <c r="CQ318" s="256"/>
      <c r="CR318" s="163"/>
      <c r="CS318" s="250"/>
      <c r="CT318" s="256"/>
      <c r="CU318" s="163"/>
      <c r="CV318" s="250"/>
      <c r="CW318" s="162"/>
      <c r="CX318" s="163"/>
      <c r="CY318" s="164"/>
    </row>
    <row r="319" spans="1:103" ht="13.5" customHeight="1">
      <c r="A319" s="83" t="str">
        <f t="shared" si="86"/>
        <v/>
      </c>
      <c r="B319" s="168" t="str">
        <f t="shared" si="87"/>
        <v/>
      </c>
      <c r="C319" s="151" t="str">
        <f t="shared" si="88"/>
        <v/>
      </c>
      <c r="D319" s="82" t="str">
        <f t="shared" si="89"/>
        <v/>
      </c>
      <c r="E319" s="188" t="str">
        <f>IF(ISERROR(SUM((B319/2),(C319/2),(D319/2))),IF(ISERROR(SUM((B319/2),(C319/2))),IF(ISERROR(SUM((B319/2),(D319/2))),IF(ISERROR(SUM((C319/2),(D319/2))),IF(ISERROR(B319/2),IF(ISERROR(C319/2),A317,C319),B319),SUM((C319*'Student List'!$D$34),(D319*'Student List'!$E$34))/'Student List'!$D$40),SUM((B319*'Student List'!$C$34),(D319*'Student List'!$E$34))/'Student List'!$E$40),SUM((B319*'Student List'!$C$34),(C319*'Student List'!$D$34))/'Student List'!$C$40),SUM((B319*'Student List'!$C$34),(C319*'Student List'!$D$34),(D319*'Student List'!$E$34))/'Student List'!$C$35)</f>
        <v/>
      </c>
      <c r="F319" s="84" t="str">
        <f t="shared" si="90"/>
        <v/>
      </c>
      <c r="G319" s="208" t="str">
        <f>IF(ISTEXT('Student List'!$C$26),('Student List'!$C$26),"")</f>
        <v/>
      </c>
      <c r="H319" s="209"/>
      <c r="I319" s="210"/>
      <c r="J319" s="211"/>
      <c r="K319" s="210"/>
      <c r="L319" s="212"/>
      <c r="M319" s="213"/>
      <c r="N319" s="210"/>
      <c r="O319" s="211"/>
      <c r="P319" s="210"/>
      <c r="Q319" s="212"/>
      <c r="R319" s="213"/>
      <c r="S319" s="210"/>
      <c r="T319" s="211"/>
      <c r="U319" s="210"/>
      <c r="V319" s="212"/>
      <c r="W319" s="213"/>
      <c r="X319" s="210"/>
      <c r="Y319" s="211"/>
      <c r="Z319" s="210"/>
      <c r="AA319" s="214"/>
      <c r="AB319" s="215"/>
      <c r="AC319" s="209"/>
      <c r="AD319" s="210"/>
      <c r="AE319" s="213"/>
      <c r="AF319" s="210"/>
      <c r="AG319" s="212"/>
      <c r="AH319" s="213"/>
      <c r="AI319" s="210"/>
      <c r="AJ319" s="211"/>
      <c r="AK319" s="210"/>
      <c r="AL319" s="212"/>
      <c r="AM319" s="213"/>
      <c r="AN319" s="210"/>
      <c r="AO319" s="211"/>
      <c r="AP319" s="210"/>
      <c r="AQ319" s="212"/>
      <c r="AR319" s="213"/>
      <c r="AS319" s="210"/>
      <c r="AT319" s="211"/>
      <c r="AU319" s="210"/>
      <c r="AV319" s="212"/>
      <c r="AW319" s="213"/>
      <c r="AX319" s="210"/>
      <c r="AY319" s="211"/>
      <c r="AZ319" s="210"/>
      <c r="BA319" s="212"/>
      <c r="BB319" s="213"/>
      <c r="BC319" s="210"/>
      <c r="BD319" s="210"/>
      <c r="BE319" s="210"/>
      <c r="BF319" s="213"/>
      <c r="BG319" s="216" t="str">
        <f t="shared" si="91"/>
        <v/>
      </c>
      <c r="BH319" s="217"/>
      <c r="BI319" s="218" t="str">
        <f t="shared" si="92"/>
        <v/>
      </c>
      <c r="BJ319" s="219"/>
      <c r="BK319" s="220"/>
      <c r="BL319" s="221"/>
      <c r="BM319" s="221"/>
      <c r="BN319" s="221"/>
      <c r="BO319" s="221"/>
      <c r="BP319" s="221"/>
      <c r="BQ319" s="221"/>
      <c r="BR319" s="221"/>
      <c r="BS319" s="222"/>
      <c r="BT319" s="217"/>
      <c r="BU319" s="223" t="str">
        <f t="shared" si="93"/>
        <v/>
      </c>
      <c r="BV319" s="224"/>
      <c r="BW319" s="225"/>
      <c r="BX319" s="249"/>
      <c r="BY319" s="255"/>
      <c r="BZ319" s="226"/>
      <c r="CA319" s="249"/>
      <c r="CB319" s="255"/>
      <c r="CC319" s="226"/>
      <c r="CD319" s="249"/>
      <c r="CE319" s="255"/>
      <c r="CF319" s="226"/>
      <c r="CG319" s="249"/>
      <c r="CH319" s="255"/>
      <c r="CI319" s="226"/>
      <c r="CJ319" s="249"/>
      <c r="CK319" s="255"/>
      <c r="CL319" s="226"/>
      <c r="CM319" s="249"/>
      <c r="CN319" s="255"/>
      <c r="CO319" s="226"/>
      <c r="CP319" s="249"/>
      <c r="CQ319" s="255"/>
      <c r="CR319" s="226"/>
      <c r="CS319" s="249"/>
      <c r="CT319" s="255"/>
      <c r="CU319" s="226"/>
      <c r="CV319" s="249"/>
      <c r="CW319" s="225"/>
      <c r="CX319" s="226"/>
      <c r="CY319" s="227"/>
    </row>
    <row r="320" spans="1:103" ht="13.5" customHeight="1">
      <c r="A320" s="83" t="str">
        <f t="shared" si="86"/>
        <v/>
      </c>
      <c r="B320" s="168" t="str">
        <f t="shared" si="87"/>
        <v/>
      </c>
      <c r="C320" s="151" t="str">
        <f t="shared" si="88"/>
        <v/>
      </c>
      <c r="D320" s="82" t="str">
        <f t="shared" si="89"/>
        <v/>
      </c>
      <c r="E320" s="188" t="str">
        <f>IF(ISERROR(SUM((B320/2),(C320/2),(D320/2))),IF(ISERROR(SUM((B320/2),(C320/2))),IF(ISERROR(SUM((B320/2),(D320/2))),IF(ISERROR(SUM((C320/2),(D320/2))),IF(ISERROR(B320/2),IF(ISERROR(C320/2),A318,C320),B320),SUM((C320*'Student List'!$D$34),(D320*'Student List'!$E$34))/'Student List'!$D$40),SUM((B320*'Student List'!$C$34),(D320*'Student List'!$E$34))/'Student List'!$E$40),SUM((B320*'Student List'!$C$34),(C320*'Student List'!$D$34))/'Student List'!$C$40),SUM((B320*'Student List'!$C$34),(C320*'Student List'!$D$34),(D320*'Student List'!$E$34))/'Student List'!$C$35)</f>
        <v/>
      </c>
      <c r="F320" s="84" t="str">
        <f t="shared" si="90"/>
        <v/>
      </c>
      <c r="G320" s="173" t="str">
        <f>IF(ISTEXT('Student List'!$C$27),('Student List'!$C$27),"")</f>
        <v/>
      </c>
      <c r="H320" s="85"/>
      <c r="I320" s="86"/>
      <c r="J320" s="87"/>
      <c r="K320" s="86"/>
      <c r="L320" s="88"/>
      <c r="M320" s="89"/>
      <c r="N320" s="86"/>
      <c r="O320" s="87"/>
      <c r="P320" s="86"/>
      <c r="Q320" s="88"/>
      <c r="R320" s="89"/>
      <c r="S320" s="86"/>
      <c r="T320" s="87"/>
      <c r="U320" s="86"/>
      <c r="V320" s="88"/>
      <c r="W320" s="89"/>
      <c r="X320" s="86"/>
      <c r="Y320" s="87"/>
      <c r="Z320" s="86"/>
      <c r="AA320" s="90"/>
      <c r="AB320" s="207"/>
      <c r="AC320" s="85"/>
      <c r="AD320" s="86"/>
      <c r="AE320" s="89"/>
      <c r="AF320" s="86"/>
      <c r="AG320" s="88"/>
      <c r="AH320" s="89"/>
      <c r="AI320" s="86"/>
      <c r="AJ320" s="87"/>
      <c r="AK320" s="86"/>
      <c r="AL320" s="88"/>
      <c r="AM320" s="89"/>
      <c r="AN320" s="86"/>
      <c r="AO320" s="87"/>
      <c r="AP320" s="86"/>
      <c r="AQ320" s="88"/>
      <c r="AR320" s="89"/>
      <c r="AS320" s="86"/>
      <c r="AT320" s="87"/>
      <c r="AU320" s="86"/>
      <c r="AV320" s="88"/>
      <c r="AW320" s="89"/>
      <c r="AX320" s="86"/>
      <c r="AY320" s="87"/>
      <c r="AZ320" s="86"/>
      <c r="BA320" s="88"/>
      <c r="BB320" s="89"/>
      <c r="BC320" s="86"/>
      <c r="BD320" s="86"/>
      <c r="BE320" s="86"/>
      <c r="BF320" s="89"/>
      <c r="BG320" s="91" t="str">
        <f t="shared" si="91"/>
        <v/>
      </c>
      <c r="BI320" s="95" t="str">
        <f t="shared" si="92"/>
        <v/>
      </c>
      <c r="BJ320" s="117"/>
      <c r="BK320" s="117"/>
      <c r="BL320" s="113"/>
      <c r="BM320" s="113"/>
      <c r="BN320" s="113"/>
      <c r="BO320" s="113"/>
      <c r="BP320" s="113"/>
      <c r="BQ320" s="113"/>
      <c r="BR320" s="113"/>
      <c r="BS320" s="114"/>
      <c r="BU320" s="171" t="str">
        <f t="shared" si="93"/>
        <v/>
      </c>
      <c r="BV320" s="161"/>
      <c r="BW320" s="162"/>
      <c r="BX320" s="250"/>
      <c r="BY320" s="256"/>
      <c r="BZ320" s="163"/>
      <c r="CA320" s="250"/>
      <c r="CB320" s="256"/>
      <c r="CC320" s="163"/>
      <c r="CD320" s="250"/>
      <c r="CE320" s="256"/>
      <c r="CF320" s="163"/>
      <c r="CG320" s="250"/>
      <c r="CH320" s="256"/>
      <c r="CI320" s="163"/>
      <c r="CJ320" s="250"/>
      <c r="CK320" s="256"/>
      <c r="CL320" s="163"/>
      <c r="CM320" s="250"/>
      <c r="CN320" s="256"/>
      <c r="CO320" s="163"/>
      <c r="CP320" s="250"/>
      <c r="CQ320" s="256"/>
      <c r="CR320" s="163"/>
      <c r="CS320" s="250"/>
      <c r="CT320" s="256"/>
      <c r="CU320" s="163"/>
      <c r="CV320" s="250"/>
      <c r="CW320" s="162"/>
      <c r="CX320" s="163"/>
      <c r="CY320" s="164"/>
    </row>
    <row r="321" spans="1:103" ht="13.5" customHeight="1">
      <c r="A321" s="83" t="str">
        <f t="shared" si="86"/>
        <v/>
      </c>
      <c r="B321" s="168" t="str">
        <f t="shared" si="87"/>
        <v/>
      </c>
      <c r="C321" s="151" t="str">
        <f t="shared" si="88"/>
        <v/>
      </c>
      <c r="D321" s="82" t="str">
        <f t="shared" si="89"/>
        <v/>
      </c>
      <c r="E321" s="188" t="str">
        <f>IF(ISERROR(SUM((B321/2),(C321/2),(D321/2))),IF(ISERROR(SUM((B321/2),(C321/2))),IF(ISERROR(SUM((B321/2),(D321/2))),IF(ISERROR(SUM((C321/2),(D321/2))),IF(ISERROR(B321/2),IF(ISERROR(C321/2),A319,C321),B321),SUM((C321*'Student List'!$D$34),(D321*'Student List'!$E$34))/'Student List'!$D$40),SUM((B321*'Student List'!$C$34),(D321*'Student List'!$E$34))/'Student List'!$E$40),SUM((B321*'Student List'!$C$34),(C321*'Student List'!$D$34))/'Student List'!$C$40),SUM((B321*'Student List'!$C$34),(C321*'Student List'!$D$34),(D321*'Student List'!$E$34))/'Student List'!$C$35)</f>
        <v/>
      </c>
      <c r="F321" s="84" t="str">
        <f t="shared" si="90"/>
        <v/>
      </c>
      <c r="G321" s="208" t="str">
        <f>IF(ISTEXT('Student List'!$C$28),('Student List'!$C$28),"")</f>
        <v/>
      </c>
      <c r="H321" s="209"/>
      <c r="I321" s="210"/>
      <c r="J321" s="211"/>
      <c r="K321" s="210"/>
      <c r="L321" s="212"/>
      <c r="M321" s="213"/>
      <c r="N321" s="210"/>
      <c r="O321" s="211"/>
      <c r="P321" s="210"/>
      <c r="Q321" s="212"/>
      <c r="R321" s="213"/>
      <c r="S321" s="210"/>
      <c r="T321" s="211"/>
      <c r="U321" s="210"/>
      <c r="V321" s="212"/>
      <c r="W321" s="213"/>
      <c r="X321" s="210"/>
      <c r="Y321" s="211"/>
      <c r="Z321" s="210"/>
      <c r="AA321" s="214"/>
      <c r="AB321" s="215"/>
      <c r="AC321" s="209"/>
      <c r="AD321" s="210"/>
      <c r="AE321" s="213"/>
      <c r="AF321" s="210"/>
      <c r="AG321" s="212"/>
      <c r="AH321" s="213"/>
      <c r="AI321" s="210"/>
      <c r="AJ321" s="211"/>
      <c r="AK321" s="210"/>
      <c r="AL321" s="212"/>
      <c r="AM321" s="213"/>
      <c r="AN321" s="210"/>
      <c r="AO321" s="211"/>
      <c r="AP321" s="210"/>
      <c r="AQ321" s="212"/>
      <c r="AR321" s="213"/>
      <c r="AS321" s="210"/>
      <c r="AT321" s="211"/>
      <c r="AU321" s="210"/>
      <c r="AV321" s="212"/>
      <c r="AW321" s="213"/>
      <c r="AX321" s="210"/>
      <c r="AY321" s="211"/>
      <c r="AZ321" s="210"/>
      <c r="BA321" s="212"/>
      <c r="BB321" s="213"/>
      <c r="BC321" s="210"/>
      <c r="BD321" s="210"/>
      <c r="BE321" s="210"/>
      <c r="BF321" s="213"/>
      <c r="BG321" s="216" t="str">
        <f t="shared" si="91"/>
        <v/>
      </c>
      <c r="BH321" s="217"/>
      <c r="BI321" s="218" t="str">
        <f t="shared" si="92"/>
        <v/>
      </c>
      <c r="BJ321" s="219"/>
      <c r="BK321" s="220"/>
      <c r="BL321" s="221"/>
      <c r="BM321" s="221"/>
      <c r="BN321" s="221"/>
      <c r="BO321" s="221"/>
      <c r="BP321" s="221"/>
      <c r="BQ321" s="221"/>
      <c r="BR321" s="221"/>
      <c r="BS321" s="222"/>
      <c r="BT321" s="217"/>
      <c r="BU321" s="223" t="str">
        <f t="shared" si="93"/>
        <v/>
      </c>
      <c r="BV321" s="224"/>
      <c r="BW321" s="225"/>
      <c r="BX321" s="249"/>
      <c r="BY321" s="255"/>
      <c r="BZ321" s="226"/>
      <c r="CA321" s="249"/>
      <c r="CB321" s="255"/>
      <c r="CC321" s="226"/>
      <c r="CD321" s="249"/>
      <c r="CE321" s="255"/>
      <c r="CF321" s="226"/>
      <c r="CG321" s="249"/>
      <c r="CH321" s="255"/>
      <c r="CI321" s="226"/>
      <c r="CJ321" s="249"/>
      <c r="CK321" s="255"/>
      <c r="CL321" s="226"/>
      <c r="CM321" s="249"/>
      <c r="CN321" s="255"/>
      <c r="CO321" s="226"/>
      <c r="CP321" s="249"/>
      <c r="CQ321" s="255"/>
      <c r="CR321" s="226"/>
      <c r="CS321" s="249"/>
      <c r="CT321" s="255"/>
      <c r="CU321" s="226"/>
      <c r="CV321" s="249"/>
      <c r="CW321" s="225"/>
      <c r="CX321" s="226"/>
      <c r="CY321" s="227"/>
    </row>
    <row r="322" spans="1:103" ht="13.5" customHeight="1">
      <c r="B322" s="168" t="str">
        <f t="shared" si="87"/>
        <v/>
      </c>
      <c r="C322" s="151" t="str">
        <f t="shared" si="88"/>
        <v/>
      </c>
      <c r="D322" s="82" t="str">
        <f t="shared" si="89"/>
        <v/>
      </c>
      <c r="E322" s="188" t="str">
        <f>IF(ISERROR(SUM((B322/2),(C322/2),(D322/2))),IF(ISERROR(SUM((B322/2),(C322/2))),IF(ISERROR(SUM((B322/2),(D322/2))),IF(ISERROR(SUM((C322/2),(D322/2))),IF(ISERROR(B322/2),IF(ISERROR(C322/2),A320,C322),B322),SUM((C322*'Student List'!$D$34),(D322*'Student List'!$E$34))/'Student List'!$D$40),SUM((B322*'Student List'!$C$34),(D322*'Student List'!$E$34))/'Student List'!$E$40),SUM((B322*'Student List'!$C$34),(C322*'Student List'!$D$34))/'Student List'!$C$40),SUM((B322*'Student List'!$C$34),(C322*'Student List'!$D$34),(D322*'Student List'!$E$34))/'Student List'!$C$35)</f>
        <v/>
      </c>
      <c r="F322" s="84" t="str">
        <f t="shared" si="90"/>
        <v/>
      </c>
      <c r="G322" s="173" t="str">
        <f>IF(ISTEXT('Student List'!$C$29),('Student List'!$C$29),"")</f>
        <v/>
      </c>
      <c r="H322" s="85"/>
      <c r="I322" s="86"/>
      <c r="J322" s="87"/>
      <c r="K322" s="86"/>
      <c r="L322" s="88"/>
      <c r="M322" s="89"/>
      <c r="N322" s="86"/>
      <c r="O322" s="87"/>
      <c r="P322" s="86"/>
      <c r="Q322" s="88"/>
      <c r="R322" s="89"/>
      <c r="S322" s="86"/>
      <c r="T322" s="87"/>
      <c r="U322" s="86"/>
      <c r="V322" s="88"/>
      <c r="W322" s="89"/>
      <c r="X322" s="86"/>
      <c r="Y322" s="87"/>
      <c r="Z322" s="86"/>
      <c r="AA322" s="90"/>
      <c r="AB322" s="207"/>
      <c r="AC322" s="85"/>
      <c r="AD322" s="86"/>
      <c r="AE322" s="89"/>
      <c r="AF322" s="86"/>
      <c r="AG322" s="88"/>
      <c r="AH322" s="89"/>
      <c r="AI322" s="86"/>
      <c r="AJ322" s="87"/>
      <c r="AK322" s="86"/>
      <c r="AL322" s="88"/>
      <c r="AM322" s="89"/>
      <c r="AN322" s="86"/>
      <c r="AO322" s="87"/>
      <c r="AP322" s="86"/>
      <c r="AQ322" s="88"/>
      <c r="AR322" s="89"/>
      <c r="AS322" s="86"/>
      <c r="AT322" s="87"/>
      <c r="AU322" s="86"/>
      <c r="AV322" s="88"/>
      <c r="AW322" s="89"/>
      <c r="AX322" s="86"/>
      <c r="AY322" s="87"/>
      <c r="AZ322" s="86"/>
      <c r="BA322" s="88"/>
      <c r="BB322" s="89"/>
      <c r="BC322" s="86"/>
      <c r="BD322" s="86"/>
      <c r="BE322" s="86"/>
      <c r="BF322" s="89"/>
      <c r="BG322" s="91" t="str">
        <f t="shared" si="91"/>
        <v/>
      </c>
      <c r="BI322" s="96" t="str">
        <f t="shared" si="92"/>
        <v/>
      </c>
      <c r="BJ322" s="115"/>
      <c r="BK322" s="113"/>
      <c r="BL322" s="113"/>
      <c r="BM322" s="113"/>
      <c r="BN322" s="113"/>
      <c r="BO322" s="113"/>
      <c r="BP322" s="113"/>
      <c r="BQ322" s="113"/>
      <c r="BR322" s="113"/>
      <c r="BS322" s="116"/>
      <c r="BU322" s="171" t="str">
        <f t="shared" si="93"/>
        <v/>
      </c>
      <c r="BV322" s="165"/>
      <c r="BW322" s="163"/>
      <c r="BX322" s="250"/>
      <c r="BY322" s="256"/>
      <c r="BZ322" s="163"/>
      <c r="CA322" s="250"/>
      <c r="CB322" s="256"/>
      <c r="CC322" s="163"/>
      <c r="CD322" s="250"/>
      <c r="CE322" s="256"/>
      <c r="CF322" s="163"/>
      <c r="CG322" s="250"/>
      <c r="CH322" s="256"/>
      <c r="CI322" s="163"/>
      <c r="CJ322" s="250"/>
      <c r="CK322" s="256"/>
      <c r="CL322" s="163"/>
      <c r="CM322" s="250"/>
      <c r="CN322" s="256"/>
      <c r="CO322" s="163"/>
      <c r="CP322" s="250"/>
      <c r="CQ322" s="256"/>
      <c r="CR322" s="163"/>
      <c r="CS322" s="250"/>
      <c r="CT322" s="256"/>
      <c r="CU322" s="163"/>
      <c r="CV322" s="250"/>
      <c r="CW322" s="162"/>
      <c r="CX322" s="163"/>
      <c r="CY322" s="166"/>
    </row>
    <row r="323" spans="1:103" ht="13.5" customHeight="1" thickBot="1">
      <c r="B323" s="169" t="str">
        <f t="shared" si="87"/>
        <v/>
      </c>
      <c r="C323" s="152" t="str">
        <f t="shared" si="88"/>
        <v/>
      </c>
      <c r="D323" s="97" t="str">
        <f t="shared" si="89"/>
        <v/>
      </c>
      <c r="E323" s="274" t="str">
        <f>IF(ISERROR(SUM((B323/2),(C323/2),(D323/2))),IF(ISERROR(SUM((B323/2),(C323/2))),IF(ISERROR(SUM((B323/2),(D323/2))),IF(ISERROR(SUM((C323/2),(D323/2))),IF(ISERROR(B323/2),IF(ISERROR(C323/2),A321,C323),B323),SUM((C323*'Student List'!$D$34),(D323*'Student List'!$E$34))/'Student List'!$D$40),SUM((B323*'Student List'!$C$34),(D323*'Student List'!$E$34))/'Student List'!$E$40),SUM((B323*'Student List'!$C$34),(C323*'Student List'!$D$34))/'Student List'!$C$40),SUM((B323*'Student List'!$C$34),(C323*'Student List'!$D$34),(D323*'Student List'!$E$34))/'Student List'!$C$35)</f>
        <v/>
      </c>
      <c r="F323" s="98" t="str">
        <f t="shared" si="90"/>
        <v/>
      </c>
      <c r="G323" s="229" t="str">
        <f>IF(ISTEXT('Student List'!$C$30),('Student List'!$C$30),"")</f>
        <v/>
      </c>
      <c r="H323" s="230"/>
      <c r="I323" s="231"/>
      <c r="J323" s="232"/>
      <c r="K323" s="231"/>
      <c r="L323" s="233"/>
      <c r="M323" s="234"/>
      <c r="N323" s="231"/>
      <c r="O323" s="232"/>
      <c r="P323" s="231"/>
      <c r="Q323" s="233"/>
      <c r="R323" s="234"/>
      <c r="S323" s="231"/>
      <c r="T323" s="232"/>
      <c r="U323" s="231"/>
      <c r="V323" s="233"/>
      <c r="W323" s="234"/>
      <c r="X323" s="231"/>
      <c r="Y323" s="232"/>
      <c r="Z323" s="231"/>
      <c r="AA323" s="235"/>
      <c r="AB323" s="215"/>
      <c r="AC323" s="230"/>
      <c r="AD323" s="231"/>
      <c r="AE323" s="234"/>
      <c r="AF323" s="231"/>
      <c r="AG323" s="233"/>
      <c r="AH323" s="234"/>
      <c r="AI323" s="231"/>
      <c r="AJ323" s="232"/>
      <c r="AK323" s="231"/>
      <c r="AL323" s="233"/>
      <c r="AM323" s="234"/>
      <c r="AN323" s="231"/>
      <c r="AO323" s="232"/>
      <c r="AP323" s="231"/>
      <c r="AQ323" s="233"/>
      <c r="AR323" s="234"/>
      <c r="AS323" s="231"/>
      <c r="AT323" s="232"/>
      <c r="AU323" s="231"/>
      <c r="AV323" s="233"/>
      <c r="AW323" s="234"/>
      <c r="AX323" s="231"/>
      <c r="AY323" s="232"/>
      <c r="AZ323" s="231"/>
      <c r="BA323" s="233"/>
      <c r="BB323" s="234"/>
      <c r="BC323" s="231"/>
      <c r="BD323" s="231"/>
      <c r="BE323" s="231"/>
      <c r="BF323" s="234"/>
      <c r="BG323" s="236" t="str">
        <f t="shared" si="91"/>
        <v/>
      </c>
      <c r="BH323" s="217"/>
      <c r="BI323" s="237" t="str">
        <f t="shared" si="92"/>
        <v/>
      </c>
      <c r="BJ323" s="238"/>
      <c r="BK323" s="239"/>
      <c r="BL323" s="240"/>
      <c r="BM323" s="240"/>
      <c r="BN323" s="240"/>
      <c r="BO323" s="240"/>
      <c r="BP323" s="240"/>
      <c r="BQ323" s="240"/>
      <c r="BR323" s="240"/>
      <c r="BS323" s="241"/>
      <c r="BT323" s="217"/>
      <c r="BU323" s="242" t="str">
        <f t="shared" si="93"/>
        <v/>
      </c>
      <c r="BV323" s="243"/>
      <c r="BW323" s="244"/>
      <c r="BX323" s="251"/>
      <c r="BY323" s="257"/>
      <c r="BZ323" s="245"/>
      <c r="CA323" s="251"/>
      <c r="CB323" s="257"/>
      <c r="CC323" s="245"/>
      <c r="CD323" s="251"/>
      <c r="CE323" s="257"/>
      <c r="CF323" s="245"/>
      <c r="CG323" s="251"/>
      <c r="CH323" s="257"/>
      <c r="CI323" s="245"/>
      <c r="CJ323" s="251"/>
      <c r="CK323" s="257"/>
      <c r="CL323" s="245"/>
      <c r="CM323" s="251"/>
      <c r="CN323" s="257"/>
      <c r="CO323" s="245"/>
      <c r="CP323" s="251"/>
      <c r="CQ323" s="257"/>
      <c r="CR323" s="245"/>
      <c r="CS323" s="251"/>
      <c r="CT323" s="257"/>
      <c r="CU323" s="245"/>
      <c r="CV323" s="251"/>
      <c r="CW323" s="244"/>
      <c r="CX323" s="245"/>
      <c r="CY323" s="246"/>
    </row>
    <row r="324" spans="1:103" ht="13.5" customHeight="1" thickBot="1"/>
    <row r="325" spans="1:103" ht="28.5" customHeight="1" thickTop="1" thickBot="1">
      <c r="B325" s="364" t="str">
        <f>IF(ISTEXT('Student List'!I20),'Student List'!I20,"")</f>
        <v>Extra 4</v>
      </c>
      <c r="C325" s="365"/>
      <c r="D325" s="365"/>
      <c r="E325" s="366"/>
      <c r="F325" s="367" t="str">
        <f>$F$28</f>
        <v>School Name Here</v>
      </c>
      <c r="G325" s="368"/>
      <c r="H325" s="368"/>
      <c r="I325" s="368"/>
      <c r="J325" s="369"/>
      <c r="K325" s="17" t="s">
        <v>117</v>
      </c>
      <c r="L325" s="18"/>
      <c r="M325" s="19"/>
      <c r="N325" s="19"/>
      <c r="O325" s="19"/>
      <c r="P325" s="20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2"/>
      <c r="AC325" s="24"/>
      <c r="AD325" s="25"/>
      <c r="AE325" s="25"/>
      <c r="AF325" s="26" t="str">
        <f>B325</f>
        <v>Extra 4</v>
      </c>
      <c r="AG325" s="25" t="s">
        <v>6</v>
      </c>
      <c r="AH325" s="27"/>
      <c r="AI325" s="27"/>
      <c r="AJ325" s="27"/>
      <c r="AK325" s="27"/>
      <c r="AL325" s="28"/>
      <c r="AM325" s="17" t="str">
        <f>K325</f>
        <v>4th NINE WEEKS</v>
      </c>
      <c r="AN325" s="19"/>
      <c r="AO325" s="19"/>
      <c r="AP325" s="19"/>
      <c r="AQ325" s="19"/>
      <c r="AR325" s="20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9"/>
      <c r="BI325" s="30" t="str">
        <f>B325</f>
        <v>Extra 4</v>
      </c>
      <c r="BJ325" s="31"/>
      <c r="BK325" s="32"/>
      <c r="BL325" s="33" t="str">
        <f>K325</f>
        <v>4th NINE WEEKS</v>
      </c>
      <c r="BM325" s="34"/>
      <c r="BN325" s="34"/>
      <c r="BO325" s="34"/>
      <c r="BP325" s="34"/>
      <c r="BQ325" s="35"/>
      <c r="BR325" s="35"/>
      <c r="BS325" s="36"/>
      <c r="BU325" s="30" t="str">
        <f>B325</f>
        <v>Extra 4</v>
      </c>
      <c r="BV325" s="31"/>
      <c r="BW325" s="32"/>
      <c r="BX325" s="33" t="str">
        <f>K325</f>
        <v>4th NINE WEEKS</v>
      </c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5"/>
      <c r="CY325" s="36"/>
    </row>
    <row r="326" spans="1:103" ht="13.5" customHeight="1" thickTop="1" thickBot="1">
      <c r="B326" s="37"/>
      <c r="C326" s="37"/>
      <c r="D326" s="38"/>
      <c r="E326" s="38"/>
      <c r="F326" s="38"/>
      <c r="G326" s="38"/>
      <c r="H326" s="39" t="s">
        <v>7</v>
      </c>
      <c r="I326" s="40"/>
      <c r="J326" s="40"/>
      <c r="K326" s="40"/>
      <c r="L326" s="41"/>
      <c r="M326" s="40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3"/>
      <c r="AC326" s="39" t="s">
        <v>7</v>
      </c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2"/>
      <c r="AS326" s="42"/>
      <c r="AT326" s="42"/>
      <c r="AU326" s="42"/>
      <c r="AV326" s="42"/>
      <c r="AW326" s="42"/>
      <c r="AX326" s="42"/>
      <c r="AY326" s="42"/>
      <c r="AZ326" s="42"/>
      <c r="BA326" s="42"/>
      <c r="BB326" s="42"/>
      <c r="BC326" s="42"/>
      <c r="BD326" s="42"/>
      <c r="BE326" s="42"/>
      <c r="BF326" s="42"/>
      <c r="BG326" s="44"/>
      <c r="BI326" s="45"/>
      <c r="BJ326" s="46" t="s">
        <v>8</v>
      </c>
      <c r="BK326" s="40"/>
      <c r="BL326" s="40"/>
      <c r="BM326" s="40"/>
      <c r="BN326" s="40"/>
      <c r="BO326" s="40"/>
      <c r="BP326" s="40"/>
      <c r="BQ326" s="40"/>
      <c r="BR326" s="40"/>
      <c r="BS326" s="47"/>
      <c r="BU326" s="45"/>
      <c r="BV326" s="155" t="s">
        <v>59</v>
      </c>
      <c r="BW326" s="156"/>
      <c r="BX326" s="156"/>
      <c r="BY326" s="156"/>
      <c r="BZ326" s="156"/>
      <c r="CA326" s="156"/>
      <c r="CB326" s="156"/>
      <c r="CC326" s="156"/>
      <c r="CD326" s="156"/>
      <c r="CE326" s="156"/>
      <c r="CF326" s="156"/>
      <c r="CG326" s="156"/>
      <c r="CH326" s="156"/>
      <c r="CI326" s="156"/>
      <c r="CJ326" s="156"/>
      <c r="CK326" s="156"/>
      <c r="CL326" s="156"/>
      <c r="CM326" s="156"/>
      <c r="CN326" s="156"/>
      <c r="CO326" s="156"/>
      <c r="CP326" s="156"/>
      <c r="CQ326" s="156"/>
      <c r="CR326" s="156"/>
      <c r="CS326" s="156"/>
      <c r="CT326" s="156"/>
      <c r="CU326" s="156"/>
      <c r="CV326" s="156"/>
      <c r="CW326" s="156"/>
      <c r="CX326" s="156"/>
      <c r="CY326" s="157"/>
    </row>
    <row r="327" spans="1:103" ht="13.5" customHeight="1">
      <c r="A327" s="83" t="str">
        <f t="shared" ref="A327:A348" si="94">IF(ISERROR(D329/2),"",D329)</f>
        <v/>
      </c>
      <c r="B327" s="153" t="s">
        <v>58</v>
      </c>
      <c r="C327" s="149" t="s">
        <v>9</v>
      </c>
      <c r="D327" s="48" t="s">
        <v>10</v>
      </c>
      <c r="E327" s="49" t="s">
        <v>60</v>
      </c>
      <c r="F327" s="50"/>
      <c r="G327" s="51"/>
      <c r="H327" s="362" t="s">
        <v>11</v>
      </c>
      <c r="I327" s="355"/>
      <c r="J327" s="355"/>
      <c r="K327" s="355"/>
      <c r="L327" s="360"/>
      <c r="M327" s="354" t="s">
        <v>12</v>
      </c>
      <c r="N327" s="355"/>
      <c r="O327" s="355"/>
      <c r="P327" s="355"/>
      <c r="Q327" s="360"/>
      <c r="R327" s="354" t="s">
        <v>13</v>
      </c>
      <c r="S327" s="355"/>
      <c r="T327" s="355"/>
      <c r="U327" s="355"/>
      <c r="V327" s="360"/>
      <c r="W327" s="354" t="s">
        <v>14</v>
      </c>
      <c r="X327" s="355"/>
      <c r="Y327" s="355"/>
      <c r="Z327" s="355"/>
      <c r="AA327" s="356"/>
      <c r="AC327" s="362" t="s">
        <v>15</v>
      </c>
      <c r="AD327" s="355"/>
      <c r="AE327" s="355"/>
      <c r="AF327" s="355"/>
      <c r="AG327" s="360"/>
      <c r="AH327" s="354" t="s">
        <v>16</v>
      </c>
      <c r="AI327" s="355"/>
      <c r="AJ327" s="355"/>
      <c r="AK327" s="355"/>
      <c r="AL327" s="360"/>
      <c r="AM327" s="354" t="s">
        <v>17</v>
      </c>
      <c r="AN327" s="355"/>
      <c r="AO327" s="355"/>
      <c r="AP327" s="355"/>
      <c r="AQ327" s="360"/>
      <c r="AR327" s="354" t="s">
        <v>18</v>
      </c>
      <c r="AS327" s="355"/>
      <c r="AT327" s="355"/>
      <c r="AU327" s="355"/>
      <c r="AV327" s="360"/>
      <c r="AW327" s="354" t="s">
        <v>19</v>
      </c>
      <c r="AX327" s="355"/>
      <c r="AY327" s="355"/>
      <c r="AZ327" s="355"/>
      <c r="BA327" s="356"/>
      <c r="BB327" s="354" t="s">
        <v>120</v>
      </c>
      <c r="BC327" s="355"/>
      <c r="BD327" s="355"/>
      <c r="BE327" s="355"/>
      <c r="BF327" s="356"/>
      <c r="BG327" s="52"/>
      <c r="BI327" s="53"/>
      <c r="BJ327" s="54"/>
      <c r="BK327" s="54"/>
      <c r="BL327" s="54"/>
      <c r="BM327" s="54"/>
      <c r="BN327" s="54"/>
      <c r="BO327" s="54"/>
      <c r="BP327" s="54"/>
      <c r="BQ327" s="54"/>
      <c r="BR327" s="54"/>
      <c r="BS327" s="55"/>
      <c r="BU327" s="53"/>
      <c r="BV327" s="344" t="s">
        <v>11</v>
      </c>
      <c r="BW327" s="345"/>
      <c r="BX327" s="346"/>
      <c r="BY327" s="344" t="s">
        <v>12</v>
      </c>
      <c r="BZ327" s="345"/>
      <c r="CA327" s="346"/>
      <c r="CB327" s="344" t="s">
        <v>13</v>
      </c>
      <c r="CC327" s="345"/>
      <c r="CD327" s="346"/>
      <c r="CE327" s="344" t="s">
        <v>14</v>
      </c>
      <c r="CF327" s="345"/>
      <c r="CG327" s="346"/>
      <c r="CH327" s="344" t="s">
        <v>15</v>
      </c>
      <c r="CI327" s="345"/>
      <c r="CJ327" s="346"/>
      <c r="CK327" s="344" t="s">
        <v>16</v>
      </c>
      <c r="CL327" s="345"/>
      <c r="CM327" s="346"/>
      <c r="CN327" s="344" t="s">
        <v>17</v>
      </c>
      <c r="CO327" s="345"/>
      <c r="CP327" s="346"/>
      <c r="CQ327" s="344" t="s">
        <v>18</v>
      </c>
      <c r="CR327" s="345"/>
      <c r="CS327" s="346"/>
      <c r="CT327" s="344" t="s">
        <v>19</v>
      </c>
      <c r="CU327" s="345"/>
      <c r="CV327" s="346"/>
      <c r="CW327" s="350" t="s">
        <v>120</v>
      </c>
      <c r="CX327" s="345"/>
      <c r="CY327" s="351"/>
    </row>
    <row r="328" spans="1:103" ht="13.5" customHeight="1" thickBot="1">
      <c r="A328" s="83" t="str">
        <f t="shared" si="94"/>
        <v/>
      </c>
      <c r="B328" s="154" t="s">
        <v>24</v>
      </c>
      <c r="C328" s="283" t="s">
        <v>24</v>
      </c>
      <c r="D328" s="59" t="s">
        <v>24</v>
      </c>
      <c r="E328" s="60" t="s">
        <v>24</v>
      </c>
      <c r="F328" s="61" t="s">
        <v>25</v>
      </c>
      <c r="G328" s="62" t="s">
        <v>26</v>
      </c>
      <c r="H328" s="363"/>
      <c r="I328" s="358"/>
      <c r="J328" s="358"/>
      <c r="K328" s="358"/>
      <c r="L328" s="361"/>
      <c r="M328" s="357"/>
      <c r="N328" s="358"/>
      <c r="O328" s="358"/>
      <c r="P328" s="358"/>
      <c r="Q328" s="361"/>
      <c r="R328" s="357"/>
      <c r="S328" s="358"/>
      <c r="T328" s="358"/>
      <c r="U328" s="358"/>
      <c r="V328" s="361"/>
      <c r="W328" s="357"/>
      <c r="X328" s="358"/>
      <c r="Y328" s="358"/>
      <c r="Z328" s="358"/>
      <c r="AA328" s="359"/>
      <c r="AC328" s="363"/>
      <c r="AD328" s="358"/>
      <c r="AE328" s="358"/>
      <c r="AF328" s="358"/>
      <c r="AG328" s="361"/>
      <c r="AH328" s="357"/>
      <c r="AI328" s="358"/>
      <c r="AJ328" s="358"/>
      <c r="AK328" s="358"/>
      <c r="AL328" s="361"/>
      <c r="AM328" s="357"/>
      <c r="AN328" s="358"/>
      <c r="AO328" s="358"/>
      <c r="AP328" s="358"/>
      <c r="AQ328" s="361"/>
      <c r="AR328" s="357"/>
      <c r="AS328" s="358"/>
      <c r="AT328" s="358"/>
      <c r="AU328" s="358"/>
      <c r="AV328" s="361"/>
      <c r="AW328" s="357"/>
      <c r="AX328" s="358"/>
      <c r="AY328" s="358"/>
      <c r="AZ328" s="358"/>
      <c r="BA328" s="359"/>
      <c r="BB328" s="357"/>
      <c r="BC328" s="358"/>
      <c r="BD328" s="358"/>
      <c r="BE328" s="358"/>
      <c r="BF328" s="359"/>
      <c r="BG328" s="63" t="s">
        <v>26</v>
      </c>
      <c r="BI328" s="64" t="s">
        <v>26</v>
      </c>
      <c r="BJ328" s="65">
        <v>1</v>
      </c>
      <c r="BK328" s="66">
        <v>2</v>
      </c>
      <c r="BL328" s="65">
        <v>3</v>
      </c>
      <c r="BM328" s="66">
        <v>4</v>
      </c>
      <c r="BN328" s="65">
        <v>5</v>
      </c>
      <c r="BO328" s="66">
        <v>6</v>
      </c>
      <c r="BP328" s="65">
        <v>7</v>
      </c>
      <c r="BQ328" s="66">
        <v>8</v>
      </c>
      <c r="BR328" s="66">
        <v>9</v>
      </c>
      <c r="BS328" s="67">
        <v>10</v>
      </c>
      <c r="BU328" s="64" t="s">
        <v>26</v>
      </c>
      <c r="BV328" s="347"/>
      <c r="BW328" s="348"/>
      <c r="BX328" s="349"/>
      <c r="BY328" s="347"/>
      <c r="BZ328" s="348"/>
      <c r="CA328" s="349"/>
      <c r="CB328" s="347"/>
      <c r="CC328" s="348"/>
      <c r="CD328" s="349"/>
      <c r="CE328" s="347"/>
      <c r="CF328" s="348"/>
      <c r="CG328" s="349"/>
      <c r="CH328" s="347"/>
      <c r="CI328" s="348"/>
      <c r="CJ328" s="349"/>
      <c r="CK328" s="347"/>
      <c r="CL328" s="348"/>
      <c r="CM328" s="349"/>
      <c r="CN328" s="347"/>
      <c r="CO328" s="348"/>
      <c r="CP328" s="349"/>
      <c r="CQ328" s="347"/>
      <c r="CR328" s="348"/>
      <c r="CS328" s="349"/>
      <c r="CT328" s="347"/>
      <c r="CU328" s="348"/>
      <c r="CV328" s="349"/>
      <c r="CW328" s="352"/>
      <c r="CX328" s="348"/>
      <c r="CY328" s="353"/>
    </row>
    <row r="329" spans="1:103" ht="13.5" customHeight="1">
      <c r="A329" s="83" t="str">
        <f t="shared" si="94"/>
        <v/>
      </c>
      <c r="B329" s="167" t="str">
        <f t="shared" ref="B329:B350" si="95">IF(SUM(BV329:CY329),AVERAGE(BV329:CY329),"")</f>
        <v/>
      </c>
      <c r="C329" s="150" t="str">
        <f t="shared" ref="C329:C350" si="96">IF(SUM(H329:BF329),AVERAGE(H329:BF329),"")</f>
        <v/>
      </c>
      <c r="D329" s="70" t="str">
        <f t="shared" ref="D329:D350" si="97">IF(SUM(BJ329:BS329),AVERAGE(BJ329:BS329),"")</f>
        <v/>
      </c>
      <c r="E329" s="187" t="str">
        <f>IF(ISERROR(SUM((B329/2),(C329/2),(D329/2))),IF(ISERROR(SUM((B329/2),(C329/2))),IF(ISERROR(SUM((B329/2),(D329/2))),IF(ISERROR(SUM((C329/2),(D329/2))),IF(ISERROR(B329/2),IF(ISERROR(C329/2),A327,C329),B329),SUM((C329*'Student List'!$D$34),(D329*'Student List'!$E$34))/'Student List'!$D$40),SUM((B329*'Student List'!$C$34),(D329*'Student List'!$E$34))/'Student List'!$E$40),SUM((B329*'Student List'!$C$34),(C329*'Student List'!$D$34))/'Student List'!$C$40),SUM((B329*'Student List'!$C$34),(C329*'Student List'!$D$34),(D329*'Student List'!$E$34))/'Student List'!$C$35)</f>
        <v/>
      </c>
      <c r="F329" s="84" t="str">
        <f t="shared" ref="F329:F350" si="98">IF(ISERROR(IF(E329,HLOOKUP(E329,$B$354:$N$355,2),"")),"",(IF(E329,HLOOKUP(E329,$B$354:$N$355,2),"")))</f>
        <v/>
      </c>
      <c r="G329" s="172" t="str">
        <f>IF(ISTEXT('Student List'!$C$9),('Student List'!$C$9),"")</f>
        <v/>
      </c>
      <c r="H329" s="71"/>
      <c r="I329" s="72"/>
      <c r="J329" s="73"/>
      <c r="K329" s="72"/>
      <c r="L329" s="74"/>
      <c r="M329" s="75"/>
      <c r="N329" s="72"/>
      <c r="O329" s="73"/>
      <c r="P329" s="72"/>
      <c r="Q329" s="74"/>
      <c r="R329" s="75"/>
      <c r="S329" s="72"/>
      <c r="T329" s="73"/>
      <c r="U329" s="72"/>
      <c r="V329" s="74"/>
      <c r="W329" s="75"/>
      <c r="X329" s="72"/>
      <c r="Y329" s="73"/>
      <c r="Z329" s="72"/>
      <c r="AA329" s="76"/>
      <c r="AB329" s="207"/>
      <c r="AC329" s="71"/>
      <c r="AD329" s="72"/>
      <c r="AE329" s="75"/>
      <c r="AF329" s="72"/>
      <c r="AG329" s="74"/>
      <c r="AH329" s="75"/>
      <c r="AI329" s="72"/>
      <c r="AJ329" s="73"/>
      <c r="AK329" s="72"/>
      <c r="AL329" s="74"/>
      <c r="AM329" s="75"/>
      <c r="AN329" s="72"/>
      <c r="AO329" s="73"/>
      <c r="AP329" s="72"/>
      <c r="AQ329" s="77"/>
      <c r="AR329" s="75"/>
      <c r="AS329" s="72"/>
      <c r="AT329" s="73"/>
      <c r="AU329" s="72"/>
      <c r="AV329" s="74"/>
      <c r="AW329" s="75"/>
      <c r="AX329" s="72"/>
      <c r="AY329" s="73"/>
      <c r="AZ329" s="72"/>
      <c r="BA329" s="74"/>
      <c r="BB329" s="75"/>
      <c r="BC329" s="72"/>
      <c r="BD329" s="72"/>
      <c r="BE329" s="72"/>
      <c r="BF329" s="75"/>
      <c r="BG329" s="78" t="str">
        <f t="shared" ref="BG329:BG350" si="99">G329</f>
        <v/>
      </c>
      <c r="BI329" s="79" t="str">
        <f t="shared" ref="BI329:BI350" si="100">G329</f>
        <v/>
      </c>
      <c r="BJ329" s="109"/>
      <c r="BK329" s="110"/>
      <c r="BL329" s="110"/>
      <c r="BM329" s="110"/>
      <c r="BN329" s="110"/>
      <c r="BO329" s="110"/>
      <c r="BP329" s="110"/>
      <c r="BQ329" s="110"/>
      <c r="BR329" s="110"/>
      <c r="BS329" s="111"/>
      <c r="BU329" s="170" t="str">
        <f t="shared" ref="BU329:BU350" si="101">G329</f>
        <v/>
      </c>
      <c r="BV329" s="158"/>
      <c r="BW329" s="159"/>
      <c r="BX329" s="248"/>
      <c r="BY329" s="252"/>
      <c r="BZ329" s="253"/>
      <c r="CA329" s="254"/>
      <c r="CB329" s="252"/>
      <c r="CC329" s="253"/>
      <c r="CD329" s="254"/>
      <c r="CE329" s="252"/>
      <c r="CF329" s="253"/>
      <c r="CG329" s="254"/>
      <c r="CH329" s="252"/>
      <c r="CI329" s="253"/>
      <c r="CJ329" s="254"/>
      <c r="CK329" s="252"/>
      <c r="CL329" s="253"/>
      <c r="CM329" s="254"/>
      <c r="CN329" s="252"/>
      <c r="CO329" s="253"/>
      <c r="CP329" s="254"/>
      <c r="CQ329" s="252"/>
      <c r="CR329" s="253"/>
      <c r="CS329" s="254"/>
      <c r="CT329" s="252"/>
      <c r="CU329" s="253"/>
      <c r="CV329" s="254"/>
      <c r="CW329" s="247"/>
      <c r="CX329" s="159"/>
      <c r="CY329" s="160"/>
    </row>
    <row r="330" spans="1:103" ht="13.5" customHeight="1">
      <c r="A330" s="83" t="str">
        <f t="shared" si="94"/>
        <v/>
      </c>
      <c r="B330" s="168" t="str">
        <f t="shared" si="95"/>
        <v/>
      </c>
      <c r="C330" s="151" t="str">
        <f t="shared" si="96"/>
        <v/>
      </c>
      <c r="D330" s="82" t="str">
        <f t="shared" si="97"/>
        <v/>
      </c>
      <c r="E330" s="188" t="str">
        <f>IF(ISERROR(SUM((B330/2),(C330/2),(D330/2))),IF(ISERROR(SUM((B330/2),(C330/2))),IF(ISERROR(SUM((B330/2),(D330/2))),IF(ISERROR(SUM((C330/2),(D330/2))),IF(ISERROR(B330/2),IF(ISERROR(C330/2),A328,C330),B330),SUM((C330*'Student List'!$D$34),(D330*'Student List'!$E$34))/'Student List'!$D$40),SUM((B330*'Student List'!$C$34),(D330*'Student List'!$E$34))/'Student List'!$E$40),SUM((B330*'Student List'!$C$34),(C330*'Student List'!$D$34))/'Student List'!$C$40),SUM((B330*'Student List'!$C$34),(C330*'Student List'!$D$34),(D330*'Student List'!$E$34))/'Student List'!$C$35)</f>
        <v/>
      </c>
      <c r="F330" s="84" t="str">
        <f t="shared" si="98"/>
        <v/>
      </c>
      <c r="G330" s="208" t="str">
        <f>IF(ISTEXT('Student List'!$C$10),('Student List'!$C$10),"")</f>
        <v/>
      </c>
      <c r="H330" s="209"/>
      <c r="I330" s="210"/>
      <c r="J330" s="211"/>
      <c r="K330" s="210"/>
      <c r="L330" s="212"/>
      <c r="M330" s="213"/>
      <c r="N330" s="210"/>
      <c r="O330" s="211"/>
      <c r="P330" s="210"/>
      <c r="Q330" s="212"/>
      <c r="R330" s="213"/>
      <c r="S330" s="210"/>
      <c r="T330" s="211"/>
      <c r="U330" s="210"/>
      <c r="V330" s="212"/>
      <c r="W330" s="213"/>
      <c r="X330" s="210"/>
      <c r="Y330" s="211"/>
      <c r="Z330" s="210"/>
      <c r="AA330" s="214"/>
      <c r="AB330" s="215"/>
      <c r="AC330" s="209"/>
      <c r="AD330" s="210"/>
      <c r="AE330" s="213"/>
      <c r="AF330" s="210"/>
      <c r="AG330" s="212"/>
      <c r="AH330" s="213"/>
      <c r="AI330" s="210"/>
      <c r="AJ330" s="211"/>
      <c r="AK330" s="210"/>
      <c r="AL330" s="212"/>
      <c r="AM330" s="213"/>
      <c r="AN330" s="210"/>
      <c r="AO330" s="211"/>
      <c r="AP330" s="210"/>
      <c r="AQ330" s="212"/>
      <c r="AR330" s="213"/>
      <c r="AS330" s="210"/>
      <c r="AT330" s="211"/>
      <c r="AU330" s="210"/>
      <c r="AV330" s="212"/>
      <c r="AW330" s="213"/>
      <c r="AX330" s="210"/>
      <c r="AY330" s="211"/>
      <c r="AZ330" s="210"/>
      <c r="BA330" s="212"/>
      <c r="BB330" s="213"/>
      <c r="BC330" s="210"/>
      <c r="BD330" s="210"/>
      <c r="BE330" s="210"/>
      <c r="BF330" s="213"/>
      <c r="BG330" s="216" t="str">
        <f t="shared" si="99"/>
        <v/>
      </c>
      <c r="BH330" s="217"/>
      <c r="BI330" s="218" t="str">
        <f t="shared" si="100"/>
        <v/>
      </c>
      <c r="BJ330" s="219"/>
      <c r="BK330" s="220"/>
      <c r="BL330" s="221"/>
      <c r="BM330" s="221"/>
      <c r="BN330" s="221"/>
      <c r="BO330" s="221"/>
      <c r="BP330" s="221"/>
      <c r="BQ330" s="221"/>
      <c r="BR330" s="221"/>
      <c r="BS330" s="222"/>
      <c r="BT330" s="217"/>
      <c r="BU330" s="223" t="str">
        <f t="shared" si="101"/>
        <v/>
      </c>
      <c r="BV330" s="224"/>
      <c r="BW330" s="225"/>
      <c r="BX330" s="249"/>
      <c r="BY330" s="255"/>
      <c r="BZ330" s="226"/>
      <c r="CA330" s="249"/>
      <c r="CB330" s="255"/>
      <c r="CC330" s="226"/>
      <c r="CD330" s="249"/>
      <c r="CE330" s="255"/>
      <c r="CF330" s="226"/>
      <c r="CG330" s="249"/>
      <c r="CH330" s="255"/>
      <c r="CI330" s="226"/>
      <c r="CJ330" s="249"/>
      <c r="CK330" s="255"/>
      <c r="CL330" s="226"/>
      <c r="CM330" s="249"/>
      <c r="CN330" s="255"/>
      <c r="CO330" s="226"/>
      <c r="CP330" s="249"/>
      <c r="CQ330" s="255"/>
      <c r="CR330" s="226"/>
      <c r="CS330" s="249"/>
      <c r="CT330" s="255"/>
      <c r="CU330" s="226"/>
      <c r="CV330" s="249"/>
      <c r="CW330" s="225"/>
      <c r="CX330" s="226"/>
      <c r="CY330" s="227"/>
    </row>
    <row r="331" spans="1:103" ht="13.5" customHeight="1">
      <c r="A331" s="83" t="str">
        <f t="shared" si="94"/>
        <v/>
      </c>
      <c r="B331" s="168" t="str">
        <f t="shared" si="95"/>
        <v/>
      </c>
      <c r="C331" s="151" t="str">
        <f t="shared" si="96"/>
        <v/>
      </c>
      <c r="D331" s="82" t="str">
        <f t="shared" si="97"/>
        <v/>
      </c>
      <c r="E331" s="188" t="str">
        <f>IF(ISERROR(SUM((B331/2),(C331/2),(D331/2))),IF(ISERROR(SUM((B331/2),(C331/2))),IF(ISERROR(SUM((B331/2),(D331/2))),IF(ISERROR(SUM((C331/2),(D331/2))),IF(ISERROR(B331/2),IF(ISERROR(C331/2),A329,C331),B331),SUM((C331*'Student List'!$D$34),(D331*'Student List'!$E$34))/'Student List'!$D$40),SUM((B331*'Student List'!$C$34),(D331*'Student List'!$E$34))/'Student List'!$E$40),SUM((B331*'Student List'!$C$34),(C331*'Student List'!$D$34))/'Student List'!$C$40),SUM((B331*'Student List'!$C$34),(C331*'Student List'!$D$34),(D331*'Student List'!$E$34))/'Student List'!$C$35)</f>
        <v/>
      </c>
      <c r="F331" s="84" t="str">
        <f t="shared" si="98"/>
        <v/>
      </c>
      <c r="G331" s="173" t="str">
        <f>IF(ISTEXT('Student List'!$C$11),('Student List'!$C$11),"")</f>
        <v/>
      </c>
      <c r="H331" s="85"/>
      <c r="I331" s="86"/>
      <c r="J331" s="87"/>
      <c r="K331" s="86"/>
      <c r="L331" s="88"/>
      <c r="M331" s="89"/>
      <c r="N331" s="86"/>
      <c r="O331" s="87"/>
      <c r="P331" s="86"/>
      <c r="Q331" s="88"/>
      <c r="R331" s="89"/>
      <c r="S331" s="86"/>
      <c r="T331" s="87"/>
      <c r="U331" s="86"/>
      <c r="V331" s="88"/>
      <c r="W331" s="89"/>
      <c r="X331" s="86"/>
      <c r="Y331" s="87"/>
      <c r="Z331" s="86"/>
      <c r="AA331" s="90"/>
      <c r="AB331" s="207"/>
      <c r="AC331" s="85"/>
      <c r="AD331" s="86"/>
      <c r="AE331" s="89"/>
      <c r="AF331" s="86"/>
      <c r="AG331" s="88"/>
      <c r="AH331" s="89"/>
      <c r="AI331" s="86"/>
      <c r="AJ331" s="87"/>
      <c r="AK331" s="86"/>
      <c r="AL331" s="88"/>
      <c r="AM331" s="89"/>
      <c r="AN331" s="86"/>
      <c r="AO331" s="87"/>
      <c r="AP331" s="86"/>
      <c r="AQ331" s="88"/>
      <c r="AR331" s="89"/>
      <c r="AS331" s="86"/>
      <c r="AT331" s="87"/>
      <c r="AU331" s="86"/>
      <c r="AV331" s="88"/>
      <c r="AW331" s="89"/>
      <c r="AX331" s="86"/>
      <c r="AY331" s="87"/>
      <c r="AZ331" s="86"/>
      <c r="BA331" s="88"/>
      <c r="BB331" s="89"/>
      <c r="BC331" s="86"/>
      <c r="BD331" s="86"/>
      <c r="BE331" s="86"/>
      <c r="BF331" s="89"/>
      <c r="BG331" s="91" t="str">
        <f t="shared" si="99"/>
        <v/>
      </c>
      <c r="BI331" s="92" t="str">
        <f t="shared" si="100"/>
        <v/>
      </c>
      <c r="BJ331" s="112"/>
      <c r="BK331" s="117"/>
      <c r="BL331" s="113"/>
      <c r="BM331" s="113"/>
      <c r="BN331" s="113"/>
      <c r="BO331" s="113"/>
      <c r="BP331" s="113"/>
      <c r="BQ331" s="113"/>
      <c r="BR331" s="113"/>
      <c r="BS331" s="114"/>
      <c r="BU331" s="171" t="str">
        <f t="shared" si="101"/>
        <v/>
      </c>
      <c r="BV331" s="161"/>
      <c r="BW331" s="162"/>
      <c r="BX331" s="250"/>
      <c r="BY331" s="256"/>
      <c r="BZ331" s="163"/>
      <c r="CA331" s="250"/>
      <c r="CB331" s="256"/>
      <c r="CC331" s="163"/>
      <c r="CD331" s="250"/>
      <c r="CE331" s="256"/>
      <c r="CF331" s="163"/>
      <c r="CG331" s="250"/>
      <c r="CH331" s="256"/>
      <c r="CI331" s="163"/>
      <c r="CJ331" s="250"/>
      <c r="CK331" s="256"/>
      <c r="CL331" s="163"/>
      <c r="CM331" s="250"/>
      <c r="CN331" s="256"/>
      <c r="CO331" s="163"/>
      <c r="CP331" s="250"/>
      <c r="CQ331" s="256"/>
      <c r="CR331" s="163"/>
      <c r="CS331" s="250"/>
      <c r="CT331" s="256"/>
      <c r="CU331" s="163"/>
      <c r="CV331" s="250"/>
      <c r="CW331" s="162"/>
      <c r="CX331" s="163"/>
      <c r="CY331" s="164"/>
    </row>
    <row r="332" spans="1:103" ht="13.5" customHeight="1">
      <c r="A332" s="83" t="str">
        <f t="shared" si="94"/>
        <v/>
      </c>
      <c r="B332" s="168" t="str">
        <f t="shared" si="95"/>
        <v/>
      </c>
      <c r="C332" s="151" t="str">
        <f t="shared" si="96"/>
        <v/>
      </c>
      <c r="D332" s="82" t="str">
        <f t="shared" si="97"/>
        <v/>
      </c>
      <c r="E332" s="188" t="str">
        <f>IF(ISERROR(SUM((B332/2),(C332/2),(D332/2))),IF(ISERROR(SUM((B332/2),(C332/2))),IF(ISERROR(SUM((B332/2),(D332/2))),IF(ISERROR(SUM((C332/2),(D332/2))),IF(ISERROR(B332/2),IF(ISERROR(C332/2),A330,C332),B332),SUM((C332*'Student List'!$D$34),(D332*'Student List'!$E$34))/'Student List'!$D$40),SUM((B332*'Student List'!$C$34),(D332*'Student List'!$E$34))/'Student List'!$E$40),SUM((B332*'Student List'!$C$34),(C332*'Student List'!$D$34))/'Student List'!$C$40),SUM((B332*'Student List'!$C$34),(C332*'Student List'!$D$34),(D332*'Student List'!$E$34))/'Student List'!$C$35)</f>
        <v/>
      </c>
      <c r="F332" s="84" t="str">
        <f t="shared" si="98"/>
        <v/>
      </c>
      <c r="G332" s="208" t="str">
        <f>IF(ISTEXT('Student List'!$C$12),('Student List'!$C$12),"")</f>
        <v/>
      </c>
      <c r="H332" s="209"/>
      <c r="I332" s="210"/>
      <c r="J332" s="211"/>
      <c r="K332" s="210"/>
      <c r="L332" s="212"/>
      <c r="M332" s="213"/>
      <c r="N332" s="210"/>
      <c r="O332" s="211"/>
      <c r="P332" s="210"/>
      <c r="Q332" s="212"/>
      <c r="R332" s="213"/>
      <c r="S332" s="210"/>
      <c r="T332" s="211"/>
      <c r="U332" s="210"/>
      <c r="V332" s="212"/>
      <c r="W332" s="213"/>
      <c r="X332" s="210"/>
      <c r="Y332" s="211"/>
      <c r="Z332" s="210"/>
      <c r="AA332" s="214"/>
      <c r="AB332" s="215"/>
      <c r="AC332" s="209"/>
      <c r="AD332" s="210"/>
      <c r="AE332" s="213"/>
      <c r="AF332" s="210"/>
      <c r="AG332" s="212"/>
      <c r="AH332" s="213"/>
      <c r="AI332" s="210"/>
      <c r="AJ332" s="211"/>
      <c r="AK332" s="210"/>
      <c r="AL332" s="212"/>
      <c r="AM332" s="213"/>
      <c r="AN332" s="210"/>
      <c r="AO332" s="211"/>
      <c r="AP332" s="210"/>
      <c r="AQ332" s="212"/>
      <c r="AR332" s="213"/>
      <c r="AS332" s="210"/>
      <c r="AT332" s="211"/>
      <c r="AU332" s="210"/>
      <c r="AV332" s="212"/>
      <c r="AW332" s="213"/>
      <c r="AX332" s="210"/>
      <c r="AY332" s="211"/>
      <c r="AZ332" s="210"/>
      <c r="BA332" s="212"/>
      <c r="BB332" s="213"/>
      <c r="BC332" s="210"/>
      <c r="BD332" s="210"/>
      <c r="BE332" s="210"/>
      <c r="BF332" s="213"/>
      <c r="BG332" s="216" t="str">
        <f t="shared" si="99"/>
        <v/>
      </c>
      <c r="BH332" s="217"/>
      <c r="BI332" s="218" t="str">
        <f t="shared" si="100"/>
        <v/>
      </c>
      <c r="BJ332" s="219"/>
      <c r="BK332" s="220"/>
      <c r="BL332" s="221"/>
      <c r="BM332" s="221"/>
      <c r="BN332" s="221"/>
      <c r="BO332" s="221"/>
      <c r="BP332" s="221"/>
      <c r="BQ332" s="221"/>
      <c r="BR332" s="221"/>
      <c r="BS332" s="222"/>
      <c r="BT332" s="217"/>
      <c r="BU332" s="223" t="str">
        <f t="shared" si="101"/>
        <v/>
      </c>
      <c r="BV332" s="224"/>
      <c r="BW332" s="225"/>
      <c r="BX332" s="249"/>
      <c r="BY332" s="255"/>
      <c r="BZ332" s="226"/>
      <c r="CA332" s="249"/>
      <c r="CB332" s="255"/>
      <c r="CC332" s="226"/>
      <c r="CD332" s="249"/>
      <c r="CE332" s="255"/>
      <c r="CF332" s="226"/>
      <c r="CG332" s="249"/>
      <c r="CH332" s="255"/>
      <c r="CI332" s="226"/>
      <c r="CJ332" s="249"/>
      <c r="CK332" s="255"/>
      <c r="CL332" s="226"/>
      <c r="CM332" s="249"/>
      <c r="CN332" s="255"/>
      <c r="CO332" s="226"/>
      <c r="CP332" s="249"/>
      <c r="CQ332" s="255"/>
      <c r="CR332" s="226"/>
      <c r="CS332" s="249"/>
      <c r="CT332" s="255"/>
      <c r="CU332" s="226"/>
      <c r="CV332" s="249"/>
      <c r="CW332" s="225"/>
      <c r="CX332" s="226"/>
      <c r="CY332" s="227"/>
    </row>
    <row r="333" spans="1:103" ht="13.5" customHeight="1">
      <c r="A333" s="83" t="str">
        <f t="shared" si="94"/>
        <v/>
      </c>
      <c r="B333" s="168" t="str">
        <f t="shared" si="95"/>
        <v/>
      </c>
      <c r="C333" s="151" t="str">
        <f t="shared" si="96"/>
        <v/>
      </c>
      <c r="D333" s="82" t="str">
        <f t="shared" si="97"/>
        <v/>
      </c>
      <c r="E333" s="188" t="str">
        <f>IF(ISERROR(SUM((B333/2),(C333/2),(D333/2))),IF(ISERROR(SUM((B333/2),(C333/2))),IF(ISERROR(SUM((B333/2),(D333/2))),IF(ISERROR(SUM((C333/2),(D333/2))),IF(ISERROR(B333/2),IF(ISERROR(C333/2),A331,C333),B333),SUM((C333*'Student List'!$D$34),(D333*'Student List'!$E$34))/'Student List'!$D$40),SUM((B333*'Student List'!$C$34),(D333*'Student List'!$E$34))/'Student List'!$E$40),SUM((B333*'Student List'!$C$34),(C333*'Student List'!$D$34))/'Student List'!$C$40),SUM((B333*'Student List'!$C$34),(C333*'Student List'!$D$34),(D333*'Student List'!$E$34))/'Student List'!$C$35)</f>
        <v/>
      </c>
      <c r="F333" s="84" t="str">
        <f t="shared" si="98"/>
        <v/>
      </c>
      <c r="G333" s="173" t="str">
        <f>IF(ISTEXT('Student List'!$C$13),('Student List'!$C$13),"")</f>
        <v/>
      </c>
      <c r="H333" s="85"/>
      <c r="I333" s="86"/>
      <c r="J333" s="87"/>
      <c r="K333" s="86"/>
      <c r="L333" s="88"/>
      <c r="M333" s="89"/>
      <c r="N333" s="86"/>
      <c r="O333" s="87"/>
      <c r="P333" s="86"/>
      <c r="Q333" s="88"/>
      <c r="R333" s="89"/>
      <c r="S333" s="86"/>
      <c r="T333" s="87"/>
      <c r="U333" s="86"/>
      <c r="V333" s="88"/>
      <c r="W333" s="89"/>
      <c r="X333" s="86"/>
      <c r="Y333" s="87"/>
      <c r="Z333" s="86"/>
      <c r="AA333" s="90"/>
      <c r="AB333" s="207"/>
      <c r="AC333" s="85"/>
      <c r="AD333" s="86"/>
      <c r="AE333" s="89"/>
      <c r="AF333" s="86"/>
      <c r="AG333" s="88"/>
      <c r="AH333" s="89"/>
      <c r="AI333" s="86"/>
      <c r="AJ333" s="87"/>
      <c r="AK333" s="86"/>
      <c r="AL333" s="88"/>
      <c r="AM333" s="89"/>
      <c r="AN333" s="86"/>
      <c r="AO333" s="87"/>
      <c r="AP333" s="86"/>
      <c r="AQ333" s="88"/>
      <c r="AR333" s="89"/>
      <c r="AS333" s="86"/>
      <c r="AT333" s="87"/>
      <c r="AU333" s="86"/>
      <c r="AV333" s="88"/>
      <c r="AW333" s="89"/>
      <c r="AX333" s="86"/>
      <c r="AY333" s="87"/>
      <c r="AZ333" s="86"/>
      <c r="BA333" s="88"/>
      <c r="BB333" s="89"/>
      <c r="BC333" s="86"/>
      <c r="BD333" s="86"/>
      <c r="BE333" s="86"/>
      <c r="BF333" s="89"/>
      <c r="BG333" s="91" t="str">
        <f t="shared" si="99"/>
        <v/>
      </c>
      <c r="BI333" s="92" t="str">
        <f t="shared" si="100"/>
        <v/>
      </c>
      <c r="BJ333" s="112"/>
      <c r="BK333" s="117"/>
      <c r="BL333" s="113"/>
      <c r="BM333" s="113"/>
      <c r="BN333" s="113"/>
      <c r="BO333" s="113"/>
      <c r="BP333" s="113"/>
      <c r="BQ333" s="113"/>
      <c r="BR333" s="113"/>
      <c r="BS333" s="114"/>
      <c r="BU333" s="171" t="str">
        <f t="shared" si="101"/>
        <v/>
      </c>
      <c r="BV333" s="161"/>
      <c r="BW333" s="162"/>
      <c r="BX333" s="250"/>
      <c r="BY333" s="256"/>
      <c r="BZ333" s="163"/>
      <c r="CA333" s="250"/>
      <c r="CB333" s="256"/>
      <c r="CC333" s="163"/>
      <c r="CD333" s="250"/>
      <c r="CE333" s="256"/>
      <c r="CF333" s="163"/>
      <c r="CG333" s="250"/>
      <c r="CH333" s="256"/>
      <c r="CI333" s="163"/>
      <c r="CJ333" s="250"/>
      <c r="CK333" s="256"/>
      <c r="CL333" s="163"/>
      <c r="CM333" s="250"/>
      <c r="CN333" s="256"/>
      <c r="CO333" s="163"/>
      <c r="CP333" s="250"/>
      <c r="CQ333" s="256"/>
      <c r="CR333" s="163"/>
      <c r="CS333" s="250"/>
      <c r="CT333" s="256"/>
      <c r="CU333" s="163"/>
      <c r="CV333" s="250"/>
      <c r="CW333" s="162"/>
      <c r="CX333" s="163"/>
      <c r="CY333" s="164"/>
    </row>
    <row r="334" spans="1:103" ht="13.5" customHeight="1">
      <c r="A334" s="83" t="str">
        <f t="shared" si="94"/>
        <v/>
      </c>
      <c r="B334" s="168" t="str">
        <f t="shared" si="95"/>
        <v/>
      </c>
      <c r="C334" s="151" t="str">
        <f t="shared" si="96"/>
        <v/>
      </c>
      <c r="D334" s="82" t="str">
        <f t="shared" si="97"/>
        <v/>
      </c>
      <c r="E334" s="188" t="str">
        <f>IF(ISERROR(SUM((B334/2),(C334/2),(D334/2))),IF(ISERROR(SUM((B334/2),(C334/2))),IF(ISERROR(SUM((B334/2),(D334/2))),IF(ISERROR(SUM((C334/2),(D334/2))),IF(ISERROR(B334/2),IF(ISERROR(C334/2),A332,C334),B334),SUM((C334*'Student List'!$D$34),(D334*'Student List'!$E$34))/'Student List'!$D$40),SUM((B334*'Student List'!$C$34),(D334*'Student List'!$E$34))/'Student List'!$E$40),SUM((B334*'Student List'!$C$34),(C334*'Student List'!$D$34))/'Student List'!$C$40),SUM((B334*'Student List'!$C$34),(C334*'Student List'!$D$34),(D334*'Student List'!$E$34))/'Student List'!$C$35)</f>
        <v/>
      </c>
      <c r="F334" s="84" t="str">
        <f t="shared" si="98"/>
        <v/>
      </c>
      <c r="G334" s="208" t="str">
        <f>IF(ISTEXT('Student List'!$C$14),('Student List'!$C$14),"")</f>
        <v/>
      </c>
      <c r="H334" s="209"/>
      <c r="I334" s="210"/>
      <c r="J334" s="211"/>
      <c r="K334" s="210"/>
      <c r="L334" s="212"/>
      <c r="M334" s="213"/>
      <c r="N334" s="210"/>
      <c r="O334" s="211"/>
      <c r="P334" s="210"/>
      <c r="Q334" s="212"/>
      <c r="R334" s="213"/>
      <c r="S334" s="210"/>
      <c r="T334" s="211"/>
      <c r="U334" s="210"/>
      <c r="V334" s="212"/>
      <c r="W334" s="213"/>
      <c r="X334" s="210"/>
      <c r="Y334" s="211"/>
      <c r="Z334" s="210"/>
      <c r="AA334" s="214"/>
      <c r="AB334" s="215"/>
      <c r="AC334" s="209"/>
      <c r="AD334" s="210"/>
      <c r="AE334" s="213"/>
      <c r="AF334" s="210"/>
      <c r="AG334" s="212"/>
      <c r="AH334" s="213"/>
      <c r="AI334" s="210"/>
      <c r="AJ334" s="211"/>
      <c r="AK334" s="210"/>
      <c r="AL334" s="212"/>
      <c r="AM334" s="213"/>
      <c r="AN334" s="210"/>
      <c r="AO334" s="211"/>
      <c r="AP334" s="210"/>
      <c r="AQ334" s="212"/>
      <c r="AR334" s="213"/>
      <c r="AS334" s="210"/>
      <c r="AT334" s="211"/>
      <c r="AU334" s="210"/>
      <c r="AV334" s="212"/>
      <c r="AW334" s="213"/>
      <c r="AX334" s="210"/>
      <c r="AY334" s="211"/>
      <c r="AZ334" s="210"/>
      <c r="BA334" s="212"/>
      <c r="BB334" s="213"/>
      <c r="BC334" s="210"/>
      <c r="BD334" s="210"/>
      <c r="BE334" s="210"/>
      <c r="BF334" s="213"/>
      <c r="BG334" s="216" t="str">
        <f t="shared" si="99"/>
        <v/>
      </c>
      <c r="BH334" s="217"/>
      <c r="BI334" s="218" t="str">
        <f t="shared" si="100"/>
        <v/>
      </c>
      <c r="BJ334" s="219"/>
      <c r="BK334" s="220"/>
      <c r="BL334" s="221"/>
      <c r="BM334" s="221"/>
      <c r="BN334" s="221"/>
      <c r="BO334" s="221"/>
      <c r="BP334" s="221"/>
      <c r="BQ334" s="221"/>
      <c r="BR334" s="221"/>
      <c r="BS334" s="222"/>
      <c r="BT334" s="217"/>
      <c r="BU334" s="223" t="str">
        <f t="shared" si="101"/>
        <v/>
      </c>
      <c r="BV334" s="224"/>
      <c r="BW334" s="225"/>
      <c r="BX334" s="249"/>
      <c r="BY334" s="255"/>
      <c r="BZ334" s="226"/>
      <c r="CA334" s="249"/>
      <c r="CB334" s="255"/>
      <c r="CC334" s="226"/>
      <c r="CD334" s="249"/>
      <c r="CE334" s="255"/>
      <c r="CF334" s="226"/>
      <c r="CG334" s="249"/>
      <c r="CH334" s="255"/>
      <c r="CI334" s="226"/>
      <c r="CJ334" s="249"/>
      <c r="CK334" s="255"/>
      <c r="CL334" s="226"/>
      <c r="CM334" s="249"/>
      <c r="CN334" s="255"/>
      <c r="CO334" s="226"/>
      <c r="CP334" s="249"/>
      <c r="CQ334" s="255"/>
      <c r="CR334" s="226"/>
      <c r="CS334" s="249"/>
      <c r="CT334" s="255"/>
      <c r="CU334" s="226"/>
      <c r="CV334" s="249"/>
      <c r="CW334" s="225"/>
      <c r="CX334" s="226"/>
      <c r="CY334" s="227"/>
    </row>
    <row r="335" spans="1:103" ht="13.5" customHeight="1">
      <c r="A335" s="83" t="str">
        <f t="shared" si="94"/>
        <v/>
      </c>
      <c r="B335" s="168" t="str">
        <f t="shared" si="95"/>
        <v/>
      </c>
      <c r="C335" s="151" t="str">
        <f t="shared" si="96"/>
        <v/>
      </c>
      <c r="D335" s="82" t="str">
        <f t="shared" si="97"/>
        <v/>
      </c>
      <c r="E335" s="188" t="str">
        <f>IF(ISERROR(SUM((B335/2),(C335/2),(D335/2))),IF(ISERROR(SUM((B335/2),(C335/2))),IF(ISERROR(SUM((B335/2),(D335/2))),IF(ISERROR(SUM((C335/2),(D335/2))),IF(ISERROR(B335/2),IF(ISERROR(C335/2),A333,C335),B335),SUM((C335*'Student List'!$D$34),(D335*'Student List'!$E$34))/'Student List'!$D$40),SUM((B335*'Student List'!$C$34),(D335*'Student List'!$E$34))/'Student List'!$E$40),SUM((B335*'Student List'!$C$34),(C335*'Student List'!$D$34))/'Student List'!$C$40),SUM((B335*'Student List'!$C$34),(C335*'Student List'!$D$34),(D335*'Student List'!$E$34))/'Student List'!$C$35)</f>
        <v/>
      </c>
      <c r="F335" s="84" t="str">
        <f t="shared" si="98"/>
        <v/>
      </c>
      <c r="G335" s="173" t="str">
        <f>IF(ISTEXT('Student List'!$C$15),('Student List'!$C$15),"")</f>
        <v/>
      </c>
      <c r="H335" s="85"/>
      <c r="I335" s="86"/>
      <c r="J335" s="87"/>
      <c r="K335" s="86"/>
      <c r="L335" s="88"/>
      <c r="M335" s="89"/>
      <c r="N335" s="86"/>
      <c r="O335" s="87"/>
      <c r="P335" s="86"/>
      <c r="Q335" s="88"/>
      <c r="R335" s="89"/>
      <c r="S335" s="86"/>
      <c r="T335" s="87"/>
      <c r="U335" s="86"/>
      <c r="V335" s="88"/>
      <c r="W335" s="89"/>
      <c r="X335" s="86"/>
      <c r="Y335" s="87"/>
      <c r="Z335" s="86"/>
      <c r="AA335" s="90"/>
      <c r="AB335" s="207"/>
      <c r="AC335" s="85"/>
      <c r="AD335" s="86"/>
      <c r="AE335" s="89"/>
      <c r="AF335" s="86"/>
      <c r="AG335" s="88"/>
      <c r="AH335" s="89"/>
      <c r="AI335" s="86"/>
      <c r="AJ335" s="87"/>
      <c r="AK335" s="86"/>
      <c r="AL335" s="88"/>
      <c r="AM335" s="89"/>
      <c r="AN335" s="86"/>
      <c r="AO335" s="87"/>
      <c r="AP335" s="86"/>
      <c r="AQ335" s="88"/>
      <c r="AR335" s="89"/>
      <c r="AS335" s="86"/>
      <c r="AT335" s="87"/>
      <c r="AU335" s="86"/>
      <c r="AV335" s="88"/>
      <c r="AW335" s="89"/>
      <c r="AX335" s="86"/>
      <c r="AY335" s="87"/>
      <c r="AZ335" s="86"/>
      <c r="BA335" s="88"/>
      <c r="BB335" s="89"/>
      <c r="BC335" s="86"/>
      <c r="BD335" s="86"/>
      <c r="BE335" s="86"/>
      <c r="BF335" s="89"/>
      <c r="BG335" s="91" t="str">
        <f t="shared" si="99"/>
        <v/>
      </c>
      <c r="BI335" s="92" t="str">
        <f t="shared" si="100"/>
        <v/>
      </c>
      <c r="BJ335" s="112"/>
      <c r="BK335" s="117"/>
      <c r="BL335" s="113"/>
      <c r="BM335" s="113"/>
      <c r="BN335" s="113"/>
      <c r="BO335" s="113"/>
      <c r="BP335" s="113"/>
      <c r="BQ335" s="113"/>
      <c r="BR335" s="113"/>
      <c r="BS335" s="114"/>
      <c r="BU335" s="171" t="str">
        <f t="shared" si="101"/>
        <v/>
      </c>
      <c r="BV335" s="161"/>
      <c r="BW335" s="162"/>
      <c r="BX335" s="250"/>
      <c r="BY335" s="256"/>
      <c r="BZ335" s="163"/>
      <c r="CA335" s="250"/>
      <c r="CB335" s="256"/>
      <c r="CC335" s="163"/>
      <c r="CD335" s="250"/>
      <c r="CE335" s="256"/>
      <c r="CF335" s="163"/>
      <c r="CG335" s="250"/>
      <c r="CH335" s="256"/>
      <c r="CI335" s="163"/>
      <c r="CJ335" s="250"/>
      <c r="CK335" s="256"/>
      <c r="CL335" s="163"/>
      <c r="CM335" s="250"/>
      <c r="CN335" s="256"/>
      <c r="CO335" s="163"/>
      <c r="CP335" s="250"/>
      <c r="CQ335" s="256"/>
      <c r="CR335" s="163"/>
      <c r="CS335" s="250"/>
      <c r="CT335" s="256"/>
      <c r="CU335" s="163"/>
      <c r="CV335" s="250"/>
      <c r="CW335" s="162"/>
      <c r="CX335" s="163"/>
      <c r="CY335" s="164"/>
    </row>
    <row r="336" spans="1:103" ht="13.5" customHeight="1">
      <c r="A336" s="83" t="str">
        <f t="shared" si="94"/>
        <v/>
      </c>
      <c r="B336" s="168" t="str">
        <f t="shared" si="95"/>
        <v/>
      </c>
      <c r="C336" s="151" t="str">
        <f t="shared" si="96"/>
        <v/>
      </c>
      <c r="D336" s="82" t="str">
        <f t="shared" si="97"/>
        <v/>
      </c>
      <c r="E336" s="188" t="str">
        <f>IF(ISERROR(SUM((B336/2),(C336/2),(D336/2))),IF(ISERROR(SUM((B336/2),(C336/2))),IF(ISERROR(SUM((B336/2),(D336/2))),IF(ISERROR(SUM((C336/2),(D336/2))),IF(ISERROR(B336/2),IF(ISERROR(C336/2),A334,C336),B336),SUM((C336*'Student List'!$D$34),(D336*'Student List'!$E$34))/'Student List'!$D$40),SUM((B336*'Student List'!$C$34),(D336*'Student List'!$E$34))/'Student List'!$E$40),SUM((B336*'Student List'!$C$34),(C336*'Student List'!$D$34))/'Student List'!$C$40),SUM((B336*'Student List'!$C$34),(C336*'Student List'!$D$34),(D336*'Student List'!$E$34))/'Student List'!$C$35)</f>
        <v/>
      </c>
      <c r="F336" s="84" t="str">
        <f t="shared" si="98"/>
        <v/>
      </c>
      <c r="G336" s="208" t="str">
        <f>IF(ISTEXT('Student List'!$C$16),('Student List'!$C$16),"")</f>
        <v/>
      </c>
      <c r="H336" s="209"/>
      <c r="I336" s="210"/>
      <c r="J336" s="211"/>
      <c r="K336" s="210"/>
      <c r="L336" s="212"/>
      <c r="M336" s="213"/>
      <c r="N336" s="210"/>
      <c r="O336" s="211"/>
      <c r="P336" s="210"/>
      <c r="Q336" s="212"/>
      <c r="R336" s="213"/>
      <c r="S336" s="210"/>
      <c r="T336" s="211"/>
      <c r="U336" s="210"/>
      <c r="V336" s="212"/>
      <c r="W336" s="213"/>
      <c r="X336" s="210"/>
      <c r="Y336" s="211"/>
      <c r="Z336" s="210"/>
      <c r="AA336" s="214"/>
      <c r="AB336" s="215"/>
      <c r="AC336" s="209"/>
      <c r="AD336" s="210"/>
      <c r="AE336" s="213"/>
      <c r="AF336" s="210"/>
      <c r="AG336" s="212"/>
      <c r="AH336" s="213"/>
      <c r="AI336" s="210"/>
      <c r="AJ336" s="211"/>
      <c r="AK336" s="210"/>
      <c r="AL336" s="212"/>
      <c r="AM336" s="213"/>
      <c r="AN336" s="210"/>
      <c r="AO336" s="211"/>
      <c r="AP336" s="210"/>
      <c r="AQ336" s="212"/>
      <c r="AR336" s="213"/>
      <c r="AS336" s="210"/>
      <c r="AT336" s="211"/>
      <c r="AU336" s="210"/>
      <c r="AV336" s="212"/>
      <c r="AW336" s="213"/>
      <c r="AX336" s="210"/>
      <c r="AY336" s="211"/>
      <c r="AZ336" s="210"/>
      <c r="BA336" s="212"/>
      <c r="BB336" s="213"/>
      <c r="BC336" s="210"/>
      <c r="BD336" s="210"/>
      <c r="BE336" s="210"/>
      <c r="BF336" s="213"/>
      <c r="BG336" s="216" t="str">
        <f t="shared" si="99"/>
        <v/>
      </c>
      <c r="BH336" s="217"/>
      <c r="BI336" s="218" t="str">
        <f t="shared" si="100"/>
        <v/>
      </c>
      <c r="BJ336" s="219"/>
      <c r="BK336" s="220"/>
      <c r="BL336" s="221"/>
      <c r="BM336" s="221"/>
      <c r="BN336" s="221"/>
      <c r="BO336" s="221"/>
      <c r="BP336" s="221"/>
      <c r="BQ336" s="221"/>
      <c r="BR336" s="221"/>
      <c r="BS336" s="222"/>
      <c r="BT336" s="217"/>
      <c r="BU336" s="223" t="str">
        <f t="shared" si="101"/>
        <v/>
      </c>
      <c r="BV336" s="224"/>
      <c r="BW336" s="225"/>
      <c r="BX336" s="249"/>
      <c r="BY336" s="255"/>
      <c r="BZ336" s="226"/>
      <c r="CA336" s="249"/>
      <c r="CB336" s="255"/>
      <c r="CC336" s="226"/>
      <c r="CD336" s="249"/>
      <c r="CE336" s="255"/>
      <c r="CF336" s="226"/>
      <c r="CG336" s="249"/>
      <c r="CH336" s="255"/>
      <c r="CI336" s="226"/>
      <c r="CJ336" s="249"/>
      <c r="CK336" s="255"/>
      <c r="CL336" s="226"/>
      <c r="CM336" s="249"/>
      <c r="CN336" s="255"/>
      <c r="CO336" s="226"/>
      <c r="CP336" s="249"/>
      <c r="CQ336" s="255"/>
      <c r="CR336" s="226"/>
      <c r="CS336" s="249"/>
      <c r="CT336" s="255"/>
      <c r="CU336" s="226"/>
      <c r="CV336" s="249"/>
      <c r="CW336" s="225"/>
      <c r="CX336" s="226"/>
      <c r="CY336" s="227"/>
    </row>
    <row r="337" spans="1:103" ht="13.5" customHeight="1">
      <c r="A337" s="83" t="str">
        <f t="shared" si="94"/>
        <v/>
      </c>
      <c r="B337" s="168" t="str">
        <f t="shared" si="95"/>
        <v/>
      </c>
      <c r="C337" s="151" t="str">
        <f t="shared" si="96"/>
        <v/>
      </c>
      <c r="D337" s="82" t="str">
        <f t="shared" si="97"/>
        <v/>
      </c>
      <c r="E337" s="188" t="str">
        <f>IF(ISERROR(SUM((B337/2),(C337/2),(D337/2))),IF(ISERROR(SUM((B337/2),(C337/2))),IF(ISERROR(SUM((B337/2),(D337/2))),IF(ISERROR(SUM((C337/2),(D337/2))),IF(ISERROR(B337/2),IF(ISERROR(C337/2),A335,C337),B337),SUM((C337*'Student List'!$D$34),(D337*'Student List'!$E$34))/'Student List'!$D$40),SUM((B337*'Student List'!$C$34),(D337*'Student List'!$E$34))/'Student List'!$E$40),SUM((B337*'Student List'!$C$34),(C337*'Student List'!$D$34))/'Student List'!$C$40),SUM((B337*'Student List'!$C$34),(C337*'Student List'!$D$34),(D337*'Student List'!$E$34))/'Student List'!$C$35)</f>
        <v/>
      </c>
      <c r="F337" s="84" t="str">
        <f t="shared" si="98"/>
        <v/>
      </c>
      <c r="G337" s="173" t="str">
        <f>IF(ISTEXT('Student List'!$C$17),('Student List'!$C$17),"")</f>
        <v/>
      </c>
      <c r="H337" s="85"/>
      <c r="I337" s="86"/>
      <c r="J337" s="87"/>
      <c r="K337" s="86"/>
      <c r="L337" s="88"/>
      <c r="M337" s="89"/>
      <c r="N337" s="86"/>
      <c r="O337" s="87"/>
      <c r="P337" s="86"/>
      <c r="Q337" s="88"/>
      <c r="R337" s="89"/>
      <c r="S337" s="86"/>
      <c r="T337" s="87"/>
      <c r="U337" s="86"/>
      <c r="V337" s="88"/>
      <c r="W337" s="89"/>
      <c r="X337" s="86"/>
      <c r="Y337" s="87"/>
      <c r="Z337" s="86"/>
      <c r="AA337" s="90"/>
      <c r="AB337" s="207"/>
      <c r="AC337" s="85"/>
      <c r="AD337" s="86"/>
      <c r="AE337" s="89"/>
      <c r="AF337" s="86"/>
      <c r="AG337" s="88"/>
      <c r="AH337" s="89"/>
      <c r="AI337" s="86"/>
      <c r="AJ337" s="87"/>
      <c r="AK337" s="86"/>
      <c r="AL337" s="88"/>
      <c r="AM337" s="89"/>
      <c r="AN337" s="86"/>
      <c r="AO337" s="87"/>
      <c r="AP337" s="86"/>
      <c r="AQ337" s="88"/>
      <c r="AR337" s="89"/>
      <c r="AS337" s="86"/>
      <c r="AT337" s="87"/>
      <c r="AU337" s="86"/>
      <c r="AV337" s="88"/>
      <c r="AW337" s="89"/>
      <c r="AX337" s="86"/>
      <c r="AY337" s="87"/>
      <c r="AZ337" s="86"/>
      <c r="BA337" s="88"/>
      <c r="BB337" s="89"/>
      <c r="BC337" s="86"/>
      <c r="BD337" s="86"/>
      <c r="BE337" s="86"/>
      <c r="BF337" s="89"/>
      <c r="BG337" s="91" t="str">
        <f t="shared" si="99"/>
        <v/>
      </c>
      <c r="BI337" s="92" t="str">
        <f t="shared" si="100"/>
        <v/>
      </c>
      <c r="BJ337" s="112"/>
      <c r="BK337" s="117"/>
      <c r="BL337" s="113"/>
      <c r="BM337" s="113"/>
      <c r="BN337" s="113"/>
      <c r="BO337" s="113"/>
      <c r="BP337" s="113"/>
      <c r="BQ337" s="113"/>
      <c r="BR337" s="113"/>
      <c r="BS337" s="114"/>
      <c r="BU337" s="171" t="str">
        <f t="shared" si="101"/>
        <v/>
      </c>
      <c r="BV337" s="161"/>
      <c r="BW337" s="162"/>
      <c r="BX337" s="250"/>
      <c r="BY337" s="256"/>
      <c r="BZ337" s="163"/>
      <c r="CA337" s="250"/>
      <c r="CB337" s="256"/>
      <c r="CC337" s="163"/>
      <c r="CD337" s="250"/>
      <c r="CE337" s="256"/>
      <c r="CF337" s="163"/>
      <c r="CG337" s="250"/>
      <c r="CH337" s="256"/>
      <c r="CI337" s="163"/>
      <c r="CJ337" s="250"/>
      <c r="CK337" s="256"/>
      <c r="CL337" s="163"/>
      <c r="CM337" s="250"/>
      <c r="CN337" s="256"/>
      <c r="CO337" s="163"/>
      <c r="CP337" s="250"/>
      <c r="CQ337" s="256"/>
      <c r="CR337" s="163"/>
      <c r="CS337" s="250"/>
      <c r="CT337" s="256"/>
      <c r="CU337" s="163"/>
      <c r="CV337" s="250"/>
      <c r="CW337" s="162"/>
      <c r="CX337" s="163"/>
      <c r="CY337" s="164"/>
    </row>
    <row r="338" spans="1:103" ht="13.5" customHeight="1">
      <c r="A338" s="83" t="str">
        <f t="shared" si="94"/>
        <v/>
      </c>
      <c r="B338" s="168" t="str">
        <f t="shared" si="95"/>
        <v/>
      </c>
      <c r="C338" s="151" t="str">
        <f t="shared" si="96"/>
        <v/>
      </c>
      <c r="D338" s="82" t="str">
        <f t="shared" si="97"/>
        <v/>
      </c>
      <c r="E338" s="188" t="str">
        <f>IF(ISERROR(SUM((B338/2),(C338/2),(D338/2))),IF(ISERROR(SUM((B338/2),(C338/2))),IF(ISERROR(SUM((B338/2),(D338/2))),IF(ISERROR(SUM((C338/2),(D338/2))),IF(ISERROR(B338/2),IF(ISERROR(C338/2),A336,C338),B338),SUM((C338*'Student List'!$D$34),(D338*'Student List'!$E$34))/'Student List'!$D$40),SUM((B338*'Student List'!$C$34),(D338*'Student List'!$E$34))/'Student List'!$E$40),SUM((B338*'Student List'!$C$34),(C338*'Student List'!$D$34))/'Student List'!$C$40),SUM((B338*'Student List'!$C$34),(C338*'Student List'!$D$34),(D338*'Student List'!$E$34))/'Student List'!$C$35)</f>
        <v/>
      </c>
      <c r="F338" s="84" t="str">
        <f t="shared" si="98"/>
        <v/>
      </c>
      <c r="G338" s="208" t="str">
        <f>IF(ISTEXT('Student List'!$C$18),('Student List'!$C$18),"")</f>
        <v/>
      </c>
      <c r="H338" s="209"/>
      <c r="I338" s="210"/>
      <c r="J338" s="211"/>
      <c r="K338" s="210"/>
      <c r="L338" s="212"/>
      <c r="M338" s="213"/>
      <c r="N338" s="210"/>
      <c r="O338" s="211"/>
      <c r="P338" s="210"/>
      <c r="Q338" s="212"/>
      <c r="R338" s="213"/>
      <c r="S338" s="210"/>
      <c r="T338" s="211"/>
      <c r="U338" s="210"/>
      <c r="V338" s="212"/>
      <c r="W338" s="213"/>
      <c r="X338" s="210"/>
      <c r="Y338" s="211"/>
      <c r="Z338" s="210"/>
      <c r="AA338" s="214"/>
      <c r="AB338" s="215"/>
      <c r="AC338" s="209"/>
      <c r="AD338" s="210"/>
      <c r="AE338" s="213"/>
      <c r="AF338" s="210"/>
      <c r="AG338" s="212"/>
      <c r="AH338" s="213"/>
      <c r="AI338" s="210"/>
      <c r="AJ338" s="211"/>
      <c r="AK338" s="210"/>
      <c r="AL338" s="212"/>
      <c r="AM338" s="213"/>
      <c r="AN338" s="210"/>
      <c r="AO338" s="211"/>
      <c r="AP338" s="210"/>
      <c r="AQ338" s="212"/>
      <c r="AR338" s="213"/>
      <c r="AS338" s="210"/>
      <c r="AT338" s="211"/>
      <c r="AU338" s="210"/>
      <c r="AV338" s="212"/>
      <c r="AW338" s="213"/>
      <c r="AX338" s="210"/>
      <c r="AY338" s="211"/>
      <c r="AZ338" s="210"/>
      <c r="BA338" s="212"/>
      <c r="BB338" s="213"/>
      <c r="BC338" s="210"/>
      <c r="BD338" s="210"/>
      <c r="BE338" s="210"/>
      <c r="BF338" s="213"/>
      <c r="BG338" s="216" t="str">
        <f t="shared" si="99"/>
        <v/>
      </c>
      <c r="BH338" s="217"/>
      <c r="BI338" s="218" t="str">
        <f t="shared" si="100"/>
        <v/>
      </c>
      <c r="BJ338" s="219"/>
      <c r="BK338" s="220"/>
      <c r="BL338" s="221"/>
      <c r="BM338" s="221"/>
      <c r="BN338" s="221"/>
      <c r="BO338" s="221"/>
      <c r="BP338" s="221"/>
      <c r="BQ338" s="221"/>
      <c r="BR338" s="221"/>
      <c r="BS338" s="222"/>
      <c r="BT338" s="217"/>
      <c r="BU338" s="223" t="str">
        <f t="shared" si="101"/>
        <v/>
      </c>
      <c r="BV338" s="224"/>
      <c r="BW338" s="225"/>
      <c r="BX338" s="249"/>
      <c r="BY338" s="255"/>
      <c r="BZ338" s="226"/>
      <c r="CA338" s="249"/>
      <c r="CB338" s="255"/>
      <c r="CC338" s="226"/>
      <c r="CD338" s="249"/>
      <c r="CE338" s="255"/>
      <c r="CF338" s="226"/>
      <c r="CG338" s="249"/>
      <c r="CH338" s="255"/>
      <c r="CI338" s="226"/>
      <c r="CJ338" s="249"/>
      <c r="CK338" s="255"/>
      <c r="CL338" s="226"/>
      <c r="CM338" s="249"/>
      <c r="CN338" s="255"/>
      <c r="CO338" s="226"/>
      <c r="CP338" s="249"/>
      <c r="CQ338" s="255"/>
      <c r="CR338" s="226"/>
      <c r="CS338" s="249"/>
      <c r="CT338" s="255"/>
      <c r="CU338" s="226"/>
      <c r="CV338" s="249"/>
      <c r="CW338" s="225"/>
      <c r="CX338" s="226"/>
      <c r="CY338" s="227"/>
    </row>
    <row r="339" spans="1:103" ht="13.5" customHeight="1">
      <c r="A339" s="83" t="str">
        <f t="shared" si="94"/>
        <v/>
      </c>
      <c r="B339" s="168" t="str">
        <f t="shared" si="95"/>
        <v/>
      </c>
      <c r="C339" s="151" t="str">
        <f t="shared" si="96"/>
        <v/>
      </c>
      <c r="D339" s="82" t="str">
        <f t="shared" si="97"/>
        <v/>
      </c>
      <c r="E339" s="188" t="str">
        <f>IF(ISERROR(SUM((B339/2),(C339/2),(D339/2))),IF(ISERROR(SUM((B339/2),(C339/2))),IF(ISERROR(SUM((B339/2),(D339/2))),IF(ISERROR(SUM((C339/2),(D339/2))),IF(ISERROR(B339/2),IF(ISERROR(C339/2),A337,C339),B339),SUM((C339*'Student List'!$D$34),(D339*'Student List'!$E$34))/'Student List'!$D$40),SUM((B339*'Student List'!$C$34),(D339*'Student List'!$E$34))/'Student List'!$E$40),SUM((B339*'Student List'!$C$34),(C339*'Student List'!$D$34))/'Student List'!$C$40),SUM((B339*'Student List'!$C$34),(C339*'Student List'!$D$34),(D339*'Student List'!$E$34))/'Student List'!$C$35)</f>
        <v/>
      </c>
      <c r="F339" s="84" t="str">
        <f t="shared" si="98"/>
        <v/>
      </c>
      <c r="G339" s="173" t="str">
        <f>IF(ISTEXT('Student List'!$C$19),('Student List'!$C$19),"")</f>
        <v/>
      </c>
      <c r="H339" s="85"/>
      <c r="I339" s="86"/>
      <c r="J339" s="87"/>
      <c r="K339" s="86"/>
      <c r="L339" s="88"/>
      <c r="M339" s="89"/>
      <c r="N339" s="86"/>
      <c r="O339" s="87"/>
      <c r="P339" s="86"/>
      <c r="Q339" s="88"/>
      <c r="R339" s="89"/>
      <c r="S339" s="86"/>
      <c r="T339" s="87"/>
      <c r="U339" s="86"/>
      <c r="V339" s="88"/>
      <c r="W339" s="89"/>
      <c r="X339" s="86"/>
      <c r="Y339" s="87"/>
      <c r="Z339" s="86"/>
      <c r="AA339" s="90"/>
      <c r="AB339" s="207"/>
      <c r="AC339" s="85"/>
      <c r="AD339" s="86"/>
      <c r="AE339" s="89"/>
      <c r="AF339" s="86"/>
      <c r="AG339" s="88"/>
      <c r="AH339" s="89"/>
      <c r="AI339" s="86"/>
      <c r="AJ339" s="87"/>
      <c r="AK339" s="86"/>
      <c r="AL339" s="88"/>
      <c r="AM339" s="89"/>
      <c r="AN339" s="86"/>
      <c r="AO339" s="87"/>
      <c r="AP339" s="86"/>
      <c r="AQ339" s="88"/>
      <c r="AR339" s="89"/>
      <c r="AS339" s="86"/>
      <c r="AT339" s="87"/>
      <c r="AU339" s="86"/>
      <c r="AV339" s="88"/>
      <c r="AW339" s="89"/>
      <c r="AX339" s="86"/>
      <c r="AY339" s="87"/>
      <c r="AZ339" s="86"/>
      <c r="BA339" s="88"/>
      <c r="BB339" s="89"/>
      <c r="BC339" s="86"/>
      <c r="BD339" s="86"/>
      <c r="BE339" s="86"/>
      <c r="BF339" s="89"/>
      <c r="BG339" s="91" t="str">
        <f t="shared" si="99"/>
        <v/>
      </c>
      <c r="BI339" s="92" t="str">
        <f t="shared" si="100"/>
        <v/>
      </c>
      <c r="BJ339" s="112"/>
      <c r="BK339" s="117"/>
      <c r="BL339" s="113"/>
      <c r="BM339" s="113"/>
      <c r="BN339" s="113"/>
      <c r="BO339" s="113"/>
      <c r="BP339" s="113"/>
      <c r="BQ339" s="113"/>
      <c r="BR339" s="113"/>
      <c r="BS339" s="114"/>
      <c r="BU339" s="171" t="str">
        <f t="shared" si="101"/>
        <v/>
      </c>
      <c r="BV339" s="161"/>
      <c r="BW339" s="162"/>
      <c r="BX339" s="250"/>
      <c r="BY339" s="256"/>
      <c r="BZ339" s="163"/>
      <c r="CA339" s="250"/>
      <c r="CB339" s="256"/>
      <c r="CC339" s="163"/>
      <c r="CD339" s="250"/>
      <c r="CE339" s="256"/>
      <c r="CF339" s="163"/>
      <c r="CG339" s="250"/>
      <c r="CH339" s="256"/>
      <c r="CI339" s="163"/>
      <c r="CJ339" s="250"/>
      <c r="CK339" s="256"/>
      <c r="CL339" s="163"/>
      <c r="CM339" s="250"/>
      <c r="CN339" s="256"/>
      <c r="CO339" s="163"/>
      <c r="CP339" s="250"/>
      <c r="CQ339" s="256"/>
      <c r="CR339" s="163"/>
      <c r="CS339" s="250"/>
      <c r="CT339" s="256"/>
      <c r="CU339" s="163"/>
      <c r="CV339" s="250"/>
      <c r="CW339" s="162"/>
      <c r="CX339" s="163"/>
      <c r="CY339" s="164"/>
    </row>
    <row r="340" spans="1:103" ht="13.5" customHeight="1">
      <c r="A340" s="83" t="str">
        <f t="shared" si="94"/>
        <v/>
      </c>
      <c r="B340" s="168" t="str">
        <f t="shared" si="95"/>
        <v/>
      </c>
      <c r="C340" s="151" t="str">
        <f t="shared" si="96"/>
        <v/>
      </c>
      <c r="D340" s="82" t="str">
        <f t="shared" si="97"/>
        <v/>
      </c>
      <c r="E340" s="188" t="str">
        <f>IF(ISERROR(SUM((B340/2),(C340/2),(D340/2))),IF(ISERROR(SUM((B340/2),(C340/2))),IF(ISERROR(SUM((B340/2),(D340/2))),IF(ISERROR(SUM((C340/2),(D340/2))),IF(ISERROR(B340/2),IF(ISERROR(C340/2),A338,C340),B340),SUM((C340*'Student List'!$D$34),(D340*'Student List'!$E$34))/'Student List'!$D$40),SUM((B340*'Student List'!$C$34),(D340*'Student List'!$E$34))/'Student List'!$E$40),SUM((B340*'Student List'!$C$34),(C340*'Student List'!$D$34))/'Student List'!$C$40),SUM((B340*'Student List'!$C$34),(C340*'Student List'!$D$34),(D340*'Student List'!$E$34))/'Student List'!$C$35)</f>
        <v/>
      </c>
      <c r="F340" s="84" t="str">
        <f t="shared" si="98"/>
        <v/>
      </c>
      <c r="G340" s="208" t="str">
        <f>IF(ISTEXT('Student List'!$C$20),('Student List'!$C$20),"")</f>
        <v/>
      </c>
      <c r="H340" s="209"/>
      <c r="I340" s="210"/>
      <c r="J340" s="211"/>
      <c r="K340" s="210"/>
      <c r="L340" s="212"/>
      <c r="M340" s="213"/>
      <c r="N340" s="210"/>
      <c r="O340" s="211"/>
      <c r="P340" s="210"/>
      <c r="Q340" s="212"/>
      <c r="R340" s="213"/>
      <c r="S340" s="210"/>
      <c r="T340" s="211"/>
      <c r="U340" s="210"/>
      <c r="V340" s="212"/>
      <c r="W340" s="213"/>
      <c r="X340" s="210"/>
      <c r="Y340" s="211"/>
      <c r="Z340" s="210"/>
      <c r="AA340" s="214"/>
      <c r="AB340" s="215"/>
      <c r="AC340" s="209"/>
      <c r="AD340" s="210"/>
      <c r="AE340" s="213"/>
      <c r="AF340" s="210"/>
      <c r="AG340" s="212"/>
      <c r="AH340" s="213"/>
      <c r="AI340" s="210"/>
      <c r="AJ340" s="211"/>
      <c r="AK340" s="210"/>
      <c r="AL340" s="212"/>
      <c r="AM340" s="213"/>
      <c r="AN340" s="210"/>
      <c r="AO340" s="211"/>
      <c r="AP340" s="210"/>
      <c r="AQ340" s="212"/>
      <c r="AR340" s="213"/>
      <c r="AS340" s="210"/>
      <c r="AT340" s="211"/>
      <c r="AU340" s="210"/>
      <c r="AV340" s="212"/>
      <c r="AW340" s="213"/>
      <c r="AX340" s="210"/>
      <c r="AY340" s="211"/>
      <c r="AZ340" s="210"/>
      <c r="BA340" s="212"/>
      <c r="BB340" s="213"/>
      <c r="BC340" s="210"/>
      <c r="BD340" s="210"/>
      <c r="BE340" s="210"/>
      <c r="BF340" s="213"/>
      <c r="BG340" s="216" t="str">
        <f t="shared" si="99"/>
        <v/>
      </c>
      <c r="BH340" s="217"/>
      <c r="BI340" s="218" t="str">
        <f t="shared" si="100"/>
        <v/>
      </c>
      <c r="BJ340" s="219"/>
      <c r="BK340" s="220"/>
      <c r="BL340" s="221"/>
      <c r="BM340" s="221"/>
      <c r="BN340" s="221"/>
      <c r="BO340" s="221"/>
      <c r="BP340" s="221"/>
      <c r="BQ340" s="221"/>
      <c r="BR340" s="221"/>
      <c r="BS340" s="222"/>
      <c r="BT340" s="217"/>
      <c r="BU340" s="223" t="str">
        <f t="shared" si="101"/>
        <v/>
      </c>
      <c r="BV340" s="224"/>
      <c r="BW340" s="225"/>
      <c r="BX340" s="249"/>
      <c r="BY340" s="255"/>
      <c r="BZ340" s="226"/>
      <c r="CA340" s="249"/>
      <c r="CB340" s="255"/>
      <c r="CC340" s="226"/>
      <c r="CD340" s="249"/>
      <c r="CE340" s="255"/>
      <c r="CF340" s="226"/>
      <c r="CG340" s="249"/>
      <c r="CH340" s="255"/>
      <c r="CI340" s="226"/>
      <c r="CJ340" s="249"/>
      <c r="CK340" s="255"/>
      <c r="CL340" s="226"/>
      <c r="CM340" s="249"/>
      <c r="CN340" s="255"/>
      <c r="CO340" s="226"/>
      <c r="CP340" s="249"/>
      <c r="CQ340" s="255"/>
      <c r="CR340" s="226"/>
      <c r="CS340" s="249"/>
      <c r="CT340" s="255"/>
      <c r="CU340" s="226"/>
      <c r="CV340" s="249"/>
      <c r="CW340" s="225"/>
      <c r="CX340" s="226"/>
      <c r="CY340" s="227"/>
    </row>
    <row r="341" spans="1:103" ht="13.5" customHeight="1">
      <c r="A341" s="83" t="str">
        <f t="shared" si="94"/>
        <v/>
      </c>
      <c r="B341" s="168" t="str">
        <f t="shared" si="95"/>
        <v/>
      </c>
      <c r="C341" s="151" t="str">
        <f t="shared" si="96"/>
        <v/>
      </c>
      <c r="D341" s="82" t="str">
        <f t="shared" si="97"/>
        <v/>
      </c>
      <c r="E341" s="188" t="str">
        <f>IF(ISERROR(SUM((B341/2),(C341/2),(D341/2))),IF(ISERROR(SUM((B341/2),(C341/2))),IF(ISERROR(SUM((B341/2),(D341/2))),IF(ISERROR(SUM((C341/2),(D341/2))),IF(ISERROR(B341/2),IF(ISERROR(C341/2),A339,C341),B341),SUM((C341*'Student List'!$D$34),(D341*'Student List'!$E$34))/'Student List'!$D$40),SUM((B341*'Student List'!$C$34),(D341*'Student List'!$E$34))/'Student List'!$E$40),SUM((B341*'Student List'!$C$34),(C341*'Student List'!$D$34))/'Student List'!$C$40),SUM((B341*'Student List'!$C$34),(C341*'Student List'!$D$34),(D341*'Student List'!$E$34))/'Student List'!$C$35)</f>
        <v/>
      </c>
      <c r="F341" s="84" t="str">
        <f t="shared" si="98"/>
        <v/>
      </c>
      <c r="G341" s="173" t="str">
        <f>IF(ISTEXT('Student List'!$C$21),('Student List'!$C$21),"")</f>
        <v/>
      </c>
      <c r="H341" s="85"/>
      <c r="I341" s="86"/>
      <c r="J341" s="87"/>
      <c r="K341" s="86"/>
      <c r="L341" s="88"/>
      <c r="M341" s="89"/>
      <c r="N341" s="86"/>
      <c r="O341" s="86"/>
      <c r="P341" s="228"/>
      <c r="Q341" s="148"/>
      <c r="R341" s="89"/>
      <c r="S341" s="86"/>
      <c r="T341" s="87"/>
      <c r="U341" s="86"/>
      <c r="V341" s="88"/>
      <c r="W341" s="89"/>
      <c r="X341" s="86"/>
      <c r="Y341" s="87"/>
      <c r="Z341" s="86"/>
      <c r="AA341" s="90"/>
      <c r="AB341" s="207"/>
      <c r="AC341" s="85"/>
      <c r="AD341" s="86"/>
      <c r="AE341" s="89"/>
      <c r="AF341" s="86"/>
      <c r="AG341" s="88"/>
      <c r="AH341" s="89"/>
      <c r="AI341" s="86"/>
      <c r="AJ341" s="87"/>
      <c r="AK341" s="86"/>
      <c r="AL341" s="88"/>
      <c r="AM341" s="89"/>
      <c r="AN341" s="86"/>
      <c r="AO341" s="87"/>
      <c r="AP341" s="86"/>
      <c r="AQ341" s="88"/>
      <c r="AR341" s="89"/>
      <c r="AS341" s="86"/>
      <c r="AT341" s="87"/>
      <c r="AU341" s="86"/>
      <c r="AV341" s="88"/>
      <c r="AW341" s="89"/>
      <c r="AX341" s="86"/>
      <c r="AY341" s="87"/>
      <c r="AZ341" s="86"/>
      <c r="BA341" s="88"/>
      <c r="BB341" s="89"/>
      <c r="BC341" s="86"/>
      <c r="BD341" s="86"/>
      <c r="BE341" s="86"/>
      <c r="BF341" s="89"/>
      <c r="BG341" s="91" t="str">
        <f t="shared" si="99"/>
        <v/>
      </c>
      <c r="BI341" s="92" t="str">
        <f t="shared" si="100"/>
        <v/>
      </c>
      <c r="BJ341" s="112"/>
      <c r="BK341" s="117"/>
      <c r="BL341" s="113"/>
      <c r="BM341" s="113"/>
      <c r="BN341" s="113"/>
      <c r="BO341" s="113"/>
      <c r="BP341" s="113"/>
      <c r="BQ341" s="113"/>
      <c r="BR341" s="113"/>
      <c r="BS341" s="114"/>
      <c r="BU341" s="171" t="str">
        <f t="shared" si="101"/>
        <v/>
      </c>
      <c r="BV341" s="161"/>
      <c r="BW341" s="162"/>
      <c r="BX341" s="250"/>
      <c r="BY341" s="256"/>
      <c r="BZ341" s="163"/>
      <c r="CA341" s="250"/>
      <c r="CB341" s="256"/>
      <c r="CC341" s="163"/>
      <c r="CD341" s="250"/>
      <c r="CE341" s="256"/>
      <c r="CF341" s="163"/>
      <c r="CG341" s="250"/>
      <c r="CH341" s="256"/>
      <c r="CI341" s="163"/>
      <c r="CJ341" s="250"/>
      <c r="CK341" s="256"/>
      <c r="CL341" s="163"/>
      <c r="CM341" s="250"/>
      <c r="CN341" s="256"/>
      <c r="CO341" s="163"/>
      <c r="CP341" s="250"/>
      <c r="CQ341" s="256"/>
      <c r="CR341" s="163"/>
      <c r="CS341" s="250"/>
      <c r="CT341" s="256"/>
      <c r="CU341" s="163"/>
      <c r="CV341" s="250"/>
      <c r="CW341" s="162"/>
      <c r="CX341" s="163"/>
      <c r="CY341" s="164"/>
    </row>
    <row r="342" spans="1:103" ht="13.5" customHeight="1">
      <c r="A342" s="83" t="str">
        <f t="shared" si="94"/>
        <v/>
      </c>
      <c r="B342" s="168" t="str">
        <f t="shared" si="95"/>
        <v/>
      </c>
      <c r="C342" s="151" t="str">
        <f t="shared" si="96"/>
        <v/>
      </c>
      <c r="D342" s="82" t="str">
        <f t="shared" si="97"/>
        <v/>
      </c>
      <c r="E342" s="188" t="str">
        <f>IF(ISERROR(SUM((B342/2),(C342/2),(D342/2))),IF(ISERROR(SUM((B342/2),(C342/2))),IF(ISERROR(SUM((B342/2),(D342/2))),IF(ISERROR(SUM((C342/2),(D342/2))),IF(ISERROR(B342/2),IF(ISERROR(C342/2),A340,C342),B342),SUM((C342*'Student List'!$D$34),(D342*'Student List'!$E$34))/'Student List'!$D$40),SUM((B342*'Student List'!$C$34),(D342*'Student List'!$E$34))/'Student List'!$E$40),SUM((B342*'Student List'!$C$34),(C342*'Student List'!$D$34))/'Student List'!$C$40),SUM((B342*'Student List'!$C$34),(C342*'Student List'!$D$34),(D342*'Student List'!$E$34))/'Student List'!$C$35)</f>
        <v/>
      </c>
      <c r="F342" s="84" t="str">
        <f t="shared" si="98"/>
        <v/>
      </c>
      <c r="G342" s="208" t="str">
        <f>IF(ISTEXT('Student List'!$C$22),('Student List'!$C$22),"")</f>
        <v/>
      </c>
      <c r="H342" s="209"/>
      <c r="I342" s="210"/>
      <c r="J342" s="211"/>
      <c r="K342" s="210"/>
      <c r="L342" s="212"/>
      <c r="M342" s="213"/>
      <c r="N342" s="210"/>
      <c r="O342" s="211"/>
      <c r="P342" s="210"/>
      <c r="Q342" s="212"/>
      <c r="R342" s="213"/>
      <c r="S342" s="210"/>
      <c r="T342" s="211"/>
      <c r="U342" s="210"/>
      <c r="V342" s="212"/>
      <c r="W342" s="213"/>
      <c r="X342" s="210"/>
      <c r="Y342" s="211"/>
      <c r="Z342" s="210"/>
      <c r="AA342" s="214"/>
      <c r="AB342" s="215"/>
      <c r="AC342" s="209"/>
      <c r="AD342" s="210"/>
      <c r="AE342" s="213"/>
      <c r="AF342" s="210"/>
      <c r="AG342" s="212"/>
      <c r="AH342" s="213"/>
      <c r="AI342" s="210"/>
      <c r="AJ342" s="211"/>
      <c r="AK342" s="210"/>
      <c r="AL342" s="212"/>
      <c r="AM342" s="213"/>
      <c r="AN342" s="210"/>
      <c r="AO342" s="211"/>
      <c r="AP342" s="210"/>
      <c r="AQ342" s="212"/>
      <c r="AR342" s="213"/>
      <c r="AS342" s="210"/>
      <c r="AT342" s="211"/>
      <c r="AU342" s="210"/>
      <c r="AV342" s="212"/>
      <c r="AW342" s="213"/>
      <c r="AX342" s="210"/>
      <c r="AY342" s="211"/>
      <c r="AZ342" s="210"/>
      <c r="BA342" s="212"/>
      <c r="BB342" s="213"/>
      <c r="BC342" s="210"/>
      <c r="BD342" s="210"/>
      <c r="BE342" s="210"/>
      <c r="BF342" s="213"/>
      <c r="BG342" s="216" t="str">
        <f t="shared" si="99"/>
        <v/>
      </c>
      <c r="BH342" s="217"/>
      <c r="BI342" s="218" t="str">
        <f t="shared" si="100"/>
        <v/>
      </c>
      <c r="BJ342" s="219"/>
      <c r="BK342" s="220"/>
      <c r="BL342" s="221"/>
      <c r="BM342" s="221"/>
      <c r="BN342" s="221"/>
      <c r="BO342" s="221"/>
      <c r="BP342" s="221"/>
      <c r="BQ342" s="221"/>
      <c r="BR342" s="221"/>
      <c r="BS342" s="222"/>
      <c r="BT342" s="217"/>
      <c r="BU342" s="223" t="str">
        <f t="shared" si="101"/>
        <v/>
      </c>
      <c r="BV342" s="224"/>
      <c r="BW342" s="225"/>
      <c r="BX342" s="249"/>
      <c r="BY342" s="255"/>
      <c r="BZ342" s="226"/>
      <c r="CA342" s="249"/>
      <c r="CB342" s="255"/>
      <c r="CC342" s="226"/>
      <c r="CD342" s="249"/>
      <c r="CE342" s="255"/>
      <c r="CF342" s="226"/>
      <c r="CG342" s="249"/>
      <c r="CH342" s="255"/>
      <c r="CI342" s="226"/>
      <c r="CJ342" s="249"/>
      <c r="CK342" s="255"/>
      <c r="CL342" s="226"/>
      <c r="CM342" s="249"/>
      <c r="CN342" s="255"/>
      <c r="CO342" s="226"/>
      <c r="CP342" s="249"/>
      <c r="CQ342" s="255"/>
      <c r="CR342" s="226"/>
      <c r="CS342" s="249"/>
      <c r="CT342" s="255"/>
      <c r="CU342" s="226"/>
      <c r="CV342" s="249"/>
      <c r="CW342" s="225"/>
      <c r="CX342" s="226"/>
      <c r="CY342" s="227"/>
    </row>
    <row r="343" spans="1:103" ht="13.5" customHeight="1">
      <c r="A343" s="83" t="str">
        <f t="shared" si="94"/>
        <v/>
      </c>
      <c r="B343" s="168" t="str">
        <f t="shared" si="95"/>
        <v/>
      </c>
      <c r="C343" s="151" t="str">
        <f t="shared" si="96"/>
        <v/>
      </c>
      <c r="D343" s="82" t="str">
        <f t="shared" si="97"/>
        <v/>
      </c>
      <c r="E343" s="188" t="str">
        <f>IF(ISERROR(SUM((B343/2),(C343/2),(D343/2))),IF(ISERROR(SUM((B343/2),(C343/2))),IF(ISERROR(SUM((B343/2),(D343/2))),IF(ISERROR(SUM((C343/2),(D343/2))),IF(ISERROR(B343/2),IF(ISERROR(C343/2),A341,C343),B343),SUM((C343*'Student List'!$D$34),(D343*'Student List'!$E$34))/'Student List'!$D$40),SUM((B343*'Student List'!$C$34),(D343*'Student List'!$E$34))/'Student List'!$E$40),SUM((B343*'Student List'!$C$34),(C343*'Student List'!$D$34))/'Student List'!$C$40),SUM((B343*'Student List'!$C$34),(C343*'Student List'!$D$34),(D343*'Student List'!$E$34))/'Student List'!$C$35)</f>
        <v/>
      </c>
      <c r="F343" s="84" t="str">
        <f t="shared" si="98"/>
        <v/>
      </c>
      <c r="G343" s="173" t="str">
        <f>IF(ISTEXT('Student List'!$C$23),('Student List'!$C$23),"")</f>
        <v/>
      </c>
      <c r="H343" s="85"/>
      <c r="I343" s="86"/>
      <c r="J343" s="87"/>
      <c r="K343" s="86"/>
      <c r="L343" s="88"/>
      <c r="M343" s="89"/>
      <c r="N343" s="86"/>
      <c r="O343" s="87"/>
      <c r="P343" s="86"/>
      <c r="Q343" s="88"/>
      <c r="R343" s="89"/>
      <c r="S343" s="86"/>
      <c r="T343" s="87"/>
      <c r="U343" s="86"/>
      <c r="V343" s="88"/>
      <c r="W343" s="89"/>
      <c r="X343" s="86"/>
      <c r="Y343" s="87"/>
      <c r="Z343" s="86"/>
      <c r="AA343" s="90"/>
      <c r="AB343" s="207"/>
      <c r="AC343" s="85"/>
      <c r="AD343" s="86"/>
      <c r="AE343" s="89"/>
      <c r="AF343" s="86"/>
      <c r="AG343" s="88"/>
      <c r="AH343" s="89"/>
      <c r="AI343" s="86"/>
      <c r="AJ343" s="87"/>
      <c r="AK343" s="86"/>
      <c r="AL343" s="88"/>
      <c r="AM343" s="89"/>
      <c r="AN343" s="86"/>
      <c r="AO343" s="87"/>
      <c r="AP343" s="86"/>
      <c r="AQ343" s="88"/>
      <c r="AR343" s="89"/>
      <c r="AS343" s="86"/>
      <c r="AT343" s="87"/>
      <c r="AU343" s="86"/>
      <c r="AV343" s="88"/>
      <c r="AW343" s="89"/>
      <c r="AX343" s="86"/>
      <c r="AY343" s="87"/>
      <c r="AZ343" s="86"/>
      <c r="BA343" s="88"/>
      <c r="BB343" s="89"/>
      <c r="BC343" s="86"/>
      <c r="BD343" s="86"/>
      <c r="BE343" s="86"/>
      <c r="BF343" s="89"/>
      <c r="BG343" s="91" t="str">
        <f t="shared" si="99"/>
        <v/>
      </c>
      <c r="BI343" s="92" t="str">
        <f t="shared" si="100"/>
        <v/>
      </c>
      <c r="BJ343" s="112"/>
      <c r="BK343" s="117"/>
      <c r="BL343" s="113"/>
      <c r="BM343" s="113"/>
      <c r="BN343" s="113"/>
      <c r="BO343" s="113"/>
      <c r="BP343" s="113"/>
      <c r="BQ343" s="113"/>
      <c r="BR343" s="113"/>
      <c r="BS343" s="114"/>
      <c r="BU343" s="171" t="str">
        <f t="shared" si="101"/>
        <v/>
      </c>
      <c r="BV343" s="161"/>
      <c r="BW343" s="162"/>
      <c r="BX343" s="250"/>
      <c r="BY343" s="256"/>
      <c r="BZ343" s="163"/>
      <c r="CA343" s="250"/>
      <c r="CB343" s="256"/>
      <c r="CC343" s="163"/>
      <c r="CD343" s="250"/>
      <c r="CE343" s="256"/>
      <c r="CF343" s="163"/>
      <c r="CG343" s="250"/>
      <c r="CH343" s="256"/>
      <c r="CI343" s="163"/>
      <c r="CJ343" s="250"/>
      <c r="CK343" s="256"/>
      <c r="CL343" s="163"/>
      <c r="CM343" s="250"/>
      <c r="CN343" s="256"/>
      <c r="CO343" s="163"/>
      <c r="CP343" s="250"/>
      <c r="CQ343" s="256"/>
      <c r="CR343" s="163"/>
      <c r="CS343" s="250"/>
      <c r="CT343" s="256"/>
      <c r="CU343" s="163"/>
      <c r="CV343" s="250"/>
      <c r="CW343" s="162"/>
      <c r="CX343" s="163"/>
      <c r="CY343" s="164"/>
    </row>
    <row r="344" spans="1:103" ht="13.5" customHeight="1">
      <c r="A344" s="83" t="str">
        <f t="shared" si="94"/>
        <v/>
      </c>
      <c r="B344" s="168" t="str">
        <f t="shared" si="95"/>
        <v/>
      </c>
      <c r="C344" s="151" t="str">
        <f t="shared" si="96"/>
        <v/>
      </c>
      <c r="D344" s="82" t="str">
        <f t="shared" si="97"/>
        <v/>
      </c>
      <c r="E344" s="188" t="str">
        <f>IF(ISERROR(SUM((B344/2),(C344/2),(D344/2))),IF(ISERROR(SUM((B344/2),(C344/2))),IF(ISERROR(SUM((B344/2),(D344/2))),IF(ISERROR(SUM((C344/2),(D344/2))),IF(ISERROR(B344/2),IF(ISERROR(C344/2),A342,C344),B344),SUM((C344*'Student List'!$D$34),(D344*'Student List'!$E$34))/'Student List'!$D$40),SUM((B344*'Student List'!$C$34),(D344*'Student List'!$E$34))/'Student List'!$E$40),SUM((B344*'Student List'!$C$34),(C344*'Student List'!$D$34))/'Student List'!$C$40),SUM((B344*'Student List'!$C$34),(C344*'Student List'!$D$34),(D344*'Student List'!$E$34))/'Student List'!$C$35)</f>
        <v/>
      </c>
      <c r="F344" s="84" t="str">
        <f t="shared" si="98"/>
        <v/>
      </c>
      <c r="G344" s="208" t="str">
        <f>IF(ISTEXT('Student List'!$C$24),('Student List'!$C$24),"")</f>
        <v/>
      </c>
      <c r="H344" s="209"/>
      <c r="I344" s="210"/>
      <c r="J344" s="211"/>
      <c r="K344" s="210"/>
      <c r="L344" s="212"/>
      <c r="M344" s="213"/>
      <c r="N344" s="210"/>
      <c r="O344" s="211"/>
      <c r="P344" s="210"/>
      <c r="Q344" s="212"/>
      <c r="R344" s="213"/>
      <c r="S344" s="210"/>
      <c r="T344" s="211"/>
      <c r="U344" s="210"/>
      <c r="V344" s="212"/>
      <c r="W344" s="213"/>
      <c r="X344" s="210"/>
      <c r="Y344" s="211"/>
      <c r="Z344" s="210"/>
      <c r="AA344" s="214"/>
      <c r="AB344" s="215"/>
      <c r="AC344" s="209"/>
      <c r="AD344" s="210"/>
      <c r="AE344" s="213"/>
      <c r="AF344" s="210"/>
      <c r="AG344" s="212"/>
      <c r="AH344" s="213"/>
      <c r="AI344" s="210"/>
      <c r="AJ344" s="211"/>
      <c r="AK344" s="210"/>
      <c r="AL344" s="212"/>
      <c r="AM344" s="213"/>
      <c r="AN344" s="210"/>
      <c r="AO344" s="211"/>
      <c r="AP344" s="210"/>
      <c r="AQ344" s="212"/>
      <c r="AR344" s="213"/>
      <c r="AS344" s="210"/>
      <c r="AT344" s="211"/>
      <c r="AU344" s="210"/>
      <c r="AV344" s="212"/>
      <c r="AW344" s="213"/>
      <c r="AX344" s="210"/>
      <c r="AY344" s="211"/>
      <c r="AZ344" s="210"/>
      <c r="BA344" s="212"/>
      <c r="BB344" s="213"/>
      <c r="BC344" s="210"/>
      <c r="BD344" s="210"/>
      <c r="BE344" s="210"/>
      <c r="BF344" s="213"/>
      <c r="BG344" s="216" t="str">
        <f t="shared" si="99"/>
        <v/>
      </c>
      <c r="BH344" s="217"/>
      <c r="BI344" s="218" t="str">
        <f t="shared" si="100"/>
        <v/>
      </c>
      <c r="BJ344" s="219"/>
      <c r="BK344" s="220"/>
      <c r="BL344" s="221"/>
      <c r="BM344" s="221"/>
      <c r="BN344" s="221"/>
      <c r="BO344" s="221"/>
      <c r="BP344" s="221"/>
      <c r="BQ344" s="221"/>
      <c r="BR344" s="221"/>
      <c r="BS344" s="222"/>
      <c r="BT344" s="217"/>
      <c r="BU344" s="223" t="str">
        <f t="shared" si="101"/>
        <v/>
      </c>
      <c r="BV344" s="224"/>
      <c r="BW344" s="225"/>
      <c r="BX344" s="249"/>
      <c r="BY344" s="255"/>
      <c r="BZ344" s="226"/>
      <c r="CA344" s="249"/>
      <c r="CB344" s="255"/>
      <c r="CC344" s="226"/>
      <c r="CD344" s="249"/>
      <c r="CE344" s="255"/>
      <c r="CF344" s="226"/>
      <c r="CG344" s="249"/>
      <c r="CH344" s="255"/>
      <c r="CI344" s="226"/>
      <c r="CJ344" s="249"/>
      <c r="CK344" s="255"/>
      <c r="CL344" s="226"/>
      <c r="CM344" s="249"/>
      <c r="CN344" s="255"/>
      <c r="CO344" s="226"/>
      <c r="CP344" s="249"/>
      <c r="CQ344" s="255"/>
      <c r="CR344" s="226"/>
      <c r="CS344" s="249"/>
      <c r="CT344" s="255"/>
      <c r="CU344" s="226"/>
      <c r="CV344" s="249"/>
      <c r="CW344" s="225"/>
      <c r="CX344" s="226"/>
      <c r="CY344" s="227"/>
    </row>
    <row r="345" spans="1:103" ht="13.5" customHeight="1">
      <c r="A345" s="83" t="str">
        <f t="shared" si="94"/>
        <v/>
      </c>
      <c r="B345" s="168" t="str">
        <f t="shared" si="95"/>
        <v/>
      </c>
      <c r="C345" s="151" t="str">
        <f t="shared" si="96"/>
        <v/>
      </c>
      <c r="D345" s="82" t="str">
        <f t="shared" si="97"/>
        <v/>
      </c>
      <c r="E345" s="188" t="str">
        <f>IF(ISERROR(SUM((B345/2),(C345/2),(D345/2))),IF(ISERROR(SUM((B345/2),(C345/2))),IF(ISERROR(SUM((B345/2),(D345/2))),IF(ISERROR(SUM((C345/2),(D345/2))),IF(ISERROR(B345/2),IF(ISERROR(C345/2),A343,C345),B345),SUM((C345*'Student List'!$D$34),(D345*'Student List'!$E$34))/'Student List'!$D$40),SUM((B345*'Student List'!$C$34),(D345*'Student List'!$E$34))/'Student List'!$E$40),SUM((B345*'Student List'!$C$34),(C345*'Student List'!$D$34))/'Student List'!$C$40),SUM((B345*'Student List'!$C$34),(C345*'Student List'!$D$34),(D345*'Student List'!$E$34))/'Student List'!$C$35)</f>
        <v/>
      </c>
      <c r="F345" s="84" t="str">
        <f t="shared" si="98"/>
        <v/>
      </c>
      <c r="G345" s="173" t="str">
        <f>IF(ISTEXT('Student List'!$C$25),('Student List'!$C$25),"")</f>
        <v/>
      </c>
      <c r="H345" s="85"/>
      <c r="I345" s="86"/>
      <c r="J345" s="87"/>
      <c r="K345" s="86"/>
      <c r="L345" s="88"/>
      <c r="M345" s="89"/>
      <c r="N345" s="86"/>
      <c r="O345" s="87"/>
      <c r="P345" s="86"/>
      <c r="Q345" s="88"/>
      <c r="R345" s="89"/>
      <c r="S345" s="86"/>
      <c r="T345" s="87"/>
      <c r="U345" s="86"/>
      <c r="V345" s="88"/>
      <c r="W345" s="89"/>
      <c r="X345" s="86"/>
      <c r="Y345" s="87"/>
      <c r="Z345" s="86"/>
      <c r="AA345" s="90"/>
      <c r="AB345" s="207"/>
      <c r="AC345" s="85"/>
      <c r="AD345" s="86"/>
      <c r="AE345" s="89"/>
      <c r="AF345" s="86"/>
      <c r="AG345" s="88"/>
      <c r="AH345" s="89"/>
      <c r="AI345" s="86"/>
      <c r="AJ345" s="87"/>
      <c r="AK345" s="86"/>
      <c r="AL345" s="88"/>
      <c r="AM345" s="89"/>
      <c r="AN345" s="86"/>
      <c r="AO345" s="87"/>
      <c r="AP345" s="86"/>
      <c r="AQ345" s="88"/>
      <c r="AR345" s="89"/>
      <c r="AS345" s="86"/>
      <c r="AT345" s="87"/>
      <c r="AU345" s="86"/>
      <c r="AV345" s="88"/>
      <c r="AW345" s="89"/>
      <c r="AX345" s="86"/>
      <c r="AY345" s="87"/>
      <c r="AZ345" s="86"/>
      <c r="BA345" s="88"/>
      <c r="BB345" s="89"/>
      <c r="BC345" s="86"/>
      <c r="BD345" s="86"/>
      <c r="BE345" s="86"/>
      <c r="BF345" s="89"/>
      <c r="BG345" s="91" t="str">
        <f t="shared" si="99"/>
        <v/>
      </c>
      <c r="BI345" s="92" t="str">
        <f t="shared" si="100"/>
        <v/>
      </c>
      <c r="BJ345" s="112"/>
      <c r="BK345" s="117"/>
      <c r="BL345" s="113"/>
      <c r="BM345" s="113"/>
      <c r="BN345" s="113"/>
      <c r="BO345" s="113"/>
      <c r="BP345" s="113"/>
      <c r="BQ345" s="113"/>
      <c r="BR345" s="113"/>
      <c r="BS345" s="114"/>
      <c r="BU345" s="171" t="str">
        <f t="shared" si="101"/>
        <v/>
      </c>
      <c r="BV345" s="161"/>
      <c r="BW345" s="162"/>
      <c r="BX345" s="250"/>
      <c r="BY345" s="256"/>
      <c r="BZ345" s="163"/>
      <c r="CA345" s="250"/>
      <c r="CB345" s="256"/>
      <c r="CC345" s="163"/>
      <c r="CD345" s="250"/>
      <c r="CE345" s="256"/>
      <c r="CF345" s="163"/>
      <c r="CG345" s="250"/>
      <c r="CH345" s="256"/>
      <c r="CI345" s="163"/>
      <c r="CJ345" s="250"/>
      <c r="CK345" s="256"/>
      <c r="CL345" s="163"/>
      <c r="CM345" s="250"/>
      <c r="CN345" s="256"/>
      <c r="CO345" s="163"/>
      <c r="CP345" s="250"/>
      <c r="CQ345" s="256"/>
      <c r="CR345" s="163"/>
      <c r="CS345" s="250"/>
      <c r="CT345" s="256"/>
      <c r="CU345" s="163"/>
      <c r="CV345" s="250"/>
      <c r="CW345" s="162"/>
      <c r="CX345" s="163"/>
      <c r="CY345" s="164"/>
    </row>
    <row r="346" spans="1:103" ht="13.5" customHeight="1">
      <c r="A346" s="83" t="str">
        <f t="shared" si="94"/>
        <v/>
      </c>
      <c r="B346" s="168" t="str">
        <f t="shared" si="95"/>
        <v/>
      </c>
      <c r="C346" s="151" t="str">
        <f t="shared" si="96"/>
        <v/>
      </c>
      <c r="D346" s="82" t="str">
        <f t="shared" si="97"/>
        <v/>
      </c>
      <c r="E346" s="188" t="str">
        <f>IF(ISERROR(SUM((B346/2),(C346/2),(D346/2))),IF(ISERROR(SUM((B346/2),(C346/2))),IF(ISERROR(SUM((B346/2),(D346/2))),IF(ISERROR(SUM((C346/2),(D346/2))),IF(ISERROR(B346/2),IF(ISERROR(C346/2),A344,C346),B346),SUM((C346*'Student List'!$D$34),(D346*'Student List'!$E$34))/'Student List'!$D$40),SUM((B346*'Student List'!$C$34),(D346*'Student List'!$E$34))/'Student List'!$E$40),SUM((B346*'Student List'!$C$34),(C346*'Student List'!$D$34))/'Student List'!$C$40),SUM((B346*'Student List'!$C$34),(C346*'Student List'!$D$34),(D346*'Student List'!$E$34))/'Student List'!$C$35)</f>
        <v/>
      </c>
      <c r="F346" s="84" t="str">
        <f t="shared" si="98"/>
        <v/>
      </c>
      <c r="G346" s="208" t="str">
        <f>IF(ISTEXT('Student List'!$C$26),('Student List'!$C$26),"")</f>
        <v/>
      </c>
      <c r="H346" s="209"/>
      <c r="I346" s="210"/>
      <c r="J346" s="211"/>
      <c r="K346" s="210"/>
      <c r="L346" s="212"/>
      <c r="M346" s="213"/>
      <c r="N346" s="210"/>
      <c r="O346" s="211"/>
      <c r="P346" s="210"/>
      <c r="Q346" s="212"/>
      <c r="R346" s="213"/>
      <c r="S346" s="210"/>
      <c r="T346" s="211"/>
      <c r="U346" s="210"/>
      <c r="V346" s="212"/>
      <c r="W346" s="213"/>
      <c r="X346" s="210"/>
      <c r="Y346" s="211"/>
      <c r="Z346" s="210"/>
      <c r="AA346" s="214"/>
      <c r="AB346" s="215"/>
      <c r="AC346" s="209"/>
      <c r="AD346" s="210"/>
      <c r="AE346" s="213"/>
      <c r="AF346" s="210"/>
      <c r="AG346" s="212"/>
      <c r="AH346" s="213"/>
      <c r="AI346" s="210"/>
      <c r="AJ346" s="211"/>
      <c r="AK346" s="210"/>
      <c r="AL346" s="212"/>
      <c r="AM346" s="213"/>
      <c r="AN346" s="210"/>
      <c r="AO346" s="211"/>
      <c r="AP346" s="210"/>
      <c r="AQ346" s="212"/>
      <c r="AR346" s="213"/>
      <c r="AS346" s="210"/>
      <c r="AT346" s="211"/>
      <c r="AU346" s="210"/>
      <c r="AV346" s="212"/>
      <c r="AW346" s="213"/>
      <c r="AX346" s="210"/>
      <c r="AY346" s="211"/>
      <c r="AZ346" s="210"/>
      <c r="BA346" s="212"/>
      <c r="BB346" s="213"/>
      <c r="BC346" s="210"/>
      <c r="BD346" s="210"/>
      <c r="BE346" s="210"/>
      <c r="BF346" s="213"/>
      <c r="BG346" s="216" t="str">
        <f t="shared" si="99"/>
        <v/>
      </c>
      <c r="BH346" s="217"/>
      <c r="BI346" s="218" t="str">
        <f t="shared" si="100"/>
        <v/>
      </c>
      <c r="BJ346" s="219"/>
      <c r="BK346" s="220"/>
      <c r="BL346" s="221"/>
      <c r="BM346" s="221"/>
      <c r="BN346" s="221"/>
      <c r="BO346" s="221"/>
      <c r="BP346" s="221"/>
      <c r="BQ346" s="221"/>
      <c r="BR346" s="221"/>
      <c r="BS346" s="222"/>
      <c r="BT346" s="217"/>
      <c r="BU346" s="223" t="str">
        <f t="shared" si="101"/>
        <v/>
      </c>
      <c r="BV346" s="224"/>
      <c r="BW346" s="225"/>
      <c r="BX346" s="249"/>
      <c r="BY346" s="255"/>
      <c r="BZ346" s="226"/>
      <c r="CA346" s="249"/>
      <c r="CB346" s="255"/>
      <c r="CC346" s="226"/>
      <c r="CD346" s="249"/>
      <c r="CE346" s="255"/>
      <c r="CF346" s="226"/>
      <c r="CG346" s="249"/>
      <c r="CH346" s="255"/>
      <c r="CI346" s="226"/>
      <c r="CJ346" s="249"/>
      <c r="CK346" s="255"/>
      <c r="CL346" s="226"/>
      <c r="CM346" s="249"/>
      <c r="CN346" s="255"/>
      <c r="CO346" s="226"/>
      <c r="CP346" s="249"/>
      <c r="CQ346" s="255"/>
      <c r="CR346" s="226"/>
      <c r="CS346" s="249"/>
      <c r="CT346" s="255"/>
      <c r="CU346" s="226"/>
      <c r="CV346" s="249"/>
      <c r="CW346" s="225"/>
      <c r="CX346" s="226"/>
      <c r="CY346" s="227"/>
    </row>
    <row r="347" spans="1:103" ht="13.5" customHeight="1">
      <c r="A347" s="83" t="str">
        <f t="shared" si="94"/>
        <v/>
      </c>
      <c r="B347" s="168" t="str">
        <f t="shared" si="95"/>
        <v/>
      </c>
      <c r="C347" s="151" t="str">
        <f t="shared" si="96"/>
        <v/>
      </c>
      <c r="D347" s="82" t="str">
        <f t="shared" si="97"/>
        <v/>
      </c>
      <c r="E347" s="188" t="str">
        <f>IF(ISERROR(SUM((B347/2),(C347/2),(D347/2))),IF(ISERROR(SUM((B347/2),(C347/2))),IF(ISERROR(SUM((B347/2),(D347/2))),IF(ISERROR(SUM((C347/2),(D347/2))),IF(ISERROR(B347/2),IF(ISERROR(C347/2),A345,C347),B347),SUM((C347*'Student List'!$D$34),(D347*'Student List'!$E$34))/'Student List'!$D$40),SUM((B347*'Student List'!$C$34),(D347*'Student List'!$E$34))/'Student List'!$E$40),SUM((B347*'Student List'!$C$34),(C347*'Student List'!$D$34))/'Student List'!$C$40),SUM((B347*'Student List'!$C$34),(C347*'Student List'!$D$34),(D347*'Student List'!$E$34))/'Student List'!$C$35)</f>
        <v/>
      </c>
      <c r="F347" s="84" t="str">
        <f t="shared" si="98"/>
        <v/>
      </c>
      <c r="G347" s="173" t="str">
        <f>IF(ISTEXT('Student List'!$C$27),('Student List'!$C$27),"")</f>
        <v/>
      </c>
      <c r="H347" s="85"/>
      <c r="I347" s="86"/>
      <c r="J347" s="87"/>
      <c r="K347" s="86"/>
      <c r="L347" s="88"/>
      <c r="M347" s="89"/>
      <c r="N347" s="86"/>
      <c r="O347" s="87"/>
      <c r="P347" s="86"/>
      <c r="Q347" s="88"/>
      <c r="R347" s="89"/>
      <c r="S347" s="86"/>
      <c r="T347" s="87"/>
      <c r="U347" s="86"/>
      <c r="V347" s="88"/>
      <c r="W347" s="89"/>
      <c r="X347" s="86"/>
      <c r="Y347" s="87"/>
      <c r="Z347" s="86"/>
      <c r="AA347" s="90"/>
      <c r="AB347" s="207"/>
      <c r="AC347" s="85"/>
      <c r="AD347" s="86"/>
      <c r="AE347" s="89"/>
      <c r="AF347" s="86"/>
      <c r="AG347" s="88"/>
      <c r="AH347" s="89"/>
      <c r="AI347" s="86"/>
      <c r="AJ347" s="87"/>
      <c r="AK347" s="86"/>
      <c r="AL347" s="88"/>
      <c r="AM347" s="89"/>
      <c r="AN347" s="86"/>
      <c r="AO347" s="87"/>
      <c r="AP347" s="86"/>
      <c r="AQ347" s="88"/>
      <c r="AR347" s="89"/>
      <c r="AS347" s="86"/>
      <c r="AT347" s="87"/>
      <c r="AU347" s="86"/>
      <c r="AV347" s="88"/>
      <c r="AW347" s="89"/>
      <c r="AX347" s="86"/>
      <c r="AY347" s="87"/>
      <c r="AZ347" s="86"/>
      <c r="BA347" s="88"/>
      <c r="BB347" s="89"/>
      <c r="BC347" s="86"/>
      <c r="BD347" s="86"/>
      <c r="BE347" s="86"/>
      <c r="BF347" s="89"/>
      <c r="BG347" s="91" t="str">
        <f t="shared" si="99"/>
        <v/>
      </c>
      <c r="BI347" s="95" t="str">
        <f t="shared" si="100"/>
        <v/>
      </c>
      <c r="BJ347" s="117"/>
      <c r="BK347" s="117"/>
      <c r="BL347" s="113"/>
      <c r="BM347" s="113"/>
      <c r="BN347" s="113"/>
      <c r="BO347" s="113"/>
      <c r="BP347" s="113"/>
      <c r="BQ347" s="113"/>
      <c r="BR347" s="113"/>
      <c r="BS347" s="114"/>
      <c r="BU347" s="171" t="str">
        <f t="shared" si="101"/>
        <v/>
      </c>
      <c r="BV347" s="161"/>
      <c r="BW347" s="162"/>
      <c r="BX347" s="250"/>
      <c r="BY347" s="256"/>
      <c r="BZ347" s="163"/>
      <c r="CA347" s="250"/>
      <c r="CB347" s="256"/>
      <c r="CC347" s="163"/>
      <c r="CD347" s="250"/>
      <c r="CE347" s="256"/>
      <c r="CF347" s="163"/>
      <c r="CG347" s="250"/>
      <c r="CH347" s="256"/>
      <c r="CI347" s="163"/>
      <c r="CJ347" s="250"/>
      <c r="CK347" s="256"/>
      <c r="CL347" s="163"/>
      <c r="CM347" s="250"/>
      <c r="CN347" s="256"/>
      <c r="CO347" s="163"/>
      <c r="CP347" s="250"/>
      <c r="CQ347" s="256"/>
      <c r="CR347" s="163"/>
      <c r="CS347" s="250"/>
      <c r="CT347" s="256"/>
      <c r="CU347" s="163"/>
      <c r="CV347" s="250"/>
      <c r="CW347" s="162"/>
      <c r="CX347" s="163"/>
      <c r="CY347" s="164"/>
    </row>
    <row r="348" spans="1:103" ht="13.5" customHeight="1">
      <c r="A348" s="83" t="str">
        <f t="shared" si="94"/>
        <v/>
      </c>
      <c r="B348" s="168" t="str">
        <f t="shared" si="95"/>
        <v/>
      </c>
      <c r="C348" s="151" t="str">
        <f t="shared" si="96"/>
        <v/>
      </c>
      <c r="D348" s="82" t="str">
        <f t="shared" si="97"/>
        <v/>
      </c>
      <c r="E348" s="188" t="str">
        <f>IF(ISERROR(SUM((B348/2),(C348/2),(D348/2))),IF(ISERROR(SUM((B348/2),(C348/2))),IF(ISERROR(SUM((B348/2),(D348/2))),IF(ISERROR(SUM((C348/2),(D348/2))),IF(ISERROR(B348/2),IF(ISERROR(C348/2),A346,C348),B348),SUM((C348*'Student List'!$D$34),(D348*'Student List'!$E$34))/'Student List'!$D$40),SUM((B348*'Student List'!$C$34),(D348*'Student List'!$E$34))/'Student List'!$E$40),SUM((B348*'Student List'!$C$34),(C348*'Student List'!$D$34))/'Student List'!$C$40),SUM((B348*'Student List'!$C$34),(C348*'Student List'!$D$34),(D348*'Student List'!$E$34))/'Student List'!$C$35)</f>
        <v/>
      </c>
      <c r="F348" s="84" t="str">
        <f t="shared" si="98"/>
        <v/>
      </c>
      <c r="G348" s="208" t="str">
        <f>IF(ISTEXT('Student List'!$C$28),('Student List'!$C$28),"")</f>
        <v/>
      </c>
      <c r="H348" s="209"/>
      <c r="I348" s="210"/>
      <c r="J348" s="211"/>
      <c r="K348" s="210"/>
      <c r="L348" s="212"/>
      <c r="M348" s="213"/>
      <c r="N348" s="210"/>
      <c r="O348" s="211"/>
      <c r="P348" s="210"/>
      <c r="Q348" s="212"/>
      <c r="R348" s="213"/>
      <c r="S348" s="210"/>
      <c r="T348" s="211"/>
      <c r="U348" s="210"/>
      <c r="V348" s="212"/>
      <c r="W348" s="213"/>
      <c r="X348" s="210"/>
      <c r="Y348" s="211"/>
      <c r="Z348" s="210"/>
      <c r="AA348" s="214"/>
      <c r="AB348" s="215"/>
      <c r="AC348" s="209"/>
      <c r="AD348" s="210"/>
      <c r="AE348" s="213"/>
      <c r="AF348" s="210"/>
      <c r="AG348" s="212"/>
      <c r="AH348" s="213"/>
      <c r="AI348" s="210"/>
      <c r="AJ348" s="211"/>
      <c r="AK348" s="210"/>
      <c r="AL348" s="212"/>
      <c r="AM348" s="213"/>
      <c r="AN348" s="210"/>
      <c r="AO348" s="211"/>
      <c r="AP348" s="210"/>
      <c r="AQ348" s="212"/>
      <c r="AR348" s="213"/>
      <c r="AS348" s="210"/>
      <c r="AT348" s="211"/>
      <c r="AU348" s="210"/>
      <c r="AV348" s="212"/>
      <c r="AW348" s="213"/>
      <c r="AX348" s="210"/>
      <c r="AY348" s="211"/>
      <c r="AZ348" s="210"/>
      <c r="BA348" s="212"/>
      <c r="BB348" s="213"/>
      <c r="BC348" s="210"/>
      <c r="BD348" s="210"/>
      <c r="BE348" s="210"/>
      <c r="BF348" s="213"/>
      <c r="BG348" s="216" t="str">
        <f t="shared" si="99"/>
        <v/>
      </c>
      <c r="BH348" s="217"/>
      <c r="BI348" s="218" t="str">
        <f t="shared" si="100"/>
        <v/>
      </c>
      <c r="BJ348" s="219"/>
      <c r="BK348" s="220"/>
      <c r="BL348" s="221"/>
      <c r="BM348" s="221"/>
      <c r="BN348" s="221"/>
      <c r="BO348" s="221"/>
      <c r="BP348" s="221"/>
      <c r="BQ348" s="221"/>
      <c r="BR348" s="221"/>
      <c r="BS348" s="222"/>
      <c r="BT348" s="217"/>
      <c r="BU348" s="223" t="str">
        <f t="shared" si="101"/>
        <v/>
      </c>
      <c r="BV348" s="224"/>
      <c r="BW348" s="225"/>
      <c r="BX348" s="249"/>
      <c r="BY348" s="255"/>
      <c r="BZ348" s="226"/>
      <c r="CA348" s="249"/>
      <c r="CB348" s="255"/>
      <c r="CC348" s="226"/>
      <c r="CD348" s="249"/>
      <c r="CE348" s="255"/>
      <c r="CF348" s="226"/>
      <c r="CG348" s="249"/>
      <c r="CH348" s="255"/>
      <c r="CI348" s="226"/>
      <c r="CJ348" s="249"/>
      <c r="CK348" s="255"/>
      <c r="CL348" s="226"/>
      <c r="CM348" s="249"/>
      <c r="CN348" s="255"/>
      <c r="CO348" s="226"/>
      <c r="CP348" s="249"/>
      <c r="CQ348" s="255"/>
      <c r="CR348" s="226"/>
      <c r="CS348" s="249"/>
      <c r="CT348" s="255"/>
      <c r="CU348" s="226"/>
      <c r="CV348" s="249"/>
      <c r="CW348" s="225"/>
      <c r="CX348" s="226"/>
      <c r="CY348" s="227"/>
    </row>
    <row r="349" spans="1:103">
      <c r="B349" s="168" t="str">
        <f t="shared" si="95"/>
        <v/>
      </c>
      <c r="C349" s="151" t="str">
        <f t="shared" si="96"/>
        <v/>
      </c>
      <c r="D349" s="82" t="str">
        <f t="shared" si="97"/>
        <v/>
      </c>
      <c r="E349" s="188" t="str">
        <f>IF(ISERROR(SUM((B349/2),(C349/2),(D349/2))),IF(ISERROR(SUM((B349/2),(C349/2))),IF(ISERROR(SUM((B349/2),(D349/2))),IF(ISERROR(SUM((C349/2),(D349/2))),IF(ISERROR(B349/2),IF(ISERROR(C349/2),A347,C349),B349),SUM((C349*'Student List'!$D$34),(D349*'Student List'!$E$34))/'Student List'!$D$40),SUM((B349*'Student List'!$C$34),(D349*'Student List'!$E$34))/'Student List'!$E$40),SUM((B349*'Student List'!$C$34),(C349*'Student List'!$D$34))/'Student List'!$C$40),SUM((B349*'Student List'!$C$34),(C349*'Student List'!$D$34),(D349*'Student List'!$E$34))/'Student List'!$C$35)</f>
        <v/>
      </c>
      <c r="F349" s="84" t="str">
        <f t="shared" si="98"/>
        <v/>
      </c>
      <c r="G349" s="173" t="str">
        <f>IF(ISTEXT('Student List'!$C$29),('Student List'!$C$29),"")</f>
        <v/>
      </c>
      <c r="H349" s="85"/>
      <c r="I349" s="86"/>
      <c r="J349" s="87"/>
      <c r="K349" s="86"/>
      <c r="L349" s="88"/>
      <c r="M349" s="89"/>
      <c r="N349" s="86"/>
      <c r="O349" s="87"/>
      <c r="P349" s="86"/>
      <c r="Q349" s="88"/>
      <c r="R349" s="89"/>
      <c r="S349" s="86"/>
      <c r="T349" s="87"/>
      <c r="U349" s="86"/>
      <c r="V349" s="88"/>
      <c r="W349" s="89"/>
      <c r="X349" s="86"/>
      <c r="Y349" s="87"/>
      <c r="Z349" s="86"/>
      <c r="AA349" s="90"/>
      <c r="AB349" s="207"/>
      <c r="AC349" s="85"/>
      <c r="AD349" s="86"/>
      <c r="AE349" s="89"/>
      <c r="AF349" s="86"/>
      <c r="AG349" s="88"/>
      <c r="AH349" s="89"/>
      <c r="AI349" s="86"/>
      <c r="AJ349" s="87"/>
      <c r="AK349" s="86"/>
      <c r="AL349" s="88"/>
      <c r="AM349" s="89"/>
      <c r="AN349" s="86"/>
      <c r="AO349" s="87"/>
      <c r="AP349" s="86"/>
      <c r="AQ349" s="88"/>
      <c r="AR349" s="89"/>
      <c r="AS349" s="86"/>
      <c r="AT349" s="87"/>
      <c r="AU349" s="86"/>
      <c r="AV349" s="88"/>
      <c r="AW349" s="89"/>
      <c r="AX349" s="86"/>
      <c r="AY349" s="87"/>
      <c r="AZ349" s="86"/>
      <c r="BA349" s="88"/>
      <c r="BB349" s="89"/>
      <c r="BC349" s="86"/>
      <c r="BD349" s="86"/>
      <c r="BE349" s="86"/>
      <c r="BF349" s="89"/>
      <c r="BG349" s="91" t="str">
        <f t="shared" si="99"/>
        <v/>
      </c>
      <c r="BI349" s="96" t="str">
        <f t="shared" si="100"/>
        <v/>
      </c>
      <c r="BJ349" s="115"/>
      <c r="BK349" s="113"/>
      <c r="BL349" s="113"/>
      <c r="BM349" s="113"/>
      <c r="BN349" s="113"/>
      <c r="BO349" s="113"/>
      <c r="BP349" s="113"/>
      <c r="BQ349" s="113"/>
      <c r="BR349" s="113"/>
      <c r="BS349" s="116"/>
      <c r="BU349" s="171" t="str">
        <f t="shared" si="101"/>
        <v/>
      </c>
      <c r="BV349" s="165"/>
      <c r="BW349" s="163"/>
      <c r="BX349" s="250"/>
      <c r="BY349" s="256"/>
      <c r="BZ349" s="163"/>
      <c r="CA349" s="250"/>
      <c r="CB349" s="256"/>
      <c r="CC349" s="163"/>
      <c r="CD349" s="250"/>
      <c r="CE349" s="256"/>
      <c r="CF349" s="163"/>
      <c r="CG349" s="250"/>
      <c r="CH349" s="256"/>
      <c r="CI349" s="163"/>
      <c r="CJ349" s="250"/>
      <c r="CK349" s="256"/>
      <c r="CL349" s="163"/>
      <c r="CM349" s="250"/>
      <c r="CN349" s="256"/>
      <c r="CO349" s="163"/>
      <c r="CP349" s="250"/>
      <c r="CQ349" s="256"/>
      <c r="CR349" s="163"/>
      <c r="CS349" s="250"/>
      <c r="CT349" s="256"/>
      <c r="CU349" s="163"/>
      <c r="CV349" s="250"/>
      <c r="CW349" s="162"/>
      <c r="CX349" s="163"/>
      <c r="CY349" s="166"/>
    </row>
    <row r="350" spans="1:103" ht="13.5" thickBot="1">
      <c r="B350" s="169" t="str">
        <f t="shared" si="95"/>
        <v/>
      </c>
      <c r="C350" s="152" t="str">
        <f t="shared" si="96"/>
        <v/>
      </c>
      <c r="D350" s="97" t="str">
        <f t="shared" si="97"/>
        <v/>
      </c>
      <c r="E350" s="274" t="str">
        <f>IF(ISERROR(SUM((B350/2),(C350/2),(D350/2))),IF(ISERROR(SUM((B350/2),(C350/2))),IF(ISERROR(SUM((B350/2),(D350/2))),IF(ISERROR(SUM((C350/2),(D350/2))),IF(ISERROR(B350/2),IF(ISERROR(C350/2),A348,C350),B350),SUM((C350*'Student List'!$D$34),(D350*'Student List'!$E$34))/'Student List'!$D$40),SUM((B350*'Student List'!$C$34),(D350*'Student List'!$E$34))/'Student List'!$E$40),SUM((B350*'Student List'!$C$34),(C350*'Student List'!$D$34))/'Student List'!$C$40),SUM((B350*'Student List'!$C$34),(C350*'Student List'!$D$34),(D350*'Student List'!$E$34))/'Student List'!$C$35)</f>
        <v/>
      </c>
      <c r="F350" s="98" t="str">
        <f t="shared" si="98"/>
        <v/>
      </c>
      <c r="G350" s="229" t="str">
        <f>IF(ISTEXT('Student List'!$C$30),('Student List'!$C$30),"")</f>
        <v/>
      </c>
      <c r="H350" s="230"/>
      <c r="I350" s="231"/>
      <c r="J350" s="232"/>
      <c r="K350" s="231"/>
      <c r="L350" s="233"/>
      <c r="M350" s="234"/>
      <c r="N350" s="231"/>
      <c r="O350" s="232"/>
      <c r="P350" s="231"/>
      <c r="Q350" s="233"/>
      <c r="R350" s="234"/>
      <c r="S350" s="231"/>
      <c r="T350" s="232"/>
      <c r="U350" s="231"/>
      <c r="V350" s="233"/>
      <c r="W350" s="234"/>
      <c r="X350" s="231"/>
      <c r="Y350" s="232"/>
      <c r="Z350" s="231"/>
      <c r="AA350" s="235"/>
      <c r="AB350" s="215"/>
      <c r="AC350" s="230"/>
      <c r="AD350" s="231"/>
      <c r="AE350" s="234"/>
      <c r="AF350" s="231"/>
      <c r="AG350" s="233"/>
      <c r="AH350" s="234"/>
      <c r="AI350" s="231"/>
      <c r="AJ350" s="232"/>
      <c r="AK350" s="231"/>
      <c r="AL350" s="233"/>
      <c r="AM350" s="234"/>
      <c r="AN350" s="231"/>
      <c r="AO350" s="232"/>
      <c r="AP350" s="231"/>
      <c r="AQ350" s="233"/>
      <c r="AR350" s="234"/>
      <c r="AS350" s="231"/>
      <c r="AT350" s="232"/>
      <c r="AU350" s="231"/>
      <c r="AV350" s="233"/>
      <c r="AW350" s="234"/>
      <c r="AX350" s="231"/>
      <c r="AY350" s="232"/>
      <c r="AZ350" s="231"/>
      <c r="BA350" s="233"/>
      <c r="BB350" s="234"/>
      <c r="BC350" s="231"/>
      <c r="BD350" s="231"/>
      <c r="BE350" s="231"/>
      <c r="BF350" s="234"/>
      <c r="BG350" s="236" t="str">
        <f t="shared" si="99"/>
        <v/>
      </c>
      <c r="BH350" s="217"/>
      <c r="BI350" s="237" t="str">
        <f t="shared" si="100"/>
        <v/>
      </c>
      <c r="BJ350" s="238"/>
      <c r="BK350" s="239"/>
      <c r="BL350" s="240"/>
      <c r="BM350" s="240"/>
      <c r="BN350" s="240"/>
      <c r="BO350" s="240"/>
      <c r="BP350" s="240"/>
      <c r="BQ350" s="240"/>
      <c r="BR350" s="240"/>
      <c r="BS350" s="241"/>
      <c r="BT350" s="217"/>
      <c r="BU350" s="242" t="str">
        <f t="shared" si="101"/>
        <v/>
      </c>
      <c r="BV350" s="243"/>
      <c r="BW350" s="244"/>
      <c r="BX350" s="251"/>
      <c r="BY350" s="257"/>
      <c r="BZ350" s="245"/>
      <c r="CA350" s="251"/>
      <c r="CB350" s="257"/>
      <c r="CC350" s="245"/>
      <c r="CD350" s="251"/>
      <c r="CE350" s="257"/>
      <c r="CF350" s="245"/>
      <c r="CG350" s="251"/>
      <c r="CH350" s="257"/>
      <c r="CI350" s="245"/>
      <c r="CJ350" s="251"/>
      <c r="CK350" s="257"/>
      <c r="CL350" s="245"/>
      <c r="CM350" s="251"/>
      <c r="CN350" s="257"/>
      <c r="CO350" s="245"/>
      <c r="CP350" s="251"/>
      <c r="CQ350" s="257"/>
      <c r="CR350" s="245"/>
      <c r="CS350" s="251"/>
      <c r="CT350" s="257"/>
      <c r="CU350" s="245"/>
      <c r="CV350" s="251"/>
      <c r="CW350" s="244"/>
      <c r="CX350" s="245"/>
      <c r="CY350" s="246"/>
    </row>
    <row r="352" spans="1:103" ht="13.5" thickBot="1"/>
    <row r="353" spans="2:15" ht="13.5" thickTop="1">
      <c r="B353" s="101"/>
      <c r="C353" s="102"/>
      <c r="D353" s="102"/>
      <c r="E353" s="102"/>
      <c r="F353" s="102" t="s">
        <v>28</v>
      </c>
      <c r="G353" s="102"/>
      <c r="H353" s="102"/>
      <c r="I353" s="102"/>
      <c r="J353" s="102"/>
      <c r="K353" s="102"/>
      <c r="L353" s="102"/>
      <c r="M353" s="102"/>
      <c r="N353" s="103"/>
    </row>
    <row r="354" spans="2:15">
      <c r="B354" s="143">
        <f>'Student List'!J3</f>
        <v>0</v>
      </c>
      <c r="C354" s="144">
        <f>'Student List'!K3</f>
        <v>69.5</v>
      </c>
      <c r="D354" s="144">
        <f>'Student List'!L3</f>
        <v>71.5</v>
      </c>
      <c r="E354" s="144">
        <f>'Student List'!M3</f>
        <v>73.5</v>
      </c>
      <c r="F354" s="144">
        <f>'Student List'!N3</f>
        <v>75.5</v>
      </c>
      <c r="G354" s="144">
        <f>'Student List'!O3</f>
        <v>78.5</v>
      </c>
      <c r="H354" s="144">
        <f>'Student List'!P3</f>
        <v>82.5</v>
      </c>
      <c r="I354" s="144">
        <f>'Student List'!Q3</f>
        <v>85.5</v>
      </c>
      <c r="J354" s="144">
        <f>'Student List'!R3</f>
        <v>88.5</v>
      </c>
      <c r="K354" s="144">
        <f>'Student List'!S3</f>
        <v>91.5</v>
      </c>
      <c r="L354" s="144">
        <f>'Student List'!T3</f>
        <v>94.5</v>
      </c>
      <c r="M354" s="144">
        <f>'Student List'!U3</f>
        <v>96.5</v>
      </c>
      <c r="N354" s="145">
        <f>'Student List'!V3</f>
        <v>99.5</v>
      </c>
    </row>
    <row r="355" spans="2:15" ht="13.5" thickBot="1">
      <c r="B355" s="104" t="s">
        <v>29</v>
      </c>
      <c r="C355" s="105" t="s">
        <v>30</v>
      </c>
      <c r="D355" s="105" t="s">
        <v>31</v>
      </c>
      <c r="E355" s="105" t="s">
        <v>32</v>
      </c>
      <c r="F355" s="105" t="s">
        <v>33</v>
      </c>
      <c r="G355" s="105" t="s">
        <v>34</v>
      </c>
      <c r="H355" s="105" t="s">
        <v>35</v>
      </c>
      <c r="I355" s="105" t="s">
        <v>36</v>
      </c>
      <c r="J355" s="105" t="s">
        <v>37</v>
      </c>
      <c r="K355" s="105" t="s">
        <v>38</v>
      </c>
      <c r="L355" s="105" t="s">
        <v>39</v>
      </c>
      <c r="M355" s="105" t="s">
        <v>40</v>
      </c>
      <c r="N355" s="106" t="s">
        <v>41</v>
      </c>
    </row>
    <row r="356" spans="2:15" ht="13.5" thickTop="1"/>
    <row r="358" spans="2:15">
      <c r="E358" s="107"/>
      <c r="F358" s="107"/>
      <c r="G358" s="40"/>
    </row>
    <row r="360" spans="2:15">
      <c r="G360" s="99"/>
    </row>
    <row r="361" spans="2:15">
      <c r="B361" s="99"/>
      <c r="C361" s="99"/>
      <c r="D361" s="108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</row>
    <row r="362" spans="2:15">
      <c r="B362" s="99"/>
      <c r="C362" s="99"/>
      <c r="D362" s="108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</row>
  </sheetData>
  <sheetProtection password="C7DC" sheet="1" objects="1" scenarios="1" selectLockedCells="1"/>
  <mergeCells count="276">
    <mergeCell ref="AR3:AV4"/>
    <mergeCell ref="AW3:BA4"/>
    <mergeCell ref="BB3:BF4"/>
    <mergeCell ref="B1:E1"/>
    <mergeCell ref="F1:J1"/>
    <mergeCell ref="H3:L4"/>
    <mergeCell ref="M3:Q4"/>
    <mergeCell ref="R3:V4"/>
    <mergeCell ref="W3:AA4"/>
    <mergeCell ref="AC3:AG4"/>
    <mergeCell ref="AH3:AL4"/>
    <mergeCell ref="AM3:AQ4"/>
    <mergeCell ref="B28:E28"/>
    <mergeCell ref="F28:J28"/>
    <mergeCell ref="H30:L31"/>
    <mergeCell ref="AW30:BA31"/>
    <mergeCell ref="W30:AA31"/>
    <mergeCell ref="AR30:AV31"/>
    <mergeCell ref="AC30:AG31"/>
    <mergeCell ref="AH30:AL31"/>
    <mergeCell ref="AM30:AQ31"/>
    <mergeCell ref="M30:Q31"/>
    <mergeCell ref="R30:V31"/>
    <mergeCell ref="B109:E109"/>
    <mergeCell ref="F109:J109"/>
    <mergeCell ref="B82:E82"/>
    <mergeCell ref="F82:J82"/>
    <mergeCell ref="H84:L85"/>
    <mergeCell ref="B55:E55"/>
    <mergeCell ref="F55:J55"/>
    <mergeCell ref="H57:L58"/>
    <mergeCell ref="AH57:AL58"/>
    <mergeCell ref="M57:Q58"/>
    <mergeCell ref="R57:V58"/>
    <mergeCell ref="W57:AA58"/>
    <mergeCell ref="AC57:AG58"/>
    <mergeCell ref="R84:V85"/>
    <mergeCell ref="W84:AA85"/>
    <mergeCell ref="AC84:AG85"/>
    <mergeCell ref="M84:Q85"/>
    <mergeCell ref="CE30:CG31"/>
    <mergeCell ref="AR57:AV58"/>
    <mergeCell ref="AW57:BA58"/>
    <mergeCell ref="BB57:BF58"/>
    <mergeCell ref="BV57:BX58"/>
    <mergeCell ref="BY57:CA58"/>
    <mergeCell ref="CB57:CD58"/>
    <mergeCell ref="BV30:BX31"/>
    <mergeCell ref="BB30:BF31"/>
    <mergeCell ref="AR84:AV85"/>
    <mergeCell ref="AW138:BA139"/>
    <mergeCell ref="R138:V139"/>
    <mergeCell ref="W138:AA139"/>
    <mergeCell ref="AM57:AQ58"/>
    <mergeCell ref="AW84:BA85"/>
    <mergeCell ref="BV84:BX85"/>
    <mergeCell ref="AH84:AL85"/>
    <mergeCell ref="AM84:AQ85"/>
    <mergeCell ref="BV111:BX112"/>
    <mergeCell ref="AH138:AL139"/>
    <mergeCell ref="AR111:AV112"/>
    <mergeCell ref="AW111:BA112"/>
    <mergeCell ref="B136:E136"/>
    <mergeCell ref="F136:J136"/>
    <mergeCell ref="CK138:CM139"/>
    <mergeCell ref="CN138:CP139"/>
    <mergeCell ref="CH111:CJ112"/>
    <mergeCell ref="CB138:CD139"/>
    <mergeCell ref="CE138:CG139"/>
    <mergeCell ref="CE111:CG112"/>
    <mergeCell ref="R111:V112"/>
    <mergeCell ref="W111:AA112"/>
    <mergeCell ref="H138:L139"/>
    <mergeCell ref="M138:Q139"/>
    <mergeCell ref="AC111:AG112"/>
    <mergeCell ref="AH111:AL112"/>
    <mergeCell ref="AM111:AQ112"/>
    <mergeCell ref="H111:L112"/>
    <mergeCell ref="M111:Q112"/>
    <mergeCell ref="B190:E190"/>
    <mergeCell ref="F190:J190"/>
    <mergeCell ref="BY165:CA166"/>
    <mergeCell ref="CB165:CD166"/>
    <mergeCell ref="CE165:CG166"/>
    <mergeCell ref="CH165:CJ166"/>
    <mergeCell ref="AW165:BA166"/>
    <mergeCell ref="BV165:BX166"/>
    <mergeCell ref="AC138:AG139"/>
    <mergeCell ref="BB165:BF166"/>
    <mergeCell ref="H165:L166"/>
    <mergeCell ref="M165:Q166"/>
    <mergeCell ref="R165:V166"/>
    <mergeCell ref="W165:AA166"/>
    <mergeCell ref="AC165:AG166"/>
    <mergeCell ref="AH165:AL166"/>
    <mergeCell ref="AM165:AQ166"/>
    <mergeCell ref="AR165:AV166"/>
    <mergeCell ref="B163:E163"/>
    <mergeCell ref="F163:J163"/>
    <mergeCell ref="BV138:BX139"/>
    <mergeCell ref="BY138:CA139"/>
    <mergeCell ref="AR138:AV139"/>
    <mergeCell ref="AM138:AQ139"/>
    <mergeCell ref="B217:E217"/>
    <mergeCell ref="F217:J217"/>
    <mergeCell ref="BY192:CA193"/>
    <mergeCell ref="CB192:CD193"/>
    <mergeCell ref="H192:L193"/>
    <mergeCell ref="M192:Q193"/>
    <mergeCell ref="R192:V193"/>
    <mergeCell ref="W192:AA193"/>
    <mergeCell ref="CH192:CJ193"/>
    <mergeCell ref="AW192:BA193"/>
    <mergeCell ref="BV192:BX193"/>
    <mergeCell ref="AC192:AG193"/>
    <mergeCell ref="AH192:AL193"/>
    <mergeCell ref="AM192:AQ193"/>
    <mergeCell ref="AR192:AV193"/>
    <mergeCell ref="B244:E244"/>
    <mergeCell ref="F244:J244"/>
    <mergeCell ref="BY219:CA220"/>
    <mergeCell ref="CB219:CD220"/>
    <mergeCell ref="CE219:CG220"/>
    <mergeCell ref="CH219:CJ220"/>
    <mergeCell ref="AW219:BA220"/>
    <mergeCell ref="BV219:BX220"/>
    <mergeCell ref="BB219:BF220"/>
    <mergeCell ref="H219:L220"/>
    <mergeCell ref="M219:Q220"/>
    <mergeCell ref="R219:V220"/>
    <mergeCell ref="W219:AA220"/>
    <mergeCell ref="AC219:AG220"/>
    <mergeCell ref="AH219:AL220"/>
    <mergeCell ref="AM219:AQ220"/>
    <mergeCell ref="AR219:AV220"/>
    <mergeCell ref="H246:L247"/>
    <mergeCell ref="M246:Q247"/>
    <mergeCell ref="R246:V247"/>
    <mergeCell ref="W246:AA247"/>
    <mergeCell ref="AR273:AV274"/>
    <mergeCell ref="B271:E271"/>
    <mergeCell ref="F271:J271"/>
    <mergeCell ref="CH246:CJ247"/>
    <mergeCell ref="AW246:BA247"/>
    <mergeCell ref="BV246:BX247"/>
    <mergeCell ref="AC246:AG247"/>
    <mergeCell ref="AH246:AL247"/>
    <mergeCell ref="AM246:AQ247"/>
    <mergeCell ref="AR246:AV247"/>
    <mergeCell ref="CB246:CD247"/>
    <mergeCell ref="BY246:CA247"/>
    <mergeCell ref="B325:E325"/>
    <mergeCell ref="F325:J325"/>
    <mergeCell ref="CK273:CM274"/>
    <mergeCell ref="CN273:CP274"/>
    <mergeCell ref="B298:E298"/>
    <mergeCell ref="F298:J298"/>
    <mergeCell ref="BY273:CA274"/>
    <mergeCell ref="CB273:CD274"/>
    <mergeCell ref="CE273:CG274"/>
    <mergeCell ref="CH273:CJ274"/>
    <mergeCell ref="AW273:BA274"/>
    <mergeCell ref="BV273:BX274"/>
    <mergeCell ref="BB273:BF274"/>
    <mergeCell ref="H273:L274"/>
    <mergeCell ref="M273:Q274"/>
    <mergeCell ref="R273:V274"/>
    <mergeCell ref="W273:AA274"/>
    <mergeCell ref="AC273:AG274"/>
    <mergeCell ref="AH273:AL274"/>
    <mergeCell ref="AM273:AQ274"/>
    <mergeCell ref="AR300:AV301"/>
    <mergeCell ref="BB300:BF301"/>
    <mergeCell ref="CE300:CG301"/>
    <mergeCell ref="CH300:CJ301"/>
    <mergeCell ref="AC327:AG328"/>
    <mergeCell ref="AH327:AL328"/>
    <mergeCell ref="AM327:AQ328"/>
    <mergeCell ref="BY300:CA301"/>
    <mergeCell ref="H300:L301"/>
    <mergeCell ref="M300:Q301"/>
    <mergeCell ref="R300:V301"/>
    <mergeCell ref="W300:AA301"/>
    <mergeCell ref="AW300:BA301"/>
    <mergeCell ref="BV300:BX301"/>
    <mergeCell ref="AC300:AG301"/>
    <mergeCell ref="AH300:AL301"/>
    <mergeCell ref="AM300:AQ301"/>
    <mergeCell ref="AW327:BA328"/>
    <mergeCell ref="BV327:BX328"/>
    <mergeCell ref="BB327:BF328"/>
    <mergeCell ref="H327:L328"/>
    <mergeCell ref="M327:Q328"/>
    <mergeCell ref="R327:V328"/>
    <mergeCell ref="W327:AA328"/>
    <mergeCell ref="AR327:AV328"/>
    <mergeCell ref="CH30:CJ31"/>
    <mergeCell ref="BY30:CA31"/>
    <mergeCell ref="CB30:CD31"/>
    <mergeCell ref="CQ30:CS31"/>
    <mergeCell ref="CT30:CV31"/>
    <mergeCell ref="CW30:CY31"/>
    <mergeCell ref="CK30:CM31"/>
    <mergeCell ref="CN30:CP31"/>
    <mergeCell ref="CN327:CP328"/>
    <mergeCell ref="BY327:CA328"/>
    <mergeCell ref="CB327:CD328"/>
    <mergeCell ref="CE327:CG328"/>
    <mergeCell ref="CH327:CJ328"/>
    <mergeCell ref="CB300:CD301"/>
    <mergeCell ref="CK219:CM220"/>
    <mergeCell ref="CN219:CP220"/>
    <mergeCell ref="CK165:CM166"/>
    <mergeCell ref="CN165:CP166"/>
    <mergeCell ref="CB111:CD112"/>
    <mergeCell ref="CE84:CG85"/>
    <mergeCell ref="CH57:CJ58"/>
    <mergeCell ref="CK57:CM58"/>
    <mergeCell ref="CN57:CP58"/>
    <mergeCell ref="BY111:CA112"/>
    <mergeCell ref="CB84:CD85"/>
    <mergeCell ref="CQ57:CS58"/>
    <mergeCell ref="CT57:CV58"/>
    <mergeCell ref="CW57:CY58"/>
    <mergeCell ref="BB84:BF85"/>
    <mergeCell ref="CQ84:CS85"/>
    <mergeCell ref="CT84:CV85"/>
    <mergeCell ref="CW84:CY85"/>
    <mergeCell ref="CH84:CJ85"/>
    <mergeCell ref="CK84:CM85"/>
    <mergeCell ref="CN84:CP85"/>
    <mergeCell ref="CE57:CG58"/>
    <mergeCell ref="BY84:CA85"/>
    <mergeCell ref="CQ111:CS112"/>
    <mergeCell ref="CT111:CV112"/>
    <mergeCell ref="CW111:CY112"/>
    <mergeCell ref="BB138:BF139"/>
    <mergeCell ref="CQ138:CS139"/>
    <mergeCell ref="CT138:CV139"/>
    <mergeCell ref="CW138:CY139"/>
    <mergeCell ref="CN111:CP112"/>
    <mergeCell ref="CK111:CM112"/>
    <mergeCell ref="CH138:CJ139"/>
    <mergeCell ref="BB111:BF112"/>
    <mergeCell ref="CQ165:CS166"/>
    <mergeCell ref="CT165:CV166"/>
    <mergeCell ref="CW165:CY166"/>
    <mergeCell ref="BB192:BF193"/>
    <mergeCell ref="CQ192:CS193"/>
    <mergeCell ref="CT192:CV193"/>
    <mergeCell ref="CW192:CY193"/>
    <mergeCell ref="CK192:CM193"/>
    <mergeCell ref="CN192:CP193"/>
    <mergeCell ref="CE192:CG193"/>
    <mergeCell ref="CQ327:CS328"/>
    <mergeCell ref="CT327:CV328"/>
    <mergeCell ref="CQ219:CS220"/>
    <mergeCell ref="CT219:CV220"/>
    <mergeCell ref="CW219:CY220"/>
    <mergeCell ref="BB246:BF247"/>
    <mergeCell ref="CQ246:CS247"/>
    <mergeCell ref="CT246:CV247"/>
    <mergeCell ref="CW246:CY247"/>
    <mergeCell ref="CK246:CM247"/>
    <mergeCell ref="CN246:CP247"/>
    <mergeCell ref="CE246:CG247"/>
    <mergeCell ref="CW327:CY328"/>
    <mergeCell ref="CQ273:CS274"/>
    <mergeCell ref="CT273:CV274"/>
    <mergeCell ref="CW273:CY274"/>
    <mergeCell ref="CQ300:CS301"/>
    <mergeCell ref="CT300:CV301"/>
    <mergeCell ref="CW300:CY301"/>
    <mergeCell ref="CK300:CM301"/>
    <mergeCell ref="CN300:CP301"/>
    <mergeCell ref="CK327:CM328"/>
  </mergeCells>
  <phoneticPr fontId="0" type="noConversion"/>
  <dataValidations count="1">
    <dataValidation type="list" allowBlank="1" showInputMessage="1" showErrorMessage="1" error="Use valid Attendance Code" promptTitle="Attendance Codes" prompt="F=Present for full day_x000a_H=Present for half day_x000a_A=Absent_x000a_T=Tardy" sqref="H5:AA26 AC5:BF26">
      <formula1>$BJ$3:$BJ$6</formula1>
    </dataValidation>
  </dataValidations>
  <printOptions horizontalCentered="1" verticalCentered="1" gridLinesSet="0"/>
  <pageMargins left="0.4" right="0.4" top="0.4" bottom="0.4" header="0" footer="0"/>
  <pageSetup scale="1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0">
    <pageSetUpPr fitToPage="1"/>
  </sheetPr>
  <dimension ref="A1:AX104"/>
  <sheetViews>
    <sheetView zoomScale="70" zoomScaleNormal="70" workbookViewId="0"/>
  </sheetViews>
  <sheetFormatPr defaultRowHeight="12.75"/>
  <cols>
    <col min="1" max="1" width="6.42578125" customWidth="1"/>
    <col min="2" max="2" width="14.140625" customWidth="1"/>
    <col min="3" max="13" width="6.28515625" customWidth="1"/>
    <col min="14" max="14" width="14.140625" customWidth="1"/>
    <col min="15" max="25" width="6.42578125" customWidth="1"/>
    <col min="26" max="26" width="14.140625" customWidth="1"/>
    <col min="27" max="37" width="6.42578125" customWidth="1"/>
    <col min="38" max="38" width="14.140625" customWidth="1"/>
    <col min="39" max="48" width="6.42578125" customWidth="1"/>
  </cols>
  <sheetData>
    <row r="1" spans="1:50" ht="18.7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77"/>
      <c r="AA1" s="277"/>
      <c r="AB1" s="277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</row>
    <row r="2" spans="1:50" ht="18">
      <c r="A2" s="23"/>
      <c r="B2" s="372" t="s">
        <v>119</v>
      </c>
      <c r="C2" s="372"/>
      <c r="D2" s="372"/>
      <c r="E2" s="372"/>
      <c r="F2" s="372"/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282"/>
      <c r="Z2" s="372" t="s">
        <v>118</v>
      </c>
      <c r="AA2" s="372"/>
      <c r="AB2" s="372"/>
      <c r="AC2" s="372"/>
      <c r="AD2" s="372"/>
      <c r="AE2" s="372"/>
      <c r="AF2" s="372"/>
      <c r="AG2" s="372"/>
      <c r="AH2" s="372"/>
      <c r="AI2" s="372"/>
      <c r="AJ2" s="372"/>
      <c r="AK2" s="372"/>
      <c r="AL2" s="372"/>
      <c r="AM2" s="372"/>
      <c r="AN2" s="372"/>
      <c r="AO2" s="372"/>
      <c r="AP2" s="372"/>
      <c r="AQ2" s="372"/>
      <c r="AR2" s="372"/>
      <c r="AS2" s="372"/>
      <c r="AT2" s="372"/>
      <c r="AU2" s="372"/>
      <c r="AV2" s="372"/>
      <c r="AW2" s="23"/>
      <c r="AX2" s="23"/>
    </row>
    <row r="3" spans="1:50" ht="13.5" thickBot="1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</row>
    <row r="4" spans="1:50" ht="14.25" thickTop="1" thickBot="1">
      <c r="A4" s="23"/>
      <c r="B4" s="56" t="str">
        <f>'1st Nine Weeks'!G32</f>
        <v/>
      </c>
      <c r="C4" s="57"/>
      <c r="D4" s="58"/>
      <c r="E4" s="57"/>
      <c r="F4" s="58"/>
      <c r="G4" s="57"/>
      <c r="H4" s="58"/>
      <c r="I4" s="57"/>
      <c r="J4" s="58"/>
      <c r="K4" s="57"/>
      <c r="L4" s="58"/>
      <c r="M4" s="23"/>
      <c r="N4" s="56" t="str">
        <f>'1st Nine Weeks'!G38</f>
        <v/>
      </c>
      <c r="O4" s="57"/>
      <c r="P4" s="58"/>
      <c r="Q4" s="57"/>
      <c r="R4" s="58"/>
      <c r="S4" s="57"/>
      <c r="T4" s="58"/>
      <c r="U4" s="57"/>
      <c r="V4" s="58"/>
      <c r="W4" s="57"/>
      <c r="X4" s="58"/>
      <c r="Y4" s="120"/>
      <c r="Z4" s="56" t="str">
        <f>'1st Nine Weeks'!G44</f>
        <v/>
      </c>
      <c r="AA4" s="57"/>
      <c r="AB4" s="58"/>
      <c r="AC4" s="57"/>
      <c r="AD4" s="58"/>
      <c r="AE4" s="57"/>
      <c r="AF4" s="58"/>
      <c r="AG4" s="57"/>
      <c r="AH4" s="58"/>
      <c r="AI4" s="57"/>
      <c r="AJ4" s="58"/>
      <c r="AK4" s="23"/>
      <c r="AL4" s="56" t="str">
        <f>'1st Nine Weeks'!G50</f>
        <v/>
      </c>
      <c r="AM4" s="57"/>
      <c r="AN4" s="58"/>
      <c r="AO4" s="57"/>
      <c r="AP4" s="58"/>
      <c r="AQ4" s="57"/>
      <c r="AR4" s="58"/>
      <c r="AS4" s="57"/>
      <c r="AT4" s="58"/>
      <c r="AU4" s="57"/>
      <c r="AV4" s="58"/>
    </row>
    <row r="5" spans="1:50">
      <c r="A5" s="23"/>
      <c r="B5" s="281"/>
      <c r="C5" s="370" t="s">
        <v>0</v>
      </c>
      <c r="D5" s="371"/>
      <c r="E5" s="370" t="s">
        <v>1</v>
      </c>
      <c r="F5" s="371"/>
      <c r="G5" s="370" t="s">
        <v>2</v>
      </c>
      <c r="H5" s="371"/>
      <c r="I5" s="370" t="s">
        <v>3</v>
      </c>
      <c r="J5" s="371"/>
      <c r="K5" s="370" t="s">
        <v>4</v>
      </c>
      <c r="L5" s="371"/>
      <c r="M5" s="23"/>
      <c r="N5" s="281"/>
      <c r="O5" s="370" t="s">
        <v>0</v>
      </c>
      <c r="P5" s="371"/>
      <c r="Q5" s="370" t="s">
        <v>1</v>
      </c>
      <c r="R5" s="371"/>
      <c r="S5" s="370" t="s">
        <v>2</v>
      </c>
      <c r="T5" s="371"/>
      <c r="U5" s="370" t="s">
        <v>3</v>
      </c>
      <c r="V5" s="371"/>
      <c r="W5" s="370" t="s">
        <v>4</v>
      </c>
      <c r="X5" s="371"/>
      <c r="Y5" s="120"/>
      <c r="Z5" s="281"/>
      <c r="AA5" s="370" t="s">
        <v>0</v>
      </c>
      <c r="AB5" s="371"/>
      <c r="AC5" s="370" t="s">
        <v>1</v>
      </c>
      <c r="AD5" s="371"/>
      <c r="AE5" s="370" t="s">
        <v>2</v>
      </c>
      <c r="AF5" s="371"/>
      <c r="AG5" s="370" t="s">
        <v>3</v>
      </c>
      <c r="AH5" s="371"/>
      <c r="AI5" s="370" t="s">
        <v>4</v>
      </c>
      <c r="AJ5" s="371"/>
      <c r="AK5" s="23"/>
      <c r="AL5" s="281"/>
      <c r="AM5" s="370" t="s">
        <v>0</v>
      </c>
      <c r="AN5" s="371"/>
      <c r="AO5" s="370" t="s">
        <v>1</v>
      </c>
      <c r="AP5" s="371"/>
      <c r="AQ5" s="370" t="s">
        <v>2</v>
      </c>
      <c r="AR5" s="371"/>
      <c r="AS5" s="370" t="s">
        <v>3</v>
      </c>
      <c r="AT5" s="371"/>
      <c r="AU5" s="370" t="s">
        <v>4</v>
      </c>
      <c r="AV5" s="371"/>
    </row>
    <row r="6" spans="1:50">
      <c r="A6" s="23"/>
      <c r="B6" s="68" t="str">
        <f>'1st Nine Weeks'!$B$28</f>
        <v>Reading</v>
      </c>
      <c r="C6" s="278" t="str">
        <f>'1st Nine Weeks'!$E32</f>
        <v/>
      </c>
      <c r="D6" s="69" t="str">
        <f>IF(ISERROR(IF(C6,HLOOKUP(C6,$C$102:$O$103,2),"")),"",IF(C6,HLOOKUP(C6,$C$102:$O$103,2),""))</f>
        <v/>
      </c>
      <c r="E6" s="278" t="str">
        <f>'2nd Nine Weeks'!$E32</f>
        <v/>
      </c>
      <c r="F6" s="69" t="str">
        <f t="shared" ref="F6:F18" si="0">IF(ISERROR(IF(E6,HLOOKUP(E6,$C$102:$O$103,2),"")),"",IF(E6,HLOOKUP(E6,$C$102:$O$103,2),""))</f>
        <v/>
      </c>
      <c r="G6" s="278" t="str">
        <f>'3rd Nine Weeks'!$E32</f>
        <v/>
      </c>
      <c r="H6" s="69" t="str">
        <f t="shared" ref="H6:H18" si="1">IF(ISERROR(IF(G6,HLOOKUP(G6,$C$102:$O$103,2),"")),"",IF(G6,HLOOKUP(G6,$C$102:$O$103,2),""))</f>
        <v/>
      </c>
      <c r="I6" s="278" t="str">
        <f>'4th Nine Weeks'!$E32</f>
        <v/>
      </c>
      <c r="J6" s="69" t="str">
        <f t="shared" ref="J6:J18" si="2">IF(ISERROR(IF(I6,HLOOKUP(I6,$C$102:$O$103,2),"")),"",IF(I6,HLOOKUP(I6,$C$102:$O$103,2),""))</f>
        <v/>
      </c>
      <c r="K6" s="278" t="str">
        <f t="shared" ref="K6:K17" si="3">IF(SUM(C6,E6,G6,I6),AVERAGE(C6,E6,G6,I6),"")</f>
        <v/>
      </c>
      <c r="L6" s="69" t="str">
        <f t="shared" ref="L6:L18" si="4">IF(ISERROR(IF(K6,HLOOKUP(K6,$C$102:$O$103,2),"")),"",IF(K6,HLOOKUP(K6,$C$102:$O$103,2),""))</f>
        <v/>
      </c>
      <c r="M6" s="23"/>
      <c r="N6" s="68" t="str">
        <f>'1st Nine Weeks'!$B$28</f>
        <v>Reading</v>
      </c>
      <c r="O6" s="278" t="str">
        <f>'1st Nine Weeks'!$E38</f>
        <v/>
      </c>
      <c r="P6" s="69" t="str">
        <f t="shared" ref="P6:P18" si="5">IF(ISERROR(IF(O6,HLOOKUP(O6,$C$102:$O$103,2),"")),"",IF(O6,HLOOKUP(O6,$C$102:$O$103,2),""))</f>
        <v/>
      </c>
      <c r="Q6" s="278" t="str">
        <f>'2nd Nine Weeks'!$E38</f>
        <v/>
      </c>
      <c r="R6" s="69" t="str">
        <f t="shared" ref="R6:R18" si="6">IF(ISERROR(IF(Q6,HLOOKUP(Q6,$C$102:$O$103,2),"")),"",IF(Q6,HLOOKUP(Q6,$C$102:$O$103,2),""))</f>
        <v/>
      </c>
      <c r="S6" s="278" t="str">
        <f>'3rd Nine Weeks'!$E38</f>
        <v/>
      </c>
      <c r="T6" s="69" t="str">
        <f t="shared" ref="T6:T18" si="7">IF(ISERROR(IF(S6,HLOOKUP(S6,$C$102:$O$103,2),"")),"",IF(S6,HLOOKUP(S6,$C$102:$O$103,2),""))</f>
        <v/>
      </c>
      <c r="U6" s="278" t="str">
        <f>'4th Nine Weeks'!$E38</f>
        <v/>
      </c>
      <c r="V6" s="69" t="str">
        <f t="shared" ref="V6:V18" si="8">IF(ISERROR(IF(U6,HLOOKUP(U6,$C$102:$O$103,2),"")),"",IF(U6,HLOOKUP(U6,$C$102:$O$103,2),""))</f>
        <v/>
      </c>
      <c r="W6" s="278" t="str">
        <f>IF(SUM(O6,Q6,S6,U6),AVERAGE(O6,Q6,S6,U6),"")</f>
        <v/>
      </c>
      <c r="X6" s="69" t="str">
        <f t="shared" ref="X6:X18" si="9">IF(ISERROR(IF(W6,HLOOKUP(W6,$C$102:$O$103,2),"")),"",IF(W6,HLOOKUP(W6,$C$102:$O$103,2),""))</f>
        <v/>
      </c>
      <c r="Y6" s="120"/>
      <c r="Z6" s="68" t="str">
        <f>'1st Nine Weeks'!$B$28</f>
        <v>Reading</v>
      </c>
      <c r="AA6" s="278" t="str">
        <f>'1st Nine Weeks'!$E44</f>
        <v/>
      </c>
      <c r="AB6" s="69" t="str">
        <f t="shared" ref="AB6:AB18" si="10">IF(ISERROR(IF(AA6,HLOOKUP(AA6,$C$102:$O$103,2),"")),"",IF(AA6,HLOOKUP(AA6,$C$102:$O$103,2),""))</f>
        <v/>
      </c>
      <c r="AC6" s="278" t="str">
        <f>'2nd Nine Weeks'!$E44</f>
        <v/>
      </c>
      <c r="AD6" s="69" t="str">
        <f t="shared" ref="AD6:AD18" si="11">IF(ISERROR(IF(AC6,HLOOKUP(AC6,$C$102:$O$103,2),"")),"",IF(AC6,HLOOKUP(AC6,$C$102:$O$103,2),""))</f>
        <v/>
      </c>
      <c r="AE6" s="278" t="str">
        <f>'3rd Nine Weeks'!$E44</f>
        <v/>
      </c>
      <c r="AF6" s="69" t="str">
        <f t="shared" ref="AF6:AF18" si="12">IF(ISERROR(IF(AE6,HLOOKUP(AE6,$C$102:$O$103,2),"")),"",IF(AE6,HLOOKUP(AE6,$C$102:$O$103,2),""))</f>
        <v/>
      </c>
      <c r="AG6" s="278" t="str">
        <f>'4th Nine Weeks'!$E44</f>
        <v/>
      </c>
      <c r="AH6" s="69" t="str">
        <f t="shared" ref="AH6:AH18" si="13">IF(ISERROR(IF(AG6,HLOOKUP(AG6,$C$102:$O$103,2),"")),"",IF(AG6,HLOOKUP(AG6,$C$102:$O$103,2),""))</f>
        <v/>
      </c>
      <c r="AI6" s="278" t="str">
        <f>IF(SUM(AA6,AC6,AE6,AG6),AVERAGE(AA6,AC6,AE6,AG6),"")</f>
        <v/>
      </c>
      <c r="AJ6" s="69" t="str">
        <f t="shared" ref="AJ6:AJ18" si="14">IF(ISERROR(IF(AI6,HLOOKUP(AI6,$C$102:$O$103,2),"")),"",IF(AI6,HLOOKUP(AI6,$C$102:$O$103,2),""))</f>
        <v/>
      </c>
      <c r="AK6" s="23"/>
      <c r="AL6" s="68" t="str">
        <f>'1st Nine Weeks'!$B$28</f>
        <v>Reading</v>
      </c>
      <c r="AM6" s="278" t="str">
        <f>'1st Nine Weeks'!$E50</f>
        <v/>
      </c>
      <c r="AN6" s="69" t="str">
        <f t="shared" ref="AN6:AN18" si="15">IF(ISERROR(IF(AM6,HLOOKUP(AM6,$C$102:$O$103,2),"")),"",IF(AM6,HLOOKUP(AM6,$C$102:$O$103,2),""))</f>
        <v/>
      </c>
      <c r="AO6" s="278" t="str">
        <f>'2nd Nine Weeks'!$E50</f>
        <v/>
      </c>
      <c r="AP6" s="69" t="str">
        <f t="shared" ref="AP6:AP18" si="16">IF(ISERROR(IF(AO6,HLOOKUP(AO6,$C$102:$O$103,2),"")),"",IF(AO6,HLOOKUP(AO6,$C$102:$O$103,2),""))</f>
        <v/>
      </c>
      <c r="AQ6" s="278" t="str">
        <f>'3rd Nine Weeks'!$E50</f>
        <v/>
      </c>
      <c r="AR6" s="69" t="str">
        <f t="shared" ref="AR6:AR18" si="17">IF(ISERROR(IF(AQ6,HLOOKUP(AQ6,$C$102:$O$103,2),"")),"",IF(AQ6,HLOOKUP(AQ6,$C$102:$O$103,2),""))</f>
        <v/>
      </c>
      <c r="AS6" s="278" t="str">
        <f>'4th Nine Weeks'!$E50</f>
        <v/>
      </c>
      <c r="AT6" s="69" t="str">
        <f t="shared" ref="AT6:AT18" si="18">IF(ISERROR(IF(AS6,HLOOKUP(AS6,$C$102:$O$103,2),"")),"",IF(AS6,HLOOKUP(AS6,$C$102:$O$103,2),""))</f>
        <v/>
      </c>
      <c r="AU6" s="278" t="str">
        <f>IF(SUM(AM6,AO6,AQ6,AS6),AVERAGE(AM6,AO6,AQ6,AS6),"")</f>
        <v/>
      </c>
      <c r="AV6" s="69" t="str">
        <f t="shared" ref="AV6:AV18" si="19">IF(ISERROR(IF(AU6,HLOOKUP(AU6,$C$102:$O$103,2),"")),"",IF(AU6,HLOOKUP(AU6,$C$102:$O$103,2),""))</f>
        <v/>
      </c>
    </row>
    <row r="7" spans="1:50">
      <c r="A7" s="23"/>
      <c r="B7" s="80" t="str">
        <f>'1st Nine Weeks'!$B$55</f>
        <v>Language</v>
      </c>
      <c r="C7" s="279" t="str">
        <f>'1st Nine Weeks'!$E59</f>
        <v/>
      </c>
      <c r="D7" s="81" t="str">
        <f t="shared" ref="D7:D18" si="20">IF(ISERROR(IF(C7,HLOOKUP(C7,$C$102:$O$103,2),"")),"",IF(C7,HLOOKUP(C7,$C$102:$O$103,2),""))</f>
        <v/>
      </c>
      <c r="E7" s="279" t="str">
        <f>'2nd Nine Weeks'!$E59</f>
        <v/>
      </c>
      <c r="F7" s="81" t="str">
        <f t="shared" si="0"/>
        <v/>
      </c>
      <c r="G7" s="279" t="str">
        <f>'3rd Nine Weeks'!$E59</f>
        <v/>
      </c>
      <c r="H7" s="81" t="str">
        <f t="shared" si="1"/>
        <v/>
      </c>
      <c r="I7" s="279" t="str">
        <f>'4th Nine Weeks'!$E59</f>
        <v/>
      </c>
      <c r="J7" s="81" t="str">
        <f t="shared" si="2"/>
        <v/>
      </c>
      <c r="K7" s="279" t="str">
        <f t="shared" si="3"/>
        <v/>
      </c>
      <c r="L7" s="81" t="str">
        <f t="shared" si="4"/>
        <v/>
      </c>
      <c r="M7" s="276"/>
      <c r="N7" s="80" t="str">
        <f>'1st Nine Weeks'!$B$55</f>
        <v>Language</v>
      </c>
      <c r="O7" s="279" t="str">
        <f>'1st Nine Weeks'!$E65</f>
        <v/>
      </c>
      <c r="P7" s="81" t="str">
        <f t="shared" si="5"/>
        <v/>
      </c>
      <c r="Q7" s="279" t="str">
        <f>'2nd Nine Weeks'!$E65</f>
        <v/>
      </c>
      <c r="R7" s="81" t="str">
        <f t="shared" si="6"/>
        <v/>
      </c>
      <c r="S7" s="279" t="str">
        <f>'3rd Nine Weeks'!$E65</f>
        <v/>
      </c>
      <c r="T7" s="81" t="str">
        <f t="shared" si="7"/>
        <v/>
      </c>
      <c r="U7" s="279" t="str">
        <f>'4th Nine Weeks'!$E65</f>
        <v/>
      </c>
      <c r="V7" s="81" t="str">
        <f t="shared" si="8"/>
        <v/>
      </c>
      <c r="W7" s="279" t="str">
        <f>IF(SUM(O7,Q7,S7,U7),AVERAGE(O7,Q7,S7,U7),"")</f>
        <v/>
      </c>
      <c r="X7" s="81" t="str">
        <f t="shared" si="9"/>
        <v/>
      </c>
      <c r="Y7" s="120"/>
      <c r="Z7" s="80" t="str">
        <f>'1st Nine Weeks'!$B$55</f>
        <v>Language</v>
      </c>
      <c r="AA7" s="279" t="str">
        <f>'1st Nine Weeks'!$E71</f>
        <v/>
      </c>
      <c r="AB7" s="81" t="str">
        <f t="shared" si="10"/>
        <v/>
      </c>
      <c r="AC7" s="279" t="str">
        <f>'2nd Nine Weeks'!$E71</f>
        <v/>
      </c>
      <c r="AD7" s="81" t="str">
        <f t="shared" si="11"/>
        <v/>
      </c>
      <c r="AE7" s="279" t="str">
        <f>'3rd Nine Weeks'!$E71</f>
        <v/>
      </c>
      <c r="AF7" s="81" t="str">
        <f t="shared" si="12"/>
        <v/>
      </c>
      <c r="AG7" s="279" t="str">
        <f>'4th Nine Weeks'!$E71</f>
        <v/>
      </c>
      <c r="AH7" s="81" t="str">
        <f t="shared" si="13"/>
        <v/>
      </c>
      <c r="AI7" s="279" t="str">
        <f>IF(SUM(AA7,AC7,AE7,AG7),AVERAGE(AA7,AC7,AE7,AG7),"")</f>
        <v/>
      </c>
      <c r="AJ7" s="81" t="str">
        <f t="shared" si="14"/>
        <v/>
      </c>
      <c r="AK7" s="23"/>
      <c r="AL7" s="80" t="str">
        <f>'1st Nine Weeks'!$B$55</f>
        <v>Language</v>
      </c>
      <c r="AM7" s="279" t="str">
        <f>'1st Nine Weeks'!$E77</f>
        <v/>
      </c>
      <c r="AN7" s="81" t="str">
        <f t="shared" si="15"/>
        <v/>
      </c>
      <c r="AO7" s="279" t="str">
        <f>'2nd Nine Weeks'!$E77</f>
        <v/>
      </c>
      <c r="AP7" s="81" t="str">
        <f t="shared" si="16"/>
        <v/>
      </c>
      <c r="AQ7" s="279" t="str">
        <f>'3rd Nine Weeks'!$E77</f>
        <v/>
      </c>
      <c r="AR7" s="81" t="str">
        <f t="shared" si="17"/>
        <v/>
      </c>
      <c r="AS7" s="279" t="str">
        <f>'4th Nine Weeks'!$E77</f>
        <v/>
      </c>
      <c r="AT7" s="81" t="str">
        <f t="shared" si="18"/>
        <v/>
      </c>
      <c r="AU7" s="279" t="str">
        <f>IF(SUM(AM7,AO7,AQ7,AS7),AVERAGE(AM7,AO7,AQ7,AS7),"")</f>
        <v/>
      </c>
      <c r="AV7" s="81" t="str">
        <f t="shared" si="19"/>
        <v/>
      </c>
    </row>
    <row r="8" spans="1:50">
      <c r="A8" s="23"/>
      <c r="B8" s="80" t="str">
        <f>'1st Nine Weeks'!$B$82</f>
        <v>Spelling</v>
      </c>
      <c r="C8" s="279" t="str">
        <f>'1st Nine Weeks'!$E86</f>
        <v/>
      </c>
      <c r="D8" s="81" t="str">
        <f t="shared" si="20"/>
        <v/>
      </c>
      <c r="E8" s="279" t="str">
        <f>'2nd Nine Weeks'!$E86</f>
        <v/>
      </c>
      <c r="F8" s="81" t="str">
        <f t="shared" si="0"/>
        <v/>
      </c>
      <c r="G8" s="279" t="str">
        <f>'3rd Nine Weeks'!$E86</f>
        <v/>
      </c>
      <c r="H8" s="81" t="str">
        <f t="shared" si="1"/>
        <v/>
      </c>
      <c r="I8" s="279" t="str">
        <f>'4th Nine Weeks'!$E86</f>
        <v/>
      </c>
      <c r="J8" s="81" t="str">
        <f t="shared" si="2"/>
        <v/>
      </c>
      <c r="K8" s="279" t="str">
        <f t="shared" si="3"/>
        <v/>
      </c>
      <c r="L8" s="81" t="str">
        <f t="shared" si="4"/>
        <v/>
      </c>
      <c r="M8" s="276"/>
      <c r="N8" s="80" t="str">
        <f>'1st Nine Weeks'!$B$82</f>
        <v>Spelling</v>
      </c>
      <c r="O8" s="279" t="str">
        <f>'1st Nine Weeks'!$E92</f>
        <v/>
      </c>
      <c r="P8" s="81" t="str">
        <f t="shared" si="5"/>
        <v/>
      </c>
      <c r="Q8" s="279" t="str">
        <f>'2nd Nine Weeks'!$E92</f>
        <v/>
      </c>
      <c r="R8" s="81" t="str">
        <f t="shared" si="6"/>
        <v/>
      </c>
      <c r="S8" s="279" t="str">
        <f>'3rd Nine Weeks'!$E92</f>
        <v/>
      </c>
      <c r="T8" s="81" t="str">
        <f t="shared" si="7"/>
        <v/>
      </c>
      <c r="U8" s="279" t="str">
        <f>'4th Nine Weeks'!$E92</f>
        <v/>
      </c>
      <c r="V8" s="81" t="str">
        <f t="shared" si="8"/>
        <v/>
      </c>
      <c r="W8" s="279" t="str">
        <f>IF(SUM(O8,Q8,S8,U8),AVERAGE(O8,Q8,S8,U8),"")</f>
        <v/>
      </c>
      <c r="X8" s="81" t="str">
        <f t="shared" si="9"/>
        <v/>
      </c>
      <c r="Y8" s="120"/>
      <c r="Z8" s="80" t="str">
        <f>'1st Nine Weeks'!$B$82</f>
        <v>Spelling</v>
      </c>
      <c r="AA8" s="279" t="str">
        <f>'1st Nine Weeks'!$E98</f>
        <v/>
      </c>
      <c r="AB8" s="81" t="str">
        <f t="shared" si="10"/>
        <v/>
      </c>
      <c r="AC8" s="279" t="str">
        <f>'2nd Nine Weeks'!$E98</f>
        <v/>
      </c>
      <c r="AD8" s="81" t="str">
        <f t="shared" si="11"/>
        <v/>
      </c>
      <c r="AE8" s="279" t="str">
        <f>'3rd Nine Weeks'!$E98</f>
        <v/>
      </c>
      <c r="AF8" s="81" t="str">
        <f t="shared" si="12"/>
        <v/>
      </c>
      <c r="AG8" s="279" t="str">
        <f>'4th Nine Weeks'!$E98</f>
        <v/>
      </c>
      <c r="AH8" s="81" t="str">
        <f t="shared" si="13"/>
        <v/>
      </c>
      <c r="AI8" s="279" t="str">
        <f>IF(SUM(AA8,AC8,AE8,AG8),AVERAGE(AA8,AC8,AE8,AG8),"")</f>
        <v/>
      </c>
      <c r="AJ8" s="81" t="str">
        <f t="shared" si="14"/>
        <v/>
      </c>
      <c r="AK8" s="23"/>
      <c r="AL8" s="80" t="str">
        <f>'1st Nine Weeks'!$B$82</f>
        <v>Spelling</v>
      </c>
      <c r="AM8" s="279" t="str">
        <f>'1st Nine Weeks'!$E104</f>
        <v/>
      </c>
      <c r="AN8" s="81" t="str">
        <f t="shared" si="15"/>
        <v/>
      </c>
      <c r="AO8" s="279" t="str">
        <f>'2nd Nine Weeks'!$E104</f>
        <v/>
      </c>
      <c r="AP8" s="81" t="str">
        <f t="shared" si="16"/>
        <v/>
      </c>
      <c r="AQ8" s="279" t="str">
        <f>'3rd Nine Weeks'!$E104</f>
        <v/>
      </c>
      <c r="AR8" s="81" t="str">
        <f t="shared" si="17"/>
        <v/>
      </c>
      <c r="AS8" s="279" t="str">
        <f>'4th Nine Weeks'!$E104</f>
        <v/>
      </c>
      <c r="AT8" s="81" t="str">
        <f t="shared" si="18"/>
        <v/>
      </c>
      <c r="AU8" s="279" t="str">
        <f>IF(SUM(AM8,AO8,AQ8,AS8),AVERAGE(AM8,AO8,AQ8,AS8),"")</f>
        <v/>
      </c>
      <c r="AV8" s="81" t="str">
        <f t="shared" si="19"/>
        <v/>
      </c>
    </row>
    <row r="9" spans="1:50">
      <c r="A9" s="23"/>
      <c r="B9" s="80" t="str">
        <f>'1st Nine Weeks'!$B$109</f>
        <v>Math</v>
      </c>
      <c r="C9" s="279" t="str">
        <f>'1st Nine Weeks'!$E113</f>
        <v/>
      </c>
      <c r="D9" s="81" t="str">
        <f t="shared" si="20"/>
        <v/>
      </c>
      <c r="E9" s="279" t="str">
        <f>'2nd Nine Weeks'!$E113</f>
        <v/>
      </c>
      <c r="F9" s="81" t="str">
        <f t="shared" si="0"/>
        <v/>
      </c>
      <c r="G9" s="279" t="str">
        <f>'3rd Nine Weeks'!$E113</f>
        <v/>
      </c>
      <c r="H9" s="81" t="str">
        <f t="shared" si="1"/>
        <v/>
      </c>
      <c r="I9" s="279" t="str">
        <f>'4th Nine Weeks'!$E113</f>
        <v/>
      </c>
      <c r="J9" s="81" t="str">
        <f t="shared" si="2"/>
        <v/>
      </c>
      <c r="K9" s="279" t="str">
        <f t="shared" si="3"/>
        <v/>
      </c>
      <c r="L9" s="81" t="str">
        <f t="shared" si="4"/>
        <v/>
      </c>
      <c r="M9" s="276"/>
      <c r="N9" s="80" t="str">
        <f>'1st Nine Weeks'!$B$109</f>
        <v>Math</v>
      </c>
      <c r="O9" s="279" t="str">
        <f>'1st Nine Weeks'!$E119</f>
        <v/>
      </c>
      <c r="P9" s="81" t="str">
        <f t="shared" si="5"/>
        <v/>
      </c>
      <c r="Q9" s="279" t="str">
        <f>'2nd Nine Weeks'!$E119</f>
        <v/>
      </c>
      <c r="R9" s="81" t="str">
        <f t="shared" si="6"/>
        <v/>
      </c>
      <c r="S9" s="279" t="str">
        <f>'3rd Nine Weeks'!$E119</f>
        <v/>
      </c>
      <c r="T9" s="81" t="str">
        <f t="shared" si="7"/>
        <v/>
      </c>
      <c r="U9" s="279" t="str">
        <f>'4th Nine Weeks'!$E119</f>
        <v/>
      </c>
      <c r="V9" s="81" t="str">
        <f t="shared" si="8"/>
        <v/>
      </c>
      <c r="W9" s="279" t="str">
        <f t="shared" ref="W9:W17" si="21">IF(SUM(O9,Q9,S9,U9),AVERAGE(O9,Q9,S9,U9),"")</f>
        <v/>
      </c>
      <c r="X9" s="81" t="str">
        <f t="shared" si="9"/>
        <v/>
      </c>
      <c r="Y9" s="120"/>
      <c r="Z9" s="80" t="str">
        <f>'1st Nine Weeks'!$B$109</f>
        <v>Math</v>
      </c>
      <c r="AA9" s="279" t="str">
        <f>'1st Nine Weeks'!$E125</f>
        <v/>
      </c>
      <c r="AB9" s="81" t="str">
        <f t="shared" si="10"/>
        <v/>
      </c>
      <c r="AC9" s="279" t="str">
        <f>'2nd Nine Weeks'!$E125</f>
        <v/>
      </c>
      <c r="AD9" s="81" t="str">
        <f t="shared" si="11"/>
        <v/>
      </c>
      <c r="AE9" s="279" t="str">
        <f>'3rd Nine Weeks'!$E125</f>
        <v/>
      </c>
      <c r="AF9" s="81" t="str">
        <f t="shared" si="12"/>
        <v/>
      </c>
      <c r="AG9" s="279" t="str">
        <f>'4th Nine Weeks'!$E125</f>
        <v/>
      </c>
      <c r="AH9" s="81" t="str">
        <f t="shared" si="13"/>
        <v/>
      </c>
      <c r="AI9" s="279" t="str">
        <f t="shared" ref="AI9:AI17" si="22">IF(SUM(AA9,AC9,AE9,AG9),AVERAGE(AA9,AC9,AE9,AG9),"")</f>
        <v/>
      </c>
      <c r="AJ9" s="81" t="str">
        <f t="shared" si="14"/>
        <v/>
      </c>
      <c r="AK9" s="23"/>
      <c r="AL9" s="80" t="str">
        <f>'1st Nine Weeks'!$B$109</f>
        <v>Math</v>
      </c>
      <c r="AM9" s="279" t="str">
        <f>'1st Nine Weeks'!$E131</f>
        <v/>
      </c>
      <c r="AN9" s="81" t="str">
        <f t="shared" si="15"/>
        <v/>
      </c>
      <c r="AO9" s="279" t="str">
        <f>'2nd Nine Weeks'!$E131</f>
        <v/>
      </c>
      <c r="AP9" s="81" t="str">
        <f t="shared" si="16"/>
        <v/>
      </c>
      <c r="AQ9" s="279" t="str">
        <f>'3rd Nine Weeks'!$E131</f>
        <v/>
      </c>
      <c r="AR9" s="81" t="str">
        <f t="shared" si="17"/>
        <v/>
      </c>
      <c r="AS9" s="279" t="str">
        <f>'4th Nine Weeks'!$E131</f>
        <v/>
      </c>
      <c r="AT9" s="81" t="str">
        <f t="shared" si="18"/>
        <v/>
      </c>
      <c r="AU9" s="279" t="str">
        <f t="shared" ref="AU9:AU17" si="23">IF(SUM(AM9,AO9,AQ9,AS9),AVERAGE(AM9,AO9,AQ9,AS9),"")</f>
        <v/>
      </c>
      <c r="AV9" s="81" t="str">
        <f t="shared" si="19"/>
        <v/>
      </c>
    </row>
    <row r="10" spans="1:50">
      <c r="A10" s="23"/>
      <c r="B10" s="80" t="str">
        <f>'1st Nine Weeks'!$B$136</f>
        <v>Science</v>
      </c>
      <c r="C10" s="279" t="str">
        <f>'1st Nine Weeks'!$E140</f>
        <v/>
      </c>
      <c r="D10" s="81" t="str">
        <f t="shared" si="20"/>
        <v/>
      </c>
      <c r="E10" s="279" t="str">
        <f>'2nd Nine Weeks'!$E140</f>
        <v/>
      </c>
      <c r="F10" s="81" t="str">
        <f t="shared" si="0"/>
        <v/>
      </c>
      <c r="G10" s="279" t="str">
        <f>'3rd Nine Weeks'!$E140</f>
        <v/>
      </c>
      <c r="H10" s="81" t="str">
        <f t="shared" si="1"/>
        <v/>
      </c>
      <c r="I10" s="279" t="str">
        <f>'4th Nine Weeks'!$E140</f>
        <v/>
      </c>
      <c r="J10" s="81" t="str">
        <f t="shared" si="2"/>
        <v/>
      </c>
      <c r="K10" s="279" t="str">
        <f t="shared" si="3"/>
        <v/>
      </c>
      <c r="L10" s="81" t="str">
        <f t="shared" si="4"/>
        <v/>
      </c>
      <c r="M10" s="276"/>
      <c r="N10" s="80" t="str">
        <f>'1st Nine Weeks'!$B$136</f>
        <v>Science</v>
      </c>
      <c r="O10" s="279" t="str">
        <f>'1st Nine Weeks'!$E146</f>
        <v/>
      </c>
      <c r="P10" s="81" t="str">
        <f t="shared" si="5"/>
        <v/>
      </c>
      <c r="Q10" s="279" t="str">
        <f>'2nd Nine Weeks'!$E146</f>
        <v/>
      </c>
      <c r="R10" s="81" t="str">
        <f t="shared" si="6"/>
        <v/>
      </c>
      <c r="S10" s="279" t="str">
        <f>'3rd Nine Weeks'!$E146</f>
        <v/>
      </c>
      <c r="T10" s="81" t="str">
        <f t="shared" si="7"/>
        <v/>
      </c>
      <c r="U10" s="279" t="str">
        <f>'4th Nine Weeks'!$E146</f>
        <v/>
      </c>
      <c r="V10" s="81" t="str">
        <f t="shared" si="8"/>
        <v/>
      </c>
      <c r="W10" s="279" t="str">
        <f t="shared" si="21"/>
        <v/>
      </c>
      <c r="X10" s="81" t="str">
        <f t="shared" si="9"/>
        <v/>
      </c>
      <c r="Y10" s="120"/>
      <c r="Z10" s="80" t="str">
        <f>'1st Nine Weeks'!$B$136</f>
        <v>Science</v>
      </c>
      <c r="AA10" s="279" t="str">
        <f>'1st Nine Weeks'!$E152</f>
        <v/>
      </c>
      <c r="AB10" s="81" t="str">
        <f t="shared" si="10"/>
        <v/>
      </c>
      <c r="AC10" s="279" t="str">
        <f>'2nd Nine Weeks'!$E152</f>
        <v/>
      </c>
      <c r="AD10" s="81" t="str">
        <f t="shared" si="11"/>
        <v/>
      </c>
      <c r="AE10" s="279" t="str">
        <f>'3rd Nine Weeks'!$E152</f>
        <v/>
      </c>
      <c r="AF10" s="81" t="str">
        <f t="shared" si="12"/>
        <v/>
      </c>
      <c r="AG10" s="279" t="str">
        <f>'4th Nine Weeks'!$E152</f>
        <v/>
      </c>
      <c r="AH10" s="81" t="str">
        <f t="shared" si="13"/>
        <v/>
      </c>
      <c r="AI10" s="279" t="str">
        <f t="shared" si="22"/>
        <v/>
      </c>
      <c r="AJ10" s="81" t="str">
        <f t="shared" si="14"/>
        <v/>
      </c>
      <c r="AK10" s="23"/>
      <c r="AL10" s="80" t="str">
        <f>'1st Nine Weeks'!$B$136</f>
        <v>Science</v>
      </c>
      <c r="AM10" s="279" t="str">
        <f>'1st Nine Weeks'!$E158</f>
        <v/>
      </c>
      <c r="AN10" s="81" t="str">
        <f t="shared" si="15"/>
        <v/>
      </c>
      <c r="AO10" s="279" t="str">
        <f>'2nd Nine Weeks'!$E158</f>
        <v/>
      </c>
      <c r="AP10" s="81" t="str">
        <f t="shared" si="16"/>
        <v/>
      </c>
      <c r="AQ10" s="279" t="str">
        <f>'3rd Nine Weeks'!$E158</f>
        <v/>
      </c>
      <c r="AR10" s="81" t="str">
        <f t="shared" si="17"/>
        <v/>
      </c>
      <c r="AS10" s="279" t="str">
        <f>'4th Nine Weeks'!$E158</f>
        <v/>
      </c>
      <c r="AT10" s="81" t="str">
        <f t="shared" si="18"/>
        <v/>
      </c>
      <c r="AU10" s="279" t="str">
        <f t="shared" si="23"/>
        <v/>
      </c>
      <c r="AV10" s="81" t="str">
        <f t="shared" si="19"/>
        <v/>
      </c>
    </row>
    <row r="11" spans="1:50">
      <c r="A11" s="23"/>
      <c r="B11" s="80" t="str">
        <f>'1st Nine Weeks'!$B$163</f>
        <v>Penmanship</v>
      </c>
      <c r="C11" s="279" t="str">
        <f>'1st Nine Weeks'!$E167</f>
        <v/>
      </c>
      <c r="D11" s="81" t="str">
        <f t="shared" si="20"/>
        <v/>
      </c>
      <c r="E11" s="279" t="str">
        <f>'2nd Nine Weeks'!$E167</f>
        <v/>
      </c>
      <c r="F11" s="81" t="str">
        <f t="shared" si="0"/>
        <v/>
      </c>
      <c r="G11" s="279" t="str">
        <f>'3rd Nine Weeks'!$E167</f>
        <v/>
      </c>
      <c r="H11" s="81" t="str">
        <f t="shared" si="1"/>
        <v/>
      </c>
      <c r="I11" s="279" t="str">
        <f>'4th Nine Weeks'!$E167</f>
        <v/>
      </c>
      <c r="J11" s="81" t="str">
        <f t="shared" si="2"/>
        <v/>
      </c>
      <c r="K11" s="279" t="str">
        <f t="shared" si="3"/>
        <v/>
      </c>
      <c r="L11" s="81" t="str">
        <f t="shared" si="4"/>
        <v/>
      </c>
      <c r="M11" s="276"/>
      <c r="N11" s="80" t="str">
        <f>'1st Nine Weeks'!$B$163</f>
        <v>Penmanship</v>
      </c>
      <c r="O11" s="279" t="str">
        <f>'1st Nine Weeks'!$E173</f>
        <v/>
      </c>
      <c r="P11" s="81" t="str">
        <f t="shared" si="5"/>
        <v/>
      </c>
      <c r="Q11" s="279" t="str">
        <f>'2nd Nine Weeks'!$E173</f>
        <v/>
      </c>
      <c r="R11" s="81" t="str">
        <f t="shared" si="6"/>
        <v/>
      </c>
      <c r="S11" s="279" t="str">
        <f>'3rd Nine Weeks'!$E173</f>
        <v/>
      </c>
      <c r="T11" s="81" t="str">
        <f t="shared" si="7"/>
        <v/>
      </c>
      <c r="U11" s="279" t="str">
        <f>'4th Nine Weeks'!$E173</f>
        <v/>
      </c>
      <c r="V11" s="81" t="str">
        <f t="shared" si="8"/>
        <v/>
      </c>
      <c r="W11" s="279" t="str">
        <f t="shared" si="21"/>
        <v/>
      </c>
      <c r="X11" s="81" t="str">
        <f t="shared" si="9"/>
        <v/>
      </c>
      <c r="Y11" s="120"/>
      <c r="Z11" s="80" t="str">
        <f>'1st Nine Weeks'!$B$163</f>
        <v>Penmanship</v>
      </c>
      <c r="AA11" s="279" t="str">
        <f>'1st Nine Weeks'!$E179</f>
        <v/>
      </c>
      <c r="AB11" s="81" t="str">
        <f t="shared" si="10"/>
        <v/>
      </c>
      <c r="AC11" s="279" t="str">
        <f>'2nd Nine Weeks'!$E179</f>
        <v/>
      </c>
      <c r="AD11" s="81" t="str">
        <f t="shared" si="11"/>
        <v/>
      </c>
      <c r="AE11" s="279" t="str">
        <f>'3rd Nine Weeks'!$E179</f>
        <v/>
      </c>
      <c r="AF11" s="81" t="str">
        <f t="shared" si="12"/>
        <v/>
      </c>
      <c r="AG11" s="279" t="str">
        <f>'4th Nine Weeks'!$E179</f>
        <v/>
      </c>
      <c r="AH11" s="81" t="str">
        <f t="shared" si="13"/>
        <v/>
      </c>
      <c r="AI11" s="279" t="str">
        <f t="shared" si="22"/>
        <v/>
      </c>
      <c r="AJ11" s="81" t="str">
        <f t="shared" si="14"/>
        <v/>
      </c>
      <c r="AK11" s="23"/>
      <c r="AL11" s="80" t="str">
        <f>'1st Nine Weeks'!$B$163</f>
        <v>Penmanship</v>
      </c>
      <c r="AM11" s="279" t="str">
        <f>'1st Nine Weeks'!$E185</f>
        <v/>
      </c>
      <c r="AN11" s="81" t="str">
        <f t="shared" si="15"/>
        <v/>
      </c>
      <c r="AO11" s="279" t="str">
        <f>'2nd Nine Weeks'!$E185</f>
        <v/>
      </c>
      <c r="AP11" s="81" t="str">
        <f t="shared" si="16"/>
        <v/>
      </c>
      <c r="AQ11" s="279" t="str">
        <f>'3rd Nine Weeks'!$E185</f>
        <v/>
      </c>
      <c r="AR11" s="81" t="str">
        <f t="shared" si="17"/>
        <v/>
      </c>
      <c r="AS11" s="279" t="str">
        <f>'4th Nine Weeks'!$E185</f>
        <v/>
      </c>
      <c r="AT11" s="81" t="str">
        <f t="shared" si="18"/>
        <v/>
      </c>
      <c r="AU11" s="279" t="str">
        <f t="shared" si="23"/>
        <v/>
      </c>
      <c r="AV11" s="81" t="str">
        <f t="shared" si="19"/>
        <v/>
      </c>
    </row>
    <row r="12" spans="1:50">
      <c r="A12" s="23"/>
      <c r="B12" s="80" t="str">
        <f>'1st Nine Weeks'!$B$190</f>
        <v>Social Studies</v>
      </c>
      <c r="C12" s="279" t="str">
        <f>'1st Nine Weeks'!$E194</f>
        <v/>
      </c>
      <c r="D12" s="81" t="str">
        <f t="shared" si="20"/>
        <v/>
      </c>
      <c r="E12" s="279" t="str">
        <f>'2nd Nine Weeks'!$E194</f>
        <v/>
      </c>
      <c r="F12" s="81" t="str">
        <f t="shared" si="0"/>
        <v/>
      </c>
      <c r="G12" s="279" t="str">
        <f>'3rd Nine Weeks'!$E194</f>
        <v/>
      </c>
      <c r="H12" s="81" t="str">
        <f t="shared" si="1"/>
        <v/>
      </c>
      <c r="I12" s="279" t="str">
        <f>'4th Nine Weeks'!$E194</f>
        <v/>
      </c>
      <c r="J12" s="81" t="str">
        <f t="shared" si="2"/>
        <v/>
      </c>
      <c r="K12" s="279" t="str">
        <f t="shared" si="3"/>
        <v/>
      </c>
      <c r="L12" s="81" t="str">
        <f t="shared" si="4"/>
        <v/>
      </c>
      <c r="M12" s="276"/>
      <c r="N12" s="80" t="str">
        <f>'1st Nine Weeks'!$B$190</f>
        <v>Social Studies</v>
      </c>
      <c r="O12" s="279" t="str">
        <f>'1st Nine Weeks'!$E200</f>
        <v/>
      </c>
      <c r="P12" s="81" t="str">
        <f t="shared" si="5"/>
        <v/>
      </c>
      <c r="Q12" s="279" t="str">
        <f>'2nd Nine Weeks'!$E200</f>
        <v/>
      </c>
      <c r="R12" s="81" t="str">
        <f t="shared" si="6"/>
        <v/>
      </c>
      <c r="S12" s="279" t="str">
        <f>'3rd Nine Weeks'!$E200</f>
        <v/>
      </c>
      <c r="T12" s="81" t="str">
        <f t="shared" si="7"/>
        <v/>
      </c>
      <c r="U12" s="279" t="str">
        <f>'4th Nine Weeks'!$E200</f>
        <v/>
      </c>
      <c r="V12" s="81" t="str">
        <f t="shared" si="8"/>
        <v/>
      </c>
      <c r="W12" s="279" t="str">
        <f t="shared" si="21"/>
        <v/>
      </c>
      <c r="X12" s="81" t="str">
        <f t="shared" si="9"/>
        <v/>
      </c>
      <c r="Y12" s="120"/>
      <c r="Z12" s="80" t="str">
        <f>'1st Nine Weeks'!$B$190</f>
        <v>Social Studies</v>
      </c>
      <c r="AA12" s="279" t="str">
        <f>'1st Nine Weeks'!$E206</f>
        <v/>
      </c>
      <c r="AB12" s="81" t="str">
        <f t="shared" si="10"/>
        <v/>
      </c>
      <c r="AC12" s="279" t="str">
        <f>'2nd Nine Weeks'!$E206</f>
        <v/>
      </c>
      <c r="AD12" s="81" t="str">
        <f t="shared" si="11"/>
        <v/>
      </c>
      <c r="AE12" s="279" t="str">
        <f>'3rd Nine Weeks'!$E206</f>
        <v/>
      </c>
      <c r="AF12" s="81" t="str">
        <f t="shared" si="12"/>
        <v/>
      </c>
      <c r="AG12" s="279" t="str">
        <f>'4th Nine Weeks'!$E206</f>
        <v/>
      </c>
      <c r="AH12" s="81" t="str">
        <f t="shared" si="13"/>
        <v/>
      </c>
      <c r="AI12" s="279" t="str">
        <f t="shared" si="22"/>
        <v/>
      </c>
      <c r="AJ12" s="81" t="str">
        <f t="shared" si="14"/>
        <v/>
      </c>
      <c r="AK12" s="23"/>
      <c r="AL12" s="80" t="str">
        <f>'1st Nine Weeks'!$B$190</f>
        <v>Social Studies</v>
      </c>
      <c r="AM12" s="279" t="str">
        <f>'1st Nine Weeks'!$E212</f>
        <v/>
      </c>
      <c r="AN12" s="81" t="str">
        <f t="shared" si="15"/>
        <v/>
      </c>
      <c r="AO12" s="279" t="str">
        <f>'2nd Nine Weeks'!$E212</f>
        <v/>
      </c>
      <c r="AP12" s="81" t="str">
        <f t="shared" si="16"/>
        <v/>
      </c>
      <c r="AQ12" s="279" t="str">
        <f>'3rd Nine Weeks'!$E212</f>
        <v/>
      </c>
      <c r="AR12" s="81" t="str">
        <f t="shared" si="17"/>
        <v/>
      </c>
      <c r="AS12" s="279" t="str">
        <f>'4th Nine Weeks'!$E212</f>
        <v/>
      </c>
      <c r="AT12" s="81" t="str">
        <f t="shared" si="18"/>
        <v/>
      </c>
      <c r="AU12" s="279" t="str">
        <f t="shared" si="23"/>
        <v/>
      </c>
      <c r="AV12" s="81" t="str">
        <f t="shared" si="19"/>
        <v/>
      </c>
    </row>
    <row r="13" spans="1:50">
      <c r="A13" s="23"/>
      <c r="B13" s="80" t="str">
        <f>'1st Nine Weeks'!$B$217</f>
        <v>Typing</v>
      </c>
      <c r="C13" s="279" t="str">
        <f>'1st Nine Weeks'!$E221</f>
        <v/>
      </c>
      <c r="D13" s="81" t="str">
        <f t="shared" si="20"/>
        <v/>
      </c>
      <c r="E13" s="279" t="str">
        <f>'2nd Nine Weeks'!$E221</f>
        <v/>
      </c>
      <c r="F13" s="81" t="str">
        <f t="shared" si="0"/>
        <v/>
      </c>
      <c r="G13" s="279" t="str">
        <f>'3rd Nine Weeks'!$E221</f>
        <v/>
      </c>
      <c r="H13" s="81" t="str">
        <f t="shared" si="1"/>
        <v/>
      </c>
      <c r="I13" s="279" t="str">
        <f>'4th Nine Weeks'!$E221</f>
        <v/>
      </c>
      <c r="J13" s="81" t="str">
        <f t="shared" si="2"/>
        <v/>
      </c>
      <c r="K13" s="279" t="str">
        <f t="shared" si="3"/>
        <v/>
      </c>
      <c r="L13" s="81" t="str">
        <f t="shared" si="4"/>
        <v/>
      </c>
      <c r="M13" s="276"/>
      <c r="N13" s="80" t="str">
        <f>'1st Nine Weeks'!$B$217</f>
        <v>Typing</v>
      </c>
      <c r="O13" s="279" t="str">
        <f>'1st Nine Weeks'!$E227</f>
        <v/>
      </c>
      <c r="P13" s="81" t="str">
        <f t="shared" si="5"/>
        <v/>
      </c>
      <c r="Q13" s="279" t="str">
        <f>'2nd Nine Weeks'!$E227</f>
        <v/>
      </c>
      <c r="R13" s="81" t="str">
        <f t="shared" si="6"/>
        <v/>
      </c>
      <c r="S13" s="279" t="str">
        <f>'3rd Nine Weeks'!$E227</f>
        <v/>
      </c>
      <c r="T13" s="81" t="str">
        <f t="shared" si="7"/>
        <v/>
      </c>
      <c r="U13" s="279" t="str">
        <f>'4th Nine Weeks'!$E227</f>
        <v/>
      </c>
      <c r="V13" s="81" t="str">
        <f t="shared" si="8"/>
        <v/>
      </c>
      <c r="W13" s="279" t="str">
        <f t="shared" si="21"/>
        <v/>
      </c>
      <c r="X13" s="81" t="str">
        <f t="shared" si="9"/>
        <v/>
      </c>
      <c r="Y13" s="120"/>
      <c r="Z13" s="80" t="str">
        <f>'1st Nine Weeks'!$B$217</f>
        <v>Typing</v>
      </c>
      <c r="AA13" s="279" t="str">
        <f>'1st Nine Weeks'!$E233</f>
        <v/>
      </c>
      <c r="AB13" s="81" t="str">
        <f t="shared" si="10"/>
        <v/>
      </c>
      <c r="AC13" s="279" t="str">
        <f>'2nd Nine Weeks'!$E233</f>
        <v/>
      </c>
      <c r="AD13" s="81" t="str">
        <f t="shared" si="11"/>
        <v/>
      </c>
      <c r="AE13" s="279" t="str">
        <f>'3rd Nine Weeks'!$E233</f>
        <v/>
      </c>
      <c r="AF13" s="81" t="str">
        <f t="shared" si="12"/>
        <v/>
      </c>
      <c r="AG13" s="279" t="str">
        <f>'4th Nine Weeks'!$E233</f>
        <v/>
      </c>
      <c r="AH13" s="81" t="str">
        <f t="shared" si="13"/>
        <v/>
      </c>
      <c r="AI13" s="279" t="str">
        <f t="shared" si="22"/>
        <v/>
      </c>
      <c r="AJ13" s="81" t="str">
        <f t="shared" si="14"/>
        <v/>
      </c>
      <c r="AK13" s="23"/>
      <c r="AL13" s="80" t="str">
        <f>'1st Nine Weeks'!$B$217</f>
        <v>Typing</v>
      </c>
      <c r="AM13" s="279" t="str">
        <f>'1st Nine Weeks'!$E239</f>
        <v/>
      </c>
      <c r="AN13" s="81" t="str">
        <f t="shared" si="15"/>
        <v/>
      </c>
      <c r="AO13" s="279" t="str">
        <f>'2nd Nine Weeks'!$E239</f>
        <v/>
      </c>
      <c r="AP13" s="81" t="str">
        <f t="shared" si="16"/>
        <v/>
      </c>
      <c r="AQ13" s="279" t="str">
        <f>'3rd Nine Weeks'!$E239</f>
        <v/>
      </c>
      <c r="AR13" s="81" t="str">
        <f t="shared" si="17"/>
        <v/>
      </c>
      <c r="AS13" s="279" t="str">
        <f>'4th Nine Weeks'!$E239</f>
        <v/>
      </c>
      <c r="AT13" s="81" t="str">
        <f t="shared" si="18"/>
        <v/>
      </c>
      <c r="AU13" s="279" t="str">
        <f t="shared" si="23"/>
        <v/>
      </c>
      <c r="AV13" s="81" t="str">
        <f t="shared" si="19"/>
        <v/>
      </c>
    </row>
    <row r="14" spans="1:50">
      <c r="A14" s="23"/>
      <c r="B14" s="80" t="str">
        <f>'1st Nine Weeks'!$B$244</f>
        <v>Extra 1</v>
      </c>
      <c r="C14" s="279" t="str">
        <f>'1st Nine Weeks'!$E248</f>
        <v/>
      </c>
      <c r="D14" s="81" t="str">
        <f t="shared" si="20"/>
        <v/>
      </c>
      <c r="E14" s="279" t="str">
        <f>'2nd Nine Weeks'!$E248</f>
        <v/>
      </c>
      <c r="F14" s="81" t="str">
        <f t="shared" si="0"/>
        <v/>
      </c>
      <c r="G14" s="279" t="str">
        <f>'3rd Nine Weeks'!$E248</f>
        <v/>
      </c>
      <c r="H14" s="81" t="str">
        <f t="shared" si="1"/>
        <v/>
      </c>
      <c r="I14" s="279" t="str">
        <f>'4th Nine Weeks'!$E248</f>
        <v/>
      </c>
      <c r="J14" s="81" t="str">
        <f t="shared" si="2"/>
        <v/>
      </c>
      <c r="K14" s="279" t="str">
        <f t="shared" si="3"/>
        <v/>
      </c>
      <c r="L14" s="81" t="str">
        <f t="shared" si="4"/>
        <v/>
      </c>
      <c r="M14" s="276"/>
      <c r="N14" s="80" t="str">
        <f>'1st Nine Weeks'!$B$244</f>
        <v>Extra 1</v>
      </c>
      <c r="O14" s="279" t="str">
        <f>'1st Nine Weeks'!$E254</f>
        <v/>
      </c>
      <c r="P14" s="81" t="str">
        <f t="shared" si="5"/>
        <v/>
      </c>
      <c r="Q14" s="279" t="str">
        <f>'2nd Nine Weeks'!$E254</f>
        <v/>
      </c>
      <c r="R14" s="81" t="str">
        <f t="shared" si="6"/>
        <v/>
      </c>
      <c r="S14" s="279" t="str">
        <f>'3rd Nine Weeks'!$E254</f>
        <v/>
      </c>
      <c r="T14" s="81" t="str">
        <f t="shared" si="7"/>
        <v/>
      </c>
      <c r="U14" s="279" t="str">
        <f>'4th Nine Weeks'!$E254</f>
        <v/>
      </c>
      <c r="V14" s="81" t="str">
        <f t="shared" si="8"/>
        <v/>
      </c>
      <c r="W14" s="279" t="str">
        <f t="shared" si="21"/>
        <v/>
      </c>
      <c r="X14" s="81" t="str">
        <f t="shared" si="9"/>
        <v/>
      </c>
      <c r="Y14" s="120"/>
      <c r="Z14" s="80" t="str">
        <f>'1st Nine Weeks'!$B$244</f>
        <v>Extra 1</v>
      </c>
      <c r="AA14" s="279" t="str">
        <f>'1st Nine Weeks'!$E260</f>
        <v/>
      </c>
      <c r="AB14" s="81" t="str">
        <f t="shared" si="10"/>
        <v/>
      </c>
      <c r="AC14" s="279" t="str">
        <f>'2nd Nine Weeks'!$E260</f>
        <v/>
      </c>
      <c r="AD14" s="81" t="str">
        <f t="shared" si="11"/>
        <v/>
      </c>
      <c r="AE14" s="279" t="str">
        <f>'3rd Nine Weeks'!$E260</f>
        <v/>
      </c>
      <c r="AF14" s="81" t="str">
        <f t="shared" si="12"/>
        <v/>
      </c>
      <c r="AG14" s="279" t="str">
        <f>'4th Nine Weeks'!$E260</f>
        <v/>
      </c>
      <c r="AH14" s="81" t="str">
        <f t="shared" si="13"/>
        <v/>
      </c>
      <c r="AI14" s="279" t="str">
        <f t="shared" si="22"/>
        <v/>
      </c>
      <c r="AJ14" s="81" t="str">
        <f t="shared" si="14"/>
        <v/>
      </c>
      <c r="AK14" s="23"/>
      <c r="AL14" s="80" t="str">
        <f>'1st Nine Weeks'!$B$244</f>
        <v>Extra 1</v>
      </c>
      <c r="AM14" s="279" t="str">
        <f>'1st Nine Weeks'!$E266</f>
        <v/>
      </c>
      <c r="AN14" s="81" t="str">
        <f t="shared" si="15"/>
        <v/>
      </c>
      <c r="AO14" s="279" t="str">
        <f>'2nd Nine Weeks'!$E266</f>
        <v/>
      </c>
      <c r="AP14" s="81" t="str">
        <f t="shared" si="16"/>
        <v/>
      </c>
      <c r="AQ14" s="279" t="str">
        <f>'3rd Nine Weeks'!$E266</f>
        <v/>
      </c>
      <c r="AR14" s="81" t="str">
        <f t="shared" si="17"/>
        <v/>
      </c>
      <c r="AS14" s="279" t="str">
        <f>'4th Nine Weeks'!$E266</f>
        <v/>
      </c>
      <c r="AT14" s="81" t="str">
        <f t="shared" si="18"/>
        <v/>
      </c>
      <c r="AU14" s="279" t="str">
        <f t="shared" si="23"/>
        <v/>
      </c>
      <c r="AV14" s="81" t="str">
        <f t="shared" si="19"/>
        <v/>
      </c>
    </row>
    <row r="15" spans="1:50">
      <c r="A15" s="23"/>
      <c r="B15" s="80" t="str">
        <f>'1st Nine Weeks'!$B$271</f>
        <v>Extra 2</v>
      </c>
      <c r="C15" s="279" t="str">
        <f>'1st Nine Weeks'!$E275</f>
        <v/>
      </c>
      <c r="D15" s="81" t="str">
        <f t="shared" si="20"/>
        <v/>
      </c>
      <c r="E15" s="279" t="str">
        <f>'2nd Nine Weeks'!$E275</f>
        <v/>
      </c>
      <c r="F15" s="81" t="str">
        <f t="shared" si="0"/>
        <v/>
      </c>
      <c r="G15" s="279" t="str">
        <f>'3rd Nine Weeks'!$E275</f>
        <v/>
      </c>
      <c r="H15" s="81" t="str">
        <f t="shared" si="1"/>
        <v/>
      </c>
      <c r="I15" s="279" t="str">
        <f>'4th Nine Weeks'!$E275</f>
        <v/>
      </c>
      <c r="J15" s="81" t="str">
        <f t="shared" si="2"/>
        <v/>
      </c>
      <c r="K15" s="279" t="str">
        <f t="shared" si="3"/>
        <v/>
      </c>
      <c r="L15" s="81" t="str">
        <f t="shared" si="4"/>
        <v/>
      </c>
      <c r="M15" s="276"/>
      <c r="N15" s="80" t="str">
        <f>'1st Nine Weeks'!$B$271</f>
        <v>Extra 2</v>
      </c>
      <c r="O15" s="279" t="str">
        <f>'1st Nine Weeks'!$E281</f>
        <v/>
      </c>
      <c r="P15" s="81" t="str">
        <f t="shared" si="5"/>
        <v/>
      </c>
      <c r="Q15" s="279" t="str">
        <f>'2nd Nine Weeks'!$E281</f>
        <v/>
      </c>
      <c r="R15" s="81" t="str">
        <f t="shared" si="6"/>
        <v/>
      </c>
      <c r="S15" s="279" t="str">
        <f>'3rd Nine Weeks'!$E281</f>
        <v/>
      </c>
      <c r="T15" s="81" t="str">
        <f t="shared" si="7"/>
        <v/>
      </c>
      <c r="U15" s="279" t="str">
        <f>'4th Nine Weeks'!$E281</f>
        <v/>
      </c>
      <c r="V15" s="81" t="str">
        <f t="shared" si="8"/>
        <v/>
      </c>
      <c r="W15" s="279" t="str">
        <f t="shared" si="21"/>
        <v/>
      </c>
      <c r="X15" s="81" t="str">
        <f t="shared" si="9"/>
        <v/>
      </c>
      <c r="Y15" s="120"/>
      <c r="Z15" s="80" t="str">
        <f>'1st Nine Weeks'!$B$271</f>
        <v>Extra 2</v>
      </c>
      <c r="AA15" s="279" t="str">
        <f>'1st Nine Weeks'!$E287</f>
        <v/>
      </c>
      <c r="AB15" s="81" t="str">
        <f t="shared" si="10"/>
        <v/>
      </c>
      <c r="AC15" s="279" t="str">
        <f>'2nd Nine Weeks'!$E287</f>
        <v/>
      </c>
      <c r="AD15" s="81" t="str">
        <f t="shared" si="11"/>
        <v/>
      </c>
      <c r="AE15" s="279" t="str">
        <f>'3rd Nine Weeks'!$E287</f>
        <v/>
      </c>
      <c r="AF15" s="81" t="str">
        <f t="shared" si="12"/>
        <v/>
      </c>
      <c r="AG15" s="279" t="str">
        <f>'4th Nine Weeks'!$E287</f>
        <v/>
      </c>
      <c r="AH15" s="81" t="str">
        <f t="shared" si="13"/>
        <v/>
      </c>
      <c r="AI15" s="279" t="str">
        <f t="shared" si="22"/>
        <v/>
      </c>
      <c r="AJ15" s="81" t="str">
        <f t="shared" si="14"/>
        <v/>
      </c>
      <c r="AK15" s="23"/>
      <c r="AL15" s="80" t="str">
        <f>'1st Nine Weeks'!$B$271</f>
        <v>Extra 2</v>
      </c>
      <c r="AM15" s="279" t="str">
        <f>'1st Nine Weeks'!$E293</f>
        <v/>
      </c>
      <c r="AN15" s="81" t="str">
        <f t="shared" si="15"/>
        <v/>
      </c>
      <c r="AO15" s="279" t="str">
        <f>'2nd Nine Weeks'!$E293</f>
        <v/>
      </c>
      <c r="AP15" s="81" t="str">
        <f t="shared" si="16"/>
        <v/>
      </c>
      <c r="AQ15" s="279" t="str">
        <f>'3rd Nine Weeks'!$E293</f>
        <v/>
      </c>
      <c r="AR15" s="81" t="str">
        <f t="shared" si="17"/>
        <v/>
      </c>
      <c r="AS15" s="279" t="str">
        <f>'4th Nine Weeks'!$E293</f>
        <v/>
      </c>
      <c r="AT15" s="81" t="str">
        <f t="shared" si="18"/>
        <v/>
      </c>
      <c r="AU15" s="279" t="str">
        <f t="shared" si="23"/>
        <v/>
      </c>
      <c r="AV15" s="81" t="str">
        <f t="shared" si="19"/>
        <v/>
      </c>
    </row>
    <row r="16" spans="1:50">
      <c r="A16" s="23"/>
      <c r="B16" s="80" t="str">
        <f>'1st Nine Weeks'!$B$298</f>
        <v>Extra 3</v>
      </c>
      <c r="C16" s="279" t="str">
        <f>'1st Nine Weeks'!$E302</f>
        <v/>
      </c>
      <c r="D16" s="81" t="str">
        <f t="shared" si="20"/>
        <v/>
      </c>
      <c r="E16" s="279" t="str">
        <f>'2nd Nine Weeks'!$E302</f>
        <v/>
      </c>
      <c r="F16" s="81" t="str">
        <f t="shared" si="0"/>
        <v/>
      </c>
      <c r="G16" s="279" t="str">
        <f>'3rd Nine Weeks'!$E302</f>
        <v/>
      </c>
      <c r="H16" s="81" t="str">
        <f t="shared" si="1"/>
        <v/>
      </c>
      <c r="I16" s="279" t="str">
        <f>'4th Nine Weeks'!$E302</f>
        <v/>
      </c>
      <c r="J16" s="81" t="str">
        <f t="shared" si="2"/>
        <v/>
      </c>
      <c r="K16" s="279" t="str">
        <f t="shared" si="3"/>
        <v/>
      </c>
      <c r="L16" s="81" t="str">
        <f t="shared" si="4"/>
        <v/>
      </c>
      <c r="M16" s="276"/>
      <c r="N16" s="80" t="str">
        <f>'1st Nine Weeks'!$B$298</f>
        <v>Extra 3</v>
      </c>
      <c r="O16" s="279" t="str">
        <f>'1st Nine Weeks'!$E308</f>
        <v/>
      </c>
      <c r="P16" s="81" t="str">
        <f t="shared" si="5"/>
        <v/>
      </c>
      <c r="Q16" s="279" t="str">
        <f>'2nd Nine Weeks'!$E308</f>
        <v/>
      </c>
      <c r="R16" s="81" t="str">
        <f t="shared" si="6"/>
        <v/>
      </c>
      <c r="S16" s="279" t="str">
        <f>'3rd Nine Weeks'!$E308</f>
        <v/>
      </c>
      <c r="T16" s="81" t="str">
        <f t="shared" si="7"/>
        <v/>
      </c>
      <c r="U16" s="279" t="str">
        <f>'4th Nine Weeks'!$E308</f>
        <v/>
      </c>
      <c r="V16" s="81" t="str">
        <f t="shared" si="8"/>
        <v/>
      </c>
      <c r="W16" s="279" t="str">
        <f t="shared" si="21"/>
        <v/>
      </c>
      <c r="X16" s="81" t="str">
        <f t="shared" si="9"/>
        <v/>
      </c>
      <c r="Y16" s="120"/>
      <c r="Z16" s="80" t="str">
        <f>'1st Nine Weeks'!$B$298</f>
        <v>Extra 3</v>
      </c>
      <c r="AA16" s="279" t="str">
        <f>'1st Nine Weeks'!$E314</f>
        <v/>
      </c>
      <c r="AB16" s="81" t="str">
        <f t="shared" si="10"/>
        <v/>
      </c>
      <c r="AC16" s="279" t="str">
        <f>'2nd Nine Weeks'!$E314</f>
        <v/>
      </c>
      <c r="AD16" s="81" t="str">
        <f t="shared" si="11"/>
        <v/>
      </c>
      <c r="AE16" s="279" t="str">
        <f>'3rd Nine Weeks'!$E314</f>
        <v/>
      </c>
      <c r="AF16" s="81" t="str">
        <f t="shared" si="12"/>
        <v/>
      </c>
      <c r="AG16" s="279" t="str">
        <f>'4th Nine Weeks'!$E314</f>
        <v/>
      </c>
      <c r="AH16" s="81" t="str">
        <f t="shared" si="13"/>
        <v/>
      </c>
      <c r="AI16" s="279" t="str">
        <f t="shared" si="22"/>
        <v/>
      </c>
      <c r="AJ16" s="81" t="str">
        <f t="shared" si="14"/>
        <v/>
      </c>
      <c r="AK16" s="23"/>
      <c r="AL16" s="80" t="str">
        <f>'1st Nine Weeks'!$B$298</f>
        <v>Extra 3</v>
      </c>
      <c r="AM16" s="279" t="str">
        <f>'1st Nine Weeks'!$E320</f>
        <v/>
      </c>
      <c r="AN16" s="81" t="str">
        <f t="shared" si="15"/>
        <v/>
      </c>
      <c r="AO16" s="279" t="str">
        <f>'2nd Nine Weeks'!$E320</f>
        <v/>
      </c>
      <c r="AP16" s="81" t="str">
        <f t="shared" si="16"/>
        <v/>
      </c>
      <c r="AQ16" s="279" t="str">
        <f>'3rd Nine Weeks'!$E320</f>
        <v/>
      </c>
      <c r="AR16" s="81" t="str">
        <f t="shared" si="17"/>
        <v/>
      </c>
      <c r="AS16" s="279" t="str">
        <f>'4th Nine Weeks'!$E320</f>
        <v/>
      </c>
      <c r="AT16" s="81" t="str">
        <f t="shared" si="18"/>
        <v/>
      </c>
      <c r="AU16" s="279" t="str">
        <f t="shared" si="23"/>
        <v/>
      </c>
      <c r="AV16" s="81" t="str">
        <f t="shared" si="19"/>
        <v/>
      </c>
    </row>
    <row r="17" spans="1:48">
      <c r="A17" s="23"/>
      <c r="B17" s="80" t="str">
        <f>'1st Nine Weeks'!$B$325</f>
        <v>Extra 4</v>
      </c>
      <c r="C17" s="279" t="str">
        <f>'1st Nine Weeks'!$E329</f>
        <v/>
      </c>
      <c r="D17" s="81" t="str">
        <f t="shared" si="20"/>
        <v/>
      </c>
      <c r="E17" s="279" t="str">
        <f>'2nd Nine Weeks'!$E329</f>
        <v/>
      </c>
      <c r="F17" s="81" t="str">
        <f t="shared" si="0"/>
        <v/>
      </c>
      <c r="G17" s="279" t="str">
        <f>'3rd Nine Weeks'!$E329</f>
        <v/>
      </c>
      <c r="H17" s="81" t="str">
        <f t="shared" si="1"/>
        <v/>
      </c>
      <c r="I17" s="279" t="str">
        <f>'4th Nine Weeks'!$E329</f>
        <v/>
      </c>
      <c r="J17" s="81" t="str">
        <f t="shared" si="2"/>
        <v/>
      </c>
      <c r="K17" s="279" t="str">
        <f t="shared" si="3"/>
        <v/>
      </c>
      <c r="L17" s="81" t="str">
        <f t="shared" si="4"/>
        <v/>
      </c>
      <c r="M17" s="276"/>
      <c r="N17" s="80" t="str">
        <f>'1st Nine Weeks'!$B$325</f>
        <v>Extra 4</v>
      </c>
      <c r="O17" s="279" t="str">
        <f>'1st Nine Weeks'!$E335</f>
        <v/>
      </c>
      <c r="P17" s="81" t="str">
        <f t="shared" si="5"/>
        <v/>
      </c>
      <c r="Q17" s="279" t="str">
        <f>'2nd Nine Weeks'!$E335</f>
        <v/>
      </c>
      <c r="R17" s="81" t="str">
        <f t="shared" si="6"/>
        <v/>
      </c>
      <c r="S17" s="279" t="str">
        <f>'3rd Nine Weeks'!$E335</f>
        <v/>
      </c>
      <c r="T17" s="81" t="str">
        <f t="shared" si="7"/>
        <v/>
      </c>
      <c r="U17" s="279" t="str">
        <f>'4th Nine Weeks'!$E335</f>
        <v/>
      </c>
      <c r="V17" s="81" t="str">
        <f t="shared" si="8"/>
        <v/>
      </c>
      <c r="W17" s="279" t="str">
        <f t="shared" si="21"/>
        <v/>
      </c>
      <c r="X17" s="81" t="str">
        <f t="shared" si="9"/>
        <v/>
      </c>
      <c r="Y17" s="120"/>
      <c r="Z17" s="80" t="str">
        <f>'1st Nine Weeks'!$B$325</f>
        <v>Extra 4</v>
      </c>
      <c r="AA17" s="279" t="str">
        <f>'1st Nine Weeks'!$E341</f>
        <v/>
      </c>
      <c r="AB17" s="81" t="str">
        <f t="shared" si="10"/>
        <v/>
      </c>
      <c r="AC17" s="279" t="str">
        <f>'2nd Nine Weeks'!$E341</f>
        <v/>
      </c>
      <c r="AD17" s="81" t="str">
        <f t="shared" si="11"/>
        <v/>
      </c>
      <c r="AE17" s="279" t="str">
        <f>'3rd Nine Weeks'!$E341</f>
        <v/>
      </c>
      <c r="AF17" s="81" t="str">
        <f t="shared" si="12"/>
        <v/>
      </c>
      <c r="AG17" s="279" t="str">
        <f>'4th Nine Weeks'!$E341</f>
        <v/>
      </c>
      <c r="AH17" s="81" t="str">
        <f t="shared" si="13"/>
        <v/>
      </c>
      <c r="AI17" s="279" t="str">
        <f t="shared" si="22"/>
        <v/>
      </c>
      <c r="AJ17" s="81" t="str">
        <f t="shared" si="14"/>
        <v/>
      </c>
      <c r="AK17" s="23"/>
      <c r="AL17" s="80" t="str">
        <f>'1st Nine Weeks'!$B$325</f>
        <v>Extra 4</v>
      </c>
      <c r="AM17" s="279" t="str">
        <f>'1st Nine Weeks'!$E347</f>
        <v/>
      </c>
      <c r="AN17" s="81" t="str">
        <f t="shared" si="15"/>
        <v/>
      </c>
      <c r="AO17" s="279" t="str">
        <f>'2nd Nine Weeks'!$E347</f>
        <v/>
      </c>
      <c r="AP17" s="81" t="str">
        <f t="shared" si="16"/>
        <v/>
      </c>
      <c r="AQ17" s="279" t="str">
        <f>'3rd Nine Weeks'!$E347</f>
        <v/>
      </c>
      <c r="AR17" s="81" t="str">
        <f t="shared" si="17"/>
        <v/>
      </c>
      <c r="AS17" s="279" t="str">
        <f>'4th Nine Weeks'!$E347</f>
        <v/>
      </c>
      <c r="AT17" s="81" t="str">
        <f t="shared" si="18"/>
        <v/>
      </c>
      <c r="AU17" s="279" t="str">
        <f t="shared" si="23"/>
        <v/>
      </c>
      <c r="AV17" s="81" t="str">
        <f t="shared" si="19"/>
        <v/>
      </c>
    </row>
    <row r="18" spans="1:48" ht="13.5" thickBot="1">
      <c r="A18" s="23"/>
      <c r="B18" s="93" t="s">
        <v>27</v>
      </c>
      <c r="C18" s="280"/>
      <c r="D18" s="94" t="str">
        <f t="shared" si="20"/>
        <v/>
      </c>
      <c r="E18" s="280"/>
      <c r="F18" s="94" t="str">
        <f t="shared" si="0"/>
        <v/>
      </c>
      <c r="G18" s="280"/>
      <c r="H18" s="94" t="str">
        <f t="shared" si="1"/>
        <v/>
      </c>
      <c r="I18" s="280"/>
      <c r="J18" s="94" t="str">
        <f t="shared" si="2"/>
        <v/>
      </c>
      <c r="K18" s="280"/>
      <c r="L18" s="94" t="str">
        <f t="shared" si="4"/>
        <v/>
      </c>
      <c r="M18" s="276"/>
      <c r="N18" s="93" t="s">
        <v>27</v>
      </c>
      <c r="O18" s="280"/>
      <c r="P18" s="94" t="str">
        <f t="shared" si="5"/>
        <v/>
      </c>
      <c r="Q18" s="280"/>
      <c r="R18" s="94" t="str">
        <f t="shared" si="6"/>
        <v/>
      </c>
      <c r="S18" s="280"/>
      <c r="T18" s="94" t="str">
        <f t="shared" si="7"/>
        <v/>
      </c>
      <c r="U18" s="280"/>
      <c r="V18" s="94" t="str">
        <f t="shared" si="8"/>
        <v/>
      </c>
      <c r="W18" s="280"/>
      <c r="X18" s="94" t="str">
        <f t="shared" si="9"/>
        <v/>
      </c>
      <c r="Y18" s="120"/>
      <c r="Z18" s="93" t="s">
        <v>27</v>
      </c>
      <c r="AA18" s="280"/>
      <c r="AB18" s="94" t="str">
        <f t="shared" si="10"/>
        <v/>
      </c>
      <c r="AC18" s="280"/>
      <c r="AD18" s="94" t="str">
        <f t="shared" si="11"/>
        <v/>
      </c>
      <c r="AE18" s="280"/>
      <c r="AF18" s="94" t="str">
        <f t="shared" si="12"/>
        <v/>
      </c>
      <c r="AG18" s="280"/>
      <c r="AH18" s="94" t="str">
        <f t="shared" si="13"/>
        <v/>
      </c>
      <c r="AI18" s="280"/>
      <c r="AJ18" s="94" t="str">
        <f t="shared" si="14"/>
        <v/>
      </c>
      <c r="AK18" s="23"/>
      <c r="AL18" s="93" t="s">
        <v>27</v>
      </c>
      <c r="AM18" s="280"/>
      <c r="AN18" s="94" t="str">
        <f t="shared" si="15"/>
        <v/>
      </c>
      <c r="AO18" s="280"/>
      <c r="AP18" s="94" t="str">
        <f t="shared" si="16"/>
        <v/>
      </c>
      <c r="AQ18" s="280"/>
      <c r="AR18" s="94" t="str">
        <f t="shared" si="17"/>
        <v/>
      </c>
      <c r="AS18" s="280"/>
      <c r="AT18" s="94" t="str">
        <f t="shared" si="18"/>
        <v/>
      </c>
      <c r="AU18" s="280"/>
      <c r="AV18" s="94" t="str">
        <f t="shared" si="19"/>
        <v/>
      </c>
    </row>
    <row r="19" spans="1:48" ht="14.25" thickTop="1" thickBot="1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120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</row>
    <row r="20" spans="1:48" ht="14.25" thickTop="1" thickBot="1">
      <c r="A20" s="23"/>
      <c r="B20" s="56" t="str">
        <f>'1st Nine Weeks'!G33</f>
        <v/>
      </c>
      <c r="C20" s="57"/>
      <c r="D20" s="58"/>
      <c r="E20" s="57"/>
      <c r="F20" s="58"/>
      <c r="G20" s="57"/>
      <c r="H20" s="58"/>
      <c r="I20" s="57"/>
      <c r="J20" s="58"/>
      <c r="K20" s="57"/>
      <c r="L20" s="58"/>
      <c r="M20" s="23"/>
      <c r="N20" s="56" t="str">
        <f>'1st Nine Weeks'!G39</f>
        <v/>
      </c>
      <c r="O20" s="57"/>
      <c r="P20" s="58"/>
      <c r="Q20" s="57"/>
      <c r="R20" s="58"/>
      <c r="S20" s="57"/>
      <c r="T20" s="58"/>
      <c r="U20" s="57"/>
      <c r="V20" s="58"/>
      <c r="W20" s="57"/>
      <c r="X20" s="58"/>
      <c r="Y20" s="120"/>
      <c r="Z20" s="56" t="str">
        <f>'1st Nine Weeks'!G45</f>
        <v/>
      </c>
      <c r="AA20" s="57"/>
      <c r="AB20" s="58"/>
      <c r="AC20" s="57"/>
      <c r="AD20" s="58"/>
      <c r="AE20" s="57"/>
      <c r="AF20" s="58"/>
      <c r="AG20" s="57"/>
      <c r="AH20" s="58"/>
      <c r="AI20" s="57"/>
      <c r="AJ20" s="58"/>
      <c r="AK20" s="23"/>
      <c r="AL20" s="56" t="str">
        <f>'1st Nine Weeks'!G51</f>
        <v/>
      </c>
      <c r="AM20" s="57"/>
      <c r="AN20" s="58"/>
      <c r="AO20" s="57"/>
      <c r="AP20" s="58"/>
      <c r="AQ20" s="57"/>
      <c r="AR20" s="58"/>
      <c r="AS20" s="57"/>
      <c r="AT20" s="58"/>
      <c r="AU20" s="57"/>
      <c r="AV20" s="58"/>
    </row>
    <row r="21" spans="1:48">
      <c r="A21" s="23"/>
      <c r="B21" s="281"/>
      <c r="C21" s="370" t="s">
        <v>0</v>
      </c>
      <c r="D21" s="371"/>
      <c r="E21" s="370" t="s">
        <v>1</v>
      </c>
      <c r="F21" s="371"/>
      <c r="G21" s="370" t="s">
        <v>2</v>
      </c>
      <c r="H21" s="371"/>
      <c r="I21" s="370" t="s">
        <v>3</v>
      </c>
      <c r="J21" s="371"/>
      <c r="K21" s="370" t="s">
        <v>4</v>
      </c>
      <c r="L21" s="371"/>
      <c r="M21" s="23"/>
      <c r="N21" s="281"/>
      <c r="O21" s="370" t="s">
        <v>0</v>
      </c>
      <c r="P21" s="371"/>
      <c r="Q21" s="370" t="s">
        <v>1</v>
      </c>
      <c r="R21" s="371"/>
      <c r="S21" s="370" t="s">
        <v>2</v>
      </c>
      <c r="T21" s="371"/>
      <c r="U21" s="370" t="s">
        <v>3</v>
      </c>
      <c r="V21" s="371"/>
      <c r="W21" s="370" t="s">
        <v>4</v>
      </c>
      <c r="X21" s="371"/>
      <c r="Y21" s="120"/>
      <c r="Z21" s="281"/>
      <c r="AA21" s="370" t="s">
        <v>0</v>
      </c>
      <c r="AB21" s="371"/>
      <c r="AC21" s="370" t="s">
        <v>1</v>
      </c>
      <c r="AD21" s="371"/>
      <c r="AE21" s="370" t="s">
        <v>2</v>
      </c>
      <c r="AF21" s="371"/>
      <c r="AG21" s="370" t="s">
        <v>3</v>
      </c>
      <c r="AH21" s="371"/>
      <c r="AI21" s="370" t="s">
        <v>4</v>
      </c>
      <c r="AJ21" s="371"/>
      <c r="AK21" s="23"/>
      <c r="AL21" s="281"/>
      <c r="AM21" s="370" t="s">
        <v>0</v>
      </c>
      <c r="AN21" s="371"/>
      <c r="AO21" s="370" t="s">
        <v>1</v>
      </c>
      <c r="AP21" s="371"/>
      <c r="AQ21" s="370" t="s">
        <v>2</v>
      </c>
      <c r="AR21" s="371"/>
      <c r="AS21" s="370" t="s">
        <v>3</v>
      </c>
      <c r="AT21" s="371"/>
      <c r="AU21" s="370" t="s">
        <v>4</v>
      </c>
      <c r="AV21" s="371"/>
    </row>
    <row r="22" spans="1:48">
      <c r="A22" s="23"/>
      <c r="B22" s="68" t="str">
        <f>'1st Nine Weeks'!$B$28</f>
        <v>Reading</v>
      </c>
      <c r="C22" s="278" t="str">
        <f>'1st Nine Weeks'!$E33</f>
        <v/>
      </c>
      <c r="D22" s="69" t="str">
        <f t="shared" ref="D22:D34" si="24">IF(ISERROR(IF(C22,HLOOKUP(C22,$C$102:$O$103,2),"")),"",IF(C22,HLOOKUP(C22,$C$102:$O$103,2),""))</f>
        <v/>
      </c>
      <c r="E22" s="278" t="str">
        <f>'2nd Nine Weeks'!$E33</f>
        <v/>
      </c>
      <c r="F22" s="69" t="str">
        <f t="shared" ref="F22:F34" si="25">IF(ISERROR(IF(E22,HLOOKUP(E22,$C$102:$O$103,2),"")),"",IF(E22,HLOOKUP(E22,$C$102:$O$103,2),""))</f>
        <v/>
      </c>
      <c r="G22" s="278" t="str">
        <f>'3rd Nine Weeks'!$E33</f>
        <v/>
      </c>
      <c r="H22" s="69" t="str">
        <f t="shared" ref="H22:H34" si="26">IF(ISERROR(IF(G22,HLOOKUP(G22,$C$102:$O$103,2),"")),"",IF(G22,HLOOKUP(G22,$C$102:$O$103,2),""))</f>
        <v/>
      </c>
      <c r="I22" s="278" t="str">
        <f>'4th Nine Weeks'!$E33</f>
        <v/>
      </c>
      <c r="J22" s="69" t="str">
        <f t="shared" ref="J22:J34" si="27">IF(ISERROR(IF(I22,HLOOKUP(I22,$C$102:$O$103,2),"")),"",IF(I22,HLOOKUP(I22,$C$102:$O$103,2),""))</f>
        <v/>
      </c>
      <c r="K22" s="278" t="str">
        <f t="shared" ref="K22:K33" si="28">IF(SUM(C22,E22,G22,I22),AVERAGE(C22,E22,G22,I22),"")</f>
        <v/>
      </c>
      <c r="L22" s="69" t="str">
        <f t="shared" ref="L22:L34" si="29">IF(ISERROR(IF(K22,HLOOKUP(K22,$C$102:$O$103,2),"")),"",IF(K22,HLOOKUP(K22,$C$102:$O$103,2),""))</f>
        <v/>
      </c>
      <c r="M22" s="23"/>
      <c r="N22" s="68" t="str">
        <f>'1st Nine Weeks'!$B$28</f>
        <v>Reading</v>
      </c>
      <c r="O22" s="278" t="str">
        <f>'1st Nine Weeks'!$E39</f>
        <v/>
      </c>
      <c r="P22" s="69" t="str">
        <f t="shared" ref="P22:P34" si="30">IF(ISERROR(IF(O22,HLOOKUP(O22,$C$102:$O$103,2),"")),"",IF(O22,HLOOKUP(O22,$C$102:$O$103,2),""))</f>
        <v/>
      </c>
      <c r="Q22" s="278" t="str">
        <f>'2nd Nine Weeks'!$E39</f>
        <v/>
      </c>
      <c r="R22" s="69" t="str">
        <f t="shared" ref="R22:R34" si="31">IF(ISERROR(IF(Q22,HLOOKUP(Q22,$C$102:$O$103,2),"")),"",IF(Q22,HLOOKUP(Q22,$C$102:$O$103,2),""))</f>
        <v/>
      </c>
      <c r="S22" s="278" t="str">
        <f>'3rd Nine Weeks'!$E39</f>
        <v/>
      </c>
      <c r="T22" s="69" t="str">
        <f t="shared" ref="T22:T34" si="32">IF(ISERROR(IF(S22,HLOOKUP(S22,$C$102:$O$103,2),"")),"",IF(S22,HLOOKUP(S22,$C$102:$O$103,2),""))</f>
        <v/>
      </c>
      <c r="U22" s="278" t="str">
        <f>'4th Nine Weeks'!$E39</f>
        <v/>
      </c>
      <c r="V22" s="69" t="str">
        <f t="shared" ref="V22:V34" si="33">IF(ISERROR(IF(U22,HLOOKUP(U22,$C$102:$O$103,2),"")),"",IF(U22,HLOOKUP(U22,$C$102:$O$103,2),""))</f>
        <v/>
      </c>
      <c r="W22" s="278" t="str">
        <f t="shared" ref="W22:W33" si="34">IF(SUM(O22,Q22,S22,U22),AVERAGE(O22,Q22,S22,U22),"")</f>
        <v/>
      </c>
      <c r="X22" s="69" t="str">
        <f t="shared" ref="X22:X34" si="35">IF(ISERROR(IF(W22,HLOOKUP(W22,$C$102:$O$103,2),"")),"",IF(W22,HLOOKUP(W22,$C$102:$O$103,2),""))</f>
        <v/>
      </c>
      <c r="Y22" s="120"/>
      <c r="Z22" s="68" t="str">
        <f>'1st Nine Weeks'!$B$28</f>
        <v>Reading</v>
      </c>
      <c r="AA22" s="278" t="str">
        <f>'1st Nine Weeks'!$E45</f>
        <v/>
      </c>
      <c r="AB22" s="69" t="str">
        <f t="shared" ref="AB22:AB34" si="36">IF(ISERROR(IF(AA22,HLOOKUP(AA22,$C$102:$O$103,2),"")),"",IF(AA22,HLOOKUP(AA22,$C$102:$O$103,2),""))</f>
        <v/>
      </c>
      <c r="AC22" s="278" t="str">
        <f>'2nd Nine Weeks'!$E45</f>
        <v/>
      </c>
      <c r="AD22" s="69" t="str">
        <f t="shared" ref="AD22:AD34" si="37">IF(ISERROR(IF(AC22,HLOOKUP(AC22,$C$102:$O$103,2),"")),"",IF(AC22,HLOOKUP(AC22,$C$102:$O$103,2),""))</f>
        <v/>
      </c>
      <c r="AE22" s="278" t="str">
        <f>'3rd Nine Weeks'!$E45</f>
        <v/>
      </c>
      <c r="AF22" s="69" t="str">
        <f t="shared" ref="AF22:AF34" si="38">IF(ISERROR(IF(AE22,HLOOKUP(AE22,$C$102:$O$103,2),"")),"",IF(AE22,HLOOKUP(AE22,$C$102:$O$103,2),""))</f>
        <v/>
      </c>
      <c r="AG22" s="278" t="str">
        <f>'4th Nine Weeks'!$E45</f>
        <v/>
      </c>
      <c r="AH22" s="69" t="str">
        <f t="shared" ref="AH22:AH34" si="39">IF(ISERROR(IF(AG22,HLOOKUP(AG22,$C$102:$O$103,2),"")),"",IF(AG22,HLOOKUP(AG22,$C$102:$O$103,2),""))</f>
        <v/>
      </c>
      <c r="AI22" s="278" t="str">
        <f t="shared" ref="AI22:AI33" si="40">IF(SUM(AA22,AC22,AE22,AG22),AVERAGE(AA22,AC22,AE22,AG22),"")</f>
        <v/>
      </c>
      <c r="AJ22" s="69" t="str">
        <f t="shared" ref="AJ22:AJ34" si="41">IF(ISERROR(IF(AI22,HLOOKUP(AI22,$C$102:$O$103,2),"")),"",IF(AI22,HLOOKUP(AI22,$C$102:$O$103,2),""))</f>
        <v/>
      </c>
      <c r="AK22" s="23"/>
      <c r="AL22" s="68" t="str">
        <f>'1st Nine Weeks'!$B$28</f>
        <v>Reading</v>
      </c>
      <c r="AM22" s="278" t="str">
        <f>'1st Nine Weeks'!$E51</f>
        <v/>
      </c>
      <c r="AN22" s="69" t="str">
        <f t="shared" ref="AN22:AN34" si="42">IF(ISERROR(IF(AM22,HLOOKUP(AM22,$C$102:$O$103,2),"")),"",IF(AM22,HLOOKUP(AM22,$C$102:$O$103,2),""))</f>
        <v/>
      </c>
      <c r="AO22" s="278" t="str">
        <f>'2nd Nine Weeks'!$E51</f>
        <v/>
      </c>
      <c r="AP22" s="69" t="str">
        <f t="shared" ref="AP22:AP34" si="43">IF(ISERROR(IF(AO22,HLOOKUP(AO22,$C$102:$O$103,2),"")),"",IF(AO22,HLOOKUP(AO22,$C$102:$O$103,2),""))</f>
        <v/>
      </c>
      <c r="AQ22" s="278" t="str">
        <f>'3rd Nine Weeks'!$E51</f>
        <v/>
      </c>
      <c r="AR22" s="69" t="str">
        <f t="shared" ref="AR22:AR34" si="44">IF(ISERROR(IF(AQ22,HLOOKUP(AQ22,$C$102:$O$103,2),"")),"",IF(AQ22,HLOOKUP(AQ22,$C$102:$O$103,2),""))</f>
        <v/>
      </c>
      <c r="AS22" s="278" t="str">
        <f>'4th Nine Weeks'!$E51</f>
        <v/>
      </c>
      <c r="AT22" s="69" t="str">
        <f t="shared" ref="AT22:AT34" si="45">IF(ISERROR(IF(AS22,HLOOKUP(AS22,$C$102:$O$103,2),"")),"",IF(AS22,HLOOKUP(AS22,$C$102:$O$103,2),""))</f>
        <v/>
      </c>
      <c r="AU22" s="278" t="str">
        <f t="shared" ref="AU22:AU33" si="46">IF(SUM(AM22,AO22,AQ22,AS22),AVERAGE(AM22,AO22,AQ22,AS22),"")</f>
        <v/>
      </c>
      <c r="AV22" s="69" t="str">
        <f t="shared" ref="AV22:AV34" si="47">IF(ISERROR(IF(AU22,HLOOKUP(AU22,$C$102:$O$103,2),"")),"",IF(AU22,HLOOKUP(AU22,$C$102:$O$103,2),""))</f>
        <v/>
      </c>
    </row>
    <row r="23" spans="1:48">
      <c r="A23" s="23"/>
      <c r="B23" s="80" t="str">
        <f>'1st Nine Weeks'!$B$55</f>
        <v>Language</v>
      </c>
      <c r="C23" s="279" t="str">
        <f>'1st Nine Weeks'!$E60</f>
        <v/>
      </c>
      <c r="D23" s="81" t="str">
        <f t="shared" si="24"/>
        <v/>
      </c>
      <c r="E23" s="279" t="str">
        <f>'2nd Nine Weeks'!$E60</f>
        <v/>
      </c>
      <c r="F23" s="81" t="str">
        <f t="shared" si="25"/>
        <v/>
      </c>
      <c r="G23" s="279" t="str">
        <f>'3rd Nine Weeks'!$E60</f>
        <v/>
      </c>
      <c r="H23" s="81" t="str">
        <f t="shared" si="26"/>
        <v/>
      </c>
      <c r="I23" s="279" t="str">
        <f>'4th Nine Weeks'!$E60</f>
        <v/>
      </c>
      <c r="J23" s="81" t="str">
        <f t="shared" si="27"/>
        <v/>
      </c>
      <c r="K23" s="279" t="str">
        <f t="shared" si="28"/>
        <v/>
      </c>
      <c r="L23" s="81" t="str">
        <f t="shared" si="29"/>
        <v/>
      </c>
      <c r="M23" s="23"/>
      <c r="N23" s="80" t="str">
        <f>'1st Nine Weeks'!$B$55</f>
        <v>Language</v>
      </c>
      <c r="O23" s="279" t="str">
        <f>'1st Nine Weeks'!$E66</f>
        <v/>
      </c>
      <c r="P23" s="81" t="str">
        <f t="shared" si="30"/>
        <v/>
      </c>
      <c r="Q23" s="279" t="str">
        <f>'2nd Nine Weeks'!$E66</f>
        <v/>
      </c>
      <c r="R23" s="81" t="str">
        <f t="shared" si="31"/>
        <v/>
      </c>
      <c r="S23" s="279" t="str">
        <f>'3rd Nine Weeks'!$E66</f>
        <v/>
      </c>
      <c r="T23" s="81" t="str">
        <f t="shared" si="32"/>
        <v/>
      </c>
      <c r="U23" s="279" t="str">
        <f>'4th Nine Weeks'!$E66</f>
        <v/>
      </c>
      <c r="V23" s="81" t="str">
        <f t="shared" si="33"/>
        <v/>
      </c>
      <c r="W23" s="279" t="str">
        <f t="shared" si="34"/>
        <v/>
      </c>
      <c r="X23" s="81" t="str">
        <f t="shared" si="35"/>
        <v/>
      </c>
      <c r="Y23" s="120"/>
      <c r="Z23" s="80" t="str">
        <f>'1st Nine Weeks'!$B$55</f>
        <v>Language</v>
      </c>
      <c r="AA23" s="279" t="str">
        <f>'1st Nine Weeks'!$E72</f>
        <v/>
      </c>
      <c r="AB23" s="81" t="str">
        <f t="shared" si="36"/>
        <v/>
      </c>
      <c r="AC23" s="279" t="str">
        <f>'2nd Nine Weeks'!$E72</f>
        <v/>
      </c>
      <c r="AD23" s="81" t="str">
        <f t="shared" si="37"/>
        <v/>
      </c>
      <c r="AE23" s="279" t="str">
        <f>'3rd Nine Weeks'!$E72</f>
        <v/>
      </c>
      <c r="AF23" s="81" t="str">
        <f t="shared" si="38"/>
        <v/>
      </c>
      <c r="AG23" s="279" t="str">
        <f>'4th Nine Weeks'!$E72</f>
        <v/>
      </c>
      <c r="AH23" s="81" t="str">
        <f t="shared" si="39"/>
        <v/>
      </c>
      <c r="AI23" s="279" t="str">
        <f t="shared" si="40"/>
        <v/>
      </c>
      <c r="AJ23" s="81" t="str">
        <f t="shared" si="41"/>
        <v/>
      </c>
      <c r="AK23" s="23"/>
      <c r="AL23" s="80" t="str">
        <f>'1st Nine Weeks'!$B$55</f>
        <v>Language</v>
      </c>
      <c r="AM23" s="279" t="str">
        <f>'1st Nine Weeks'!$E78</f>
        <v/>
      </c>
      <c r="AN23" s="81" t="str">
        <f t="shared" si="42"/>
        <v/>
      </c>
      <c r="AO23" s="279" t="str">
        <f>'2nd Nine Weeks'!$E78</f>
        <v/>
      </c>
      <c r="AP23" s="81" t="str">
        <f t="shared" si="43"/>
        <v/>
      </c>
      <c r="AQ23" s="279" t="str">
        <f>'3rd Nine Weeks'!$E78</f>
        <v/>
      </c>
      <c r="AR23" s="81" t="str">
        <f t="shared" si="44"/>
        <v/>
      </c>
      <c r="AS23" s="279" t="str">
        <f>'4th Nine Weeks'!$E78</f>
        <v/>
      </c>
      <c r="AT23" s="81" t="str">
        <f t="shared" si="45"/>
        <v/>
      </c>
      <c r="AU23" s="279" t="str">
        <f t="shared" si="46"/>
        <v/>
      </c>
      <c r="AV23" s="81" t="str">
        <f t="shared" si="47"/>
        <v/>
      </c>
    </row>
    <row r="24" spans="1:48">
      <c r="A24" s="23"/>
      <c r="B24" s="80" t="str">
        <f>'1st Nine Weeks'!$B$82</f>
        <v>Spelling</v>
      </c>
      <c r="C24" s="279" t="str">
        <f>'1st Nine Weeks'!$E87</f>
        <v/>
      </c>
      <c r="D24" s="81" t="str">
        <f t="shared" si="24"/>
        <v/>
      </c>
      <c r="E24" s="279" t="str">
        <f>'2nd Nine Weeks'!$E87</f>
        <v/>
      </c>
      <c r="F24" s="81" t="str">
        <f t="shared" si="25"/>
        <v/>
      </c>
      <c r="G24" s="279" t="str">
        <f>'3rd Nine Weeks'!$E87</f>
        <v/>
      </c>
      <c r="H24" s="81" t="str">
        <f t="shared" si="26"/>
        <v/>
      </c>
      <c r="I24" s="279" t="str">
        <f>'4th Nine Weeks'!$E87</f>
        <v/>
      </c>
      <c r="J24" s="81" t="str">
        <f t="shared" si="27"/>
        <v/>
      </c>
      <c r="K24" s="279" t="str">
        <f t="shared" si="28"/>
        <v/>
      </c>
      <c r="L24" s="81" t="str">
        <f t="shared" si="29"/>
        <v/>
      </c>
      <c r="M24" s="23"/>
      <c r="N24" s="80" t="str">
        <f>'1st Nine Weeks'!$B$82</f>
        <v>Spelling</v>
      </c>
      <c r="O24" s="279" t="str">
        <f>'1st Nine Weeks'!$E93</f>
        <v/>
      </c>
      <c r="P24" s="81" t="str">
        <f t="shared" si="30"/>
        <v/>
      </c>
      <c r="Q24" s="279" t="str">
        <f>'2nd Nine Weeks'!$E93</f>
        <v/>
      </c>
      <c r="R24" s="81" t="str">
        <f t="shared" si="31"/>
        <v/>
      </c>
      <c r="S24" s="279" t="str">
        <f>'3rd Nine Weeks'!$E93</f>
        <v/>
      </c>
      <c r="T24" s="81" t="str">
        <f t="shared" si="32"/>
        <v/>
      </c>
      <c r="U24" s="279" t="str">
        <f>'4th Nine Weeks'!$E93</f>
        <v/>
      </c>
      <c r="V24" s="81" t="str">
        <f t="shared" si="33"/>
        <v/>
      </c>
      <c r="W24" s="279" t="str">
        <f t="shared" si="34"/>
        <v/>
      </c>
      <c r="X24" s="81" t="str">
        <f t="shared" si="35"/>
        <v/>
      </c>
      <c r="Y24" s="120"/>
      <c r="Z24" s="80" t="str">
        <f>'1st Nine Weeks'!$B$82</f>
        <v>Spelling</v>
      </c>
      <c r="AA24" s="279" t="str">
        <f>'1st Nine Weeks'!$E99</f>
        <v/>
      </c>
      <c r="AB24" s="81" t="str">
        <f t="shared" si="36"/>
        <v/>
      </c>
      <c r="AC24" s="279" t="str">
        <f>'2nd Nine Weeks'!$E99</f>
        <v/>
      </c>
      <c r="AD24" s="81" t="str">
        <f t="shared" si="37"/>
        <v/>
      </c>
      <c r="AE24" s="279" t="str">
        <f>'3rd Nine Weeks'!$E99</f>
        <v/>
      </c>
      <c r="AF24" s="81" t="str">
        <f t="shared" si="38"/>
        <v/>
      </c>
      <c r="AG24" s="279" t="str">
        <f>'4th Nine Weeks'!$E99</f>
        <v/>
      </c>
      <c r="AH24" s="81" t="str">
        <f t="shared" si="39"/>
        <v/>
      </c>
      <c r="AI24" s="279" t="str">
        <f t="shared" si="40"/>
        <v/>
      </c>
      <c r="AJ24" s="81" t="str">
        <f t="shared" si="41"/>
        <v/>
      </c>
      <c r="AK24" s="23"/>
      <c r="AL24" s="80" t="str">
        <f>'1st Nine Weeks'!$B$82</f>
        <v>Spelling</v>
      </c>
      <c r="AM24" s="279" t="str">
        <f>'1st Nine Weeks'!$E105</f>
        <v/>
      </c>
      <c r="AN24" s="81" t="str">
        <f t="shared" si="42"/>
        <v/>
      </c>
      <c r="AO24" s="279" t="str">
        <f>'2nd Nine Weeks'!$E105</f>
        <v/>
      </c>
      <c r="AP24" s="81" t="str">
        <f t="shared" si="43"/>
        <v/>
      </c>
      <c r="AQ24" s="279" t="str">
        <f>'3rd Nine Weeks'!$E105</f>
        <v/>
      </c>
      <c r="AR24" s="81" t="str">
        <f t="shared" si="44"/>
        <v/>
      </c>
      <c r="AS24" s="279" t="str">
        <f>'4th Nine Weeks'!$E105</f>
        <v/>
      </c>
      <c r="AT24" s="81" t="str">
        <f t="shared" si="45"/>
        <v/>
      </c>
      <c r="AU24" s="279" t="str">
        <f t="shared" si="46"/>
        <v/>
      </c>
      <c r="AV24" s="81" t="str">
        <f t="shared" si="47"/>
        <v/>
      </c>
    </row>
    <row r="25" spans="1:48">
      <c r="A25" s="23"/>
      <c r="B25" s="80" t="str">
        <f>'1st Nine Weeks'!$B$109</f>
        <v>Math</v>
      </c>
      <c r="C25" s="279" t="str">
        <f>'1st Nine Weeks'!$E114</f>
        <v/>
      </c>
      <c r="D25" s="81" t="str">
        <f t="shared" si="24"/>
        <v/>
      </c>
      <c r="E25" s="279" t="str">
        <f>'2nd Nine Weeks'!$E114</f>
        <v/>
      </c>
      <c r="F25" s="81" t="str">
        <f t="shared" si="25"/>
        <v/>
      </c>
      <c r="G25" s="279" t="str">
        <f>'3rd Nine Weeks'!$E114</f>
        <v/>
      </c>
      <c r="H25" s="81" t="str">
        <f t="shared" si="26"/>
        <v/>
      </c>
      <c r="I25" s="279" t="str">
        <f>'4th Nine Weeks'!$E114</f>
        <v/>
      </c>
      <c r="J25" s="81" t="str">
        <f t="shared" si="27"/>
        <v/>
      </c>
      <c r="K25" s="279" t="str">
        <f t="shared" si="28"/>
        <v/>
      </c>
      <c r="L25" s="81" t="str">
        <f t="shared" si="29"/>
        <v/>
      </c>
      <c r="M25" s="23"/>
      <c r="N25" s="80" t="str">
        <f>'1st Nine Weeks'!$B$109</f>
        <v>Math</v>
      </c>
      <c r="O25" s="279" t="str">
        <f>'1st Nine Weeks'!$E120</f>
        <v/>
      </c>
      <c r="P25" s="81" t="str">
        <f t="shared" si="30"/>
        <v/>
      </c>
      <c r="Q25" s="279" t="str">
        <f>'2nd Nine Weeks'!$E120</f>
        <v/>
      </c>
      <c r="R25" s="81" t="str">
        <f t="shared" si="31"/>
        <v/>
      </c>
      <c r="S25" s="279" t="str">
        <f>'3rd Nine Weeks'!$E120</f>
        <v/>
      </c>
      <c r="T25" s="81" t="str">
        <f t="shared" si="32"/>
        <v/>
      </c>
      <c r="U25" s="279" t="str">
        <f>'4th Nine Weeks'!$E120</f>
        <v/>
      </c>
      <c r="V25" s="81" t="str">
        <f t="shared" si="33"/>
        <v/>
      </c>
      <c r="W25" s="279" t="str">
        <f t="shared" si="34"/>
        <v/>
      </c>
      <c r="X25" s="81" t="str">
        <f t="shared" si="35"/>
        <v/>
      </c>
      <c r="Y25" s="120"/>
      <c r="Z25" s="80" t="str">
        <f>'1st Nine Weeks'!$B$109</f>
        <v>Math</v>
      </c>
      <c r="AA25" s="279" t="str">
        <f>'1st Nine Weeks'!$E126</f>
        <v/>
      </c>
      <c r="AB25" s="81" t="str">
        <f t="shared" si="36"/>
        <v/>
      </c>
      <c r="AC25" s="279" t="str">
        <f>'2nd Nine Weeks'!$E126</f>
        <v/>
      </c>
      <c r="AD25" s="81" t="str">
        <f t="shared" si="37"/>
        <v/>
      </c>
      <c r="AE25" s="279" t="str">
        <f>'3rd Nine Weeks'!$E126</f>
        <v/>
      </c>
      <c r="AF25" s="81" t="str">
        <f t="shared" si="38"/>
        <v/>
      </c>
      <c r="AG25" s="279" t="str">
        <f>'4th Nine Weeks'!$E126</f>
        <v/>
      </c>
      <c r="AH25" s="81" t="str">
        <f t="shared" si="39"/>
        <v/>
      </c>
      <c r="AI25" s="279" t="str">
        <f t="shared" si="40"/>
        <v/>
      </c>
      <c r="AJ25" s="81" t="str">
        <f t="shared" si="41"/>
        <v/>
      </c>
      <c r="AK25" s="23"/>
      <c r="AL25" s="80" t="str">
        <f>'1st Nine Weeks'!$B$109</f>
        <v>Math</v>
      </c>
      <c r="AM25" s="279" t="str">
        <f>'1st Nine Weeks'!$E132</f>
        <v/>
      </c>
      <c r="AN25" s="81" t="str">
        <f t="shared" si="42"/>
        <v/>
      </c>
      <c r="AO25" s="279" t="str">
        <f>'2nd Nine Weeks'!$E132</f>
        <v/>
      </c>
      <c r="AP25" s="81" t="str">
        <f t="shared" si="43"/>
        <v/>
      </c>
      <c r="AQ25" s="279" t="str">
        <f>'3rd Nine Weeks'!$E132</f>
        <v/>
      </c>
      <c r="AR25" s="81" t="str">
        <f t="shared" si="44"/>
        <v/>
      </c>
      <c r="AS25" s="279" t="str">
        <f>'4th Nine Weeks'!$E132</f>
        <v/>
      </c>
      <c r="AT25" s="81" t="str">
        <f t="shared" si="45"/>
        <v/>
      </c>
      <c r="AU25" s="279" t="str">
        <f t="shared" si="46"/>
        <v/>
      </c>
      <c r="AV25" s="81" t="str">
        <f t="shared" si="47"/>
        <v/>
      </c>
    </row>
    <row r="26" spans="1:48">
      <c r="A26" s="23"/>
      <c r="B26" s="80" t="str">
        <f>'1st Nine Weeks'!$B$136</f>
        <v>Science</v>
      </c>
      <c r="C26" s="279" t="str">
        <f>'1st Nine Weeks'!$E141</f>
        <v/>
      </c>
      <c r="D26" s="81" t="str">
        <f t="shared" si="24"/>
        <v/>
      </c>
      <c r="E26" s="279" t="str">
        <f>'2nd Nine Weeks'!$E141</f>
        <v/>
      </c>
      <c r="F26" s="81" t="str">
        <f t="shared" si="25"/>
        <v/>
      </c>
      <c r="G26" s="279" t="str">
        <f>'3rd Nine Weeks'!$E141</f>
        <v/>
      </c>
      <c r="H26" s="81" t="str">
        <f t="shared" si="26"/>
        <v/>
      </c>
      <c r="I26" s="279" t="str">
        <f>'4th Nine Weeks'!$E141</f>
        <v/>
      </c>
      <c r="J26" s="81" t="str">
        <f t="shared" si="27"/>
        <v/>
      </c>
      <c r="K26" s="279" t="str">
        <f t="shared" si="28"/>
        <v/>
      </c>
      <c r="L26" s="81" t="str">
        <f t="shared" si="29"/>
        <v/>
      </c>
      <c r="M26" s="23"/>
      <c r="N26" s="80" t="str">
        <f>'1st Nine Weeks'!$B$136</f>
        <v>Science</v>
      </c>
      <c r="O26" s="279" t="str">
        <f>'1st Nine Weeks'!$E147</f>
        <v/>
      </c>
      <c r="P26" s="81" t="str">
        <f t="shared" si="30"/>
        <v/>
      </c>
      <c r="Q26" s="279" t="str">
        <f>'2nd Nine Weeks'!$E147</f>
        <v/>
      </c>
      <c r="R26" s="81" t="str">
        <f t="shared" si="31"/>
        <v/>
      </c>
      <c r="S26" s="279" t="str">
        <f>'3rd Nine Weeks'!$E147</f>
        <v/>
      </c>
      <c r="T26" s="81" t="str">
        <f t="shared" si="32"/>
        <v/>
      </c>
      <c r="U26" s="279" t="str">
        <f>'4th Nine Weeks'!$E147</f>
        <v/>
      </c>
      <c r="V26" s="81" t="str">
        <f t="shared" si="33"/>
        <v/>
      </c>
      <c r="W26" s="279" t="str">
        <f t="shared" si="34"/>
        <v/>
      </c>
      <c r="X26" s="81" t="str">
        <f t="shared" si="35"/>
        <v/>
      </c>
      <c r="Y26" s="120"/>
      <c r="Z26" s="80" t="str">
        <f>'1st Nine Weeks'!$B$136</f>
        <v>Science</v>
      </c>
      <c r="AA26" s="279" t="str">
        <f>'1st Nine Weeks'!$E153</f>
        <v/>
      </c>
      <c r="AB26" s="81" t="str">
        <f t="shared" si="36"/>
        <v/>
      </c>
      <c r="AC26" s="279" t="str">
        <f>'2nd Nine Weeks'!$E153</f>
        <v/>
      </c>
      <c r="AD26" s="81" t="str">
        <f t="shared" si="37"/>
        <v/>
      </c>
      <c r="AE26" s="279" t="str">
        <f>'3rd Nine Weeks'!$E153</f>
        <v/>
      </c>
      <c r="AF26" s="81" t="str">
        <f t="shared" si="38"/>
        <v/>
      </c>
      <c r="AG26" s="279" t="str">
        <f>'4th Nine Weeks'!$E153</f>
        <v/>
      </c>
      <c r="AH26" s="81" t="str">
        <f t="shared" si="39"/>
        <v/>
      </c>
      <c r="AI26" s="279" t="str">
        <f t="shared" si="40"/>
        <v/>
      </c>
      <c r="AJ26" s="81" t="str">
        <f t="shared" si="41"/>
        <v/>
      </c>
      <c r="AK26" s="23"/>
      <c r="AL26" s="80" t="str">
        <f>'1st Nine Weeks'!$B$136</f>
        <v>Science</v>
      </c>
      <c r="AM26" s="279" t="str">
        <f>'1st Nine Weeks'!$E159</f>
        <v/>
      </c>
      <c r="AN26" s="81" t="str">
        <f t="shared" si="42"/>
        <v/>
      </c>
      <c r="AO26" s="279" t="str">
        <f>'2nd Nine Weeks'!$E159</f>
        <v/>
      </c>
      <c r="AP26" s="81" t="str">
        <f t="shared" si="43"/>
        <v/>
      </c>
      <c r="AQ26" s="279" t="str">
        <f>'3rd Nine Weeks'!$E159</f>
        <v/>
      </c>
      <c r="AR26" s="81" t="str">
        <f t="shared" si="44"/>
        <v/>
      </c>
      <c r="AS26" s="279" t="str">
        <f>'4th Nine Weeks'!$E159</f>
        <v/>
      </c>
      <c r="AT26" s="81" t="str">
        <f t="shared" si="45"/>
        <v/>
      </c>
      <c r="AU26" s="279" t="str">
        <f t="shared" si="46"/>
        <v/>
      </c>
      <c r="AV26" s="81" t="str">
        <f t="shared" si="47"/>
        <v/>
      </c>
    </row>
    <row r="27" spans="1:48">
      <c r="A27" s="23"/>
      <c r="B27" s="80" t="str">
        <f>'1st Nine Weeks'!$B$163</f>
        <v>Penmanship</v>
      </c>
      <c r="C27" s="279" t="str">
        <f>'1st Nine Weeks'!$E168</f>
        <v/>
      </c>
      <c r="D27" s="81" t="str">
        <f t="shared" si="24"/>
        <v/>
      </c>
      <c r="E27" s="279" t="str">
        <f>'2nd Nine Weeks'!$E168</f>
        <v/>
      </c>
      <c r="F27" s="81" t="str">
        <f t="shared" si="25"/>
        <v/>
      </c>
      <c r="G27" s="279" t="str">
        <f>'3rd Nine Weeks'!$E168</f>
        <v/>
      </c>
      <c r="H27" s="81" t="str">
        <f t="shared" si="26"/>
        <v/>
      </c>
      <c r="I27" s="279" t="str">
        <f>'4th Nine Weeks'!$E168</f>
        <v/>
      </c>
      <c r="J27" s="81" t="str">
        <f t="shared" si="27"/>
        <v/>
      </c>
      <c r="K27" s="279" t="str">
        <f t="shared" si="28"/>
        <v/>
      </c>
      <c r="L27" s="81" t="str">
        <f t="shared" si="29"/>
        <v/>
      </c>
      <c r="M27" s="23"/>
      <c r="N27" s="80" t="str">
        <f>'1st Nine Weeks'!$B$163</f>
        <v>Penmanship</v>
      </c>
      <c r="O27" s="279" t="str">
        <f>'1st Nine Weeks'!$E174</f>
        <v/>
      </c>
      <c r="P27" s="81" t="str">
        <f t="shared" si="30"/>
        <v/>
      </c>
      <c r="Q27" s="279" t="str">
        <f>'2nd Nine Weeks'!$E174</f>
        <v/>
      </c>
      <c r="R27" s="81" t="str">
        <f t="shared" si="31"/>
        <v/>
      </c>
      <c r="S27" s="279" t="str">
        <f>'3rd Nine Weeks'!$E174</f>
        <v/>
      </c>
      <c r="T27" s="81" t="str">
        <f t="shared" si="32"/>
        <v/>
      </c>
      <c r="U27" s="279" t="str">
        <f>'4th Nine Weeks'!$E174</f>
        <v/>
      </c>
      <c r="V27" s="81" t="str">
        <f t="shared" si="33"/>
        <v/>
      </c>
      <c r="W27" s="279" t="str">
        <f t="shared" si="34"/>
        <v/>
      </c>
      <c r="X27" s="81" t="str">
        <f t="shared" si="35"/>
        <v/>
      </c>
      <c r="Y27" s="120"/>
      <c r="Z27" s="80" t="str">
        <f>'1st Nine Weeks'!$B$163</f>
        <v>Penmanship</v>
      </c>
      <c r="AA27" s="279" t="str">
        <f>'1st Nine Weeks'!$E180</f>
        <v/>
      </c>
      <c r="AB27" s="81" t="str">
        <f t="shared" si="36"/>
        <v/>
      </c>
      <c r="AC27" s="279" t="str">
        <f>'2nd Nine Weeks'!$E180</f>
        <v/>
      </c>
      <c r="AD27" s="81" t="str">
        <f t="shared" si="37"/>
        <v/>
      </c>
      <c r="AE27" s="279" t="str">
        <f>'3rd Nine Weeks'!$E180</f>
        <v/>
      </c>
      <c r="AF27" s="81" t="str">
        <f t="shared" si="38"/>
        <v/>
      </c>
      <c r="AG27" s="279" t="str">
        <f>'4th Nine Weeks'!$E180</f>
        <v/>
      </c>
      <c r="AH27" s="81" t="str">
        <f t="shared" si="39"/>
        <v/>
      </c>
      <c r="AI27" s="279" t="str">
        <f t="shared" si="40"/>
        <v/>
      </c>
      <c r="AJ27" s="81" t="str">
        <f t="shared" si="41"/>
        <v/>
      </c>
      <c r="AK27" s="23"/>
      <c r="AL27" s="80" t="str">
        <f>'1st Nine Weeks'!$B$163</f>
        <v>Penmanship</v>
      </c>
      <c r="AM27" s="279" t="str">
        <f>'1st Nine Weeks'!$E186</f>
        <v/>
      </c>
      <c r="AN27" s="81" t="str">
        <f t="shared" si="42"/>
        <v/>
      </c>
      <c r="AO27" s="279" t="str">
        <f>'2nd Nine Weeks'!$E186</f>
        <v/>
      </c>
      <c r="AP27" s="81" t="str">
        <f t="shared" si="43"/>
        <v/>
      </c>
      <c r="AQ27" s="279" t="str">
        <f>'3rd Nine Weeks'!$E186</f>
        <v/>
      </c>
      <c r="AR27" s="81" t="str">
        <f t="shared" si="44"/>
        <v/>
      </c>
      <c r="AS27" s="279" t="str">
        <f>'4th Nine Weeks'!$E186</f>
        <v/>
      </c>
      <c r="AT27" s="81" t="str">
        <f t="shared" si="45"/>
        <v/>
      </c>
      <c r="AU27" s="279" t="str">
        <f t="shared" si="46"/>
        <v/>
      </c>
      <c r="AV27" s="81" t="str">
        <f t="shared" si="47"/>
        <v/>
      </c>
    </row>
    <row r="28" spans="1:48">
      <c r="A28" s="23"/>
      <c r="B28" s="80" t="str">
        <f>'1st Nine Weeks'!$B$190</f>
        <v>Social Studies</v>
      </c>
      <c r="C28" s="279" t="str">
        <f>'1st Nine Weeks'!$E195</f>
        <v/>
      </c>
      <c r="D28" s="81" t="str">
        <f t="shared" si="24"/>
        <v/>
      </c>
      <c r="E28" s="279" t="str">
        <f>'2nd Nine Weeks'!$E195</f>
        <v/>
      </c>
      <c r="F28" s="81" t="str">
        <f t="shared" si="25"/>
        <v/>
      </c>
      <c r="G28" s="279" t="str">
        <f>'3rd Nine Weeks'!$E195</f>
        <v/>
      </c>
      <c r="H28" s="81" t="str">
        <f t="shared" si="26"/>
        <v/>
      </c>
      <c r="I28" s="279" t="str">
        <f>'4th Nine Weeks'!$E195</f>
        <v/>
      </c>
      <c r="J28" s="81" t="str">
        <f t="shared" si="27"/>
        <v/>
      </c>
      <c r="K28" s="279" t="str">
        <f t="shared" si="28"/>
        <v/>
      </c>
      <c r="L28" s="81" t="str">
        <f t="shared" si="29"/>
        <v/>
      </c>
      <c r="M28" s="23"/>
      <c r="N28" s="80" t="str">
        <f>'1st Nine Weeks'!$B$190</f>
        <v>Social Studies</v>
      </c>
      <c r="O28" s="279" t="str">
        <f>'1st Nine Weeks'!$E201</f>
        <v/>
      </c>
      <c r="P28" s="81" t="str">
        <f t="shared" si="30"/>
        <v/>
      </c>
      <c r="Q28" s="279" t="str">
        <f>'2nd Nine Weeks'!$E201</f>
        <v/>
      </c>
      <c r="R28" s="81" t="str">
        <f t="shared" si="31"/>
        <v/>
      </c>
      <c r="S28" s="279" t="str">
        <f>'3rd Nine Weeks'!$E201</f>
        <v/>
      </c>
      <c r="T28" s="81" t="str">
        <f t="shared" si="32"/>
        <v/>
      </c>
      <c r="U28" s="279" t="str">
        <f>'4th Nine Weeks'!$E201</f>
        <v/>
      </c>
      <c r="V28" s="81" t="str">
        <f t="shared" si="33"/>
        <v/>
      </c>
      <c r="W28" s="279" t="str">
        <f t="shared" si="34"/>
        <v/>
      </c>
      <c r="X28" s="81" t="str">
        <f t="shared" si="35"/>
        <v/>
      </c>
      <c r="Y28" s="120"/>
      <c r="Z28" s="80" t="str">
        <f>'1st Nine Weeks'!$B$190</f>
        <v>Social Studies</v>
      </c>
      <c r="AA28" s="279" t="str">
        <f>'1st Nine Weeks'!$E207</f>
        <v/>
      </c>
      <c r="AB28" s="81" t="str">
        <f t="shared" si="36"/>
        <v/>
      </c>
      <c r="AC28" s="279" t="str">
        <f>'2nd Nine Weeks'!$E207</f>
        <v/>
      </c>
      <c r="AD28" s="81" t="str">
        <f t="shared" si="37"/>
        <v/>
      </c>
      <c r="AE28" s="279" t="str">
        <f>'3rd Nine Weeks'!$E207</f>
        <v/>
      </c>
      <c r="AF28" s="81" t="str">
        <f t="shared" si="38"/>
        <v/>
      </c>
      <c r="AG28" s="279" t="str">
        <f>'4th Nine Weeks'!$E207</f>
        <v/>
      </c>
      <c r="AH28" s="81" t="str">
        <f t="shared" si="39"/>
        <v/>
      </c>
      <c r="AI28" s="279" t="str">
        <f t="shared" si="40"/>
        <v/>
      </c>
      <c r="AJ28" s="81" t="str">
        <f t="shared" si="41"/>
        <v/>
      </c>
      <c r="AK28" s="23"/>
      <c r="AL28" s="80" t="str">
        <f>'1st Nine Weeks'!$B$190</f>
        <v>Social Studies</v>
      </c>
      <c r="AM28" s="279" t="str">
        <f>'1st Nine Weeks'!$E213</f>
        <v/>
      </c>
      <c r="AN28" s="81" t="str">
        <f t="shared" si="42"/>
        <v/>
      </c>
      <c r="AO28" s="279" t="str">
        <f>'2nd Nine Weeks'!$E213</f>
        <v/>
      </c>
      <c r="AP28" s="81" t="str">
        <f t="shared" si="43"/>
        <v/>
      </c>
      <c r="AQ28" s="279" t="str">
        <f>'3rd Nine Weeks'!$E213</f>
        <v/>
      </c>
      <c r="AR28" s="81" t="str">
        <f t="shared" si="44"/>
        <v/>
      </c>
      <c r="AS28" s="279" t="str">
        <f>'4th Nine Weeks'!$E213</f>
        <v/>
      </c>
      <c r="AT28" s="81" t="str">
        <f t="shared" si="45"/>
        <v/>
      </c>
      <c r="AU28" s="279" t="str">
        <f t="shared" si="46"/>
        <v/>
      </c>
      <c r="AV28" s="81" t="str">
        <f t="shared" si="47"/>
        <v/>
      </c>
    </row>
    <row r="29" spans="1:48">
      <c r="A29" s="23"/>
      <c r="B29" s="80" t="str">
        <f>'1st Nine Weeks'!$B$217</f>
        <v>Typing</v>
      </c>
      <c r="C29" s="279" t="str">
        <f>'1st Nine Weeks'!$E222</f>
        <v/>
      </c>
      <c r="D29" s="81" t="str">
        <f t="shared" si="24"/>
        <v/>
      </c>
      <c r="E29" s="279" t="str">
        <f>'2nd Nine Weeks'!$E222</f>
        <v/>
      </c>
      <c r="F29" s="81" t="str">
        <f t="shared" si="25"/>
        <v/>
      </c>
      <c r="G29" s="279" t="str">
        <f>'3rd Nine Weeks'!$E222</f>
        <v/>
      </c>
      <c r="H29" s="81" t="str">
        <f t="shared" si="26"/>
        <v/>
      </c>
      <c r="I29" s="279" t="str">
        <f>'4th Nine Weeks'!$E222</f>
        <v/>
      </c>
      <c r="J29" s="81" t="str">
        <f t="shared" si="27"/>
        <v/>
      </c>
      <c r="K29" s="279" t="str">
        <f t="shared" si="28"/>
        <v/>
      </c>
      <c r="L29" s="81" t="str">
        <f t="shared" si="29"/>
        <v/>
      </c>
      <c r="M29" s="23"/>
      <c r="N29" s="80" t="str">
        <f>'1st Nine Weeks'!$B$217</f>
        <v>Typing</v>
      </c>
      <c r="O29" s="279" t="str">
        <f>'1st Nine Weeks'!$E228</f>
        <v/>
      </c>
      <c r="P29" s="81" t="str">
        <f t="shared" si="30"/>
        <v/>
      </c>
      <c r="Q29" s="279" t="str">
        <f>'2nd Nine Weeks'!$E228</f>
        <v/>
      </c>
      <c r="R29" s="81" t="str">
        <f t="shared" si="31"/>
        <v/>
      </c>
      <c r="S29" s="279" t="str">
        <f>'3rd Nine Weeks'!$E228</f>
        <v/>
      </c>
      <c r="T29" s="81" t="str">
        <f t="shared" si="32"/>
        <v/>
      </c>
      <c r="U29" s="279" t="str">
        <f>'4th Nine Weeks'!$E228</f>
        <v/>
      </c>
      <c r="V29" s="81" t="str">
        <f t="shared" si="33"/>
        <v/>
      </c>
      <c r="W29" s="279" t="str">
        <f t="shared" si="34"/>
        <v/>
      </c>
      <c r="X29" s="81" t="str">
        <f t="shared" si="35"/>
        <v/>
      </c>
      <c r="Y29" s="120"/>
      <c r="Z29" s="80" t="str">
        <f>'1st Nine Weeks'!$B$217</f>
        <v>Typing</v>
      </c>
      <c r="AA29" s="279" t="str">
        <f>'1st Nine Weeks'!$E234</f>
        <v/>
      </c>
      <c r="AB29" s="81" t="str">
        <f t="shared" si="36"/>
        <v/>
      </c>
      <c r="AC29" s="279" t="str">
        <f>'2nd Nine Weeks'!$E234</f>
        <v/>
      </c>
      <c r="AD29" s="81" t="str">
        <f t="shared" si="37"/>
        <v/>
      </c>
      <c r="AE29" s="279" t="str">
        <f>'3rd Nine Weeks'!$E234</f>
        <v/>
      </c>
      <c r="AF29" s="81" t="str">
        <f t="shared" si="38"/>
        <v/>
      </c>
      <c r="AG29" s="279" t="str">
        <f>'4th Nine Weeks'!$E234</f>
        <v/>
      </c>
      <c r="AH29" s="81" t="str">
        <f t="shared" si="39"/>
        <v/>
      </c>
      <c r="AI29" s="279" t="str">
        <f t="shared" si="40"/>
        <v/>
      </c>
      <c r="AJ29" s="81" t="str">
        <f t="shared" si="41"/>
        <v/>
      </c>
      <c r="AK29" s="23"/>
      <c r="AL29" s="80" t="str">
        <f>'1st Nine Weeks'!$B$217</f>
        <v>Typing</v>
      </c>
      <c r="AM29" s="279" t="str">
        <f>'1st Nine Weeks'!$E240</f>
        <v/>
      </c>
      <c r="AN29" s="81" t="str">
        <f t="shared" si="42"/>
        <v/>
      </c>
      <c r="AO29" s="279" t="str">
        <f>'2nd Nine Weeks'!$E240</f>
        <v/>
      </c>
      <c r="AP29" s="81" t="str">
        <f t="shared" si="43"/>
        <v/>
      </c>
      <c r="AQ29" s="279" t="str">
        <f>'3rd Nine Weeks'!$E240</f>
        <v/>
      </c>
      <c r="AR29" s="81" t="str">
        <f t="shared" si="44"/>
        <v/>
      </c>
      <c r="AS29" s="279" t="str">
        <f>'4th Nine Weeks'!$E240</f>
        <v/>
      </c>
      <c r="AT29" s="81" t="str">
        <f t="shared" si="45"/>
        <v/>
      </c>
      <c r="AU29" s="279" t="str">
        <f t="shared" si="46"/>
        <v/>
      </c>
      <c r="AV29" s="81" t="str">
        <f t="shared" si="47"/>
        <v/>
      </c>
    </row>
    <row r="30" spans="1:48">
      <c r="A30" s="23"/>
      <c r="B30" s="80" t="str">
        <f>'1st Nine Weeks'!$B$244</f>
        <v>Extra 1</v>
      </c>
      <c r="C30" s="279" t="str">
        <f>'1st Nine Weeks'!$E249</f>
        <v/>
      </c>
      <c r="D30" s="81" t="str">
        <f t="shared" si="24"/>
        <v/>
      </c>
      <c r="E30" s="279" t="str">
        <f>'2nd Nine Weeks'!$E249</f>
        <v/>
      </c>
      <c r="F30" s="81" t="str">
        <f t="shared" si="25"/>
        <v/>
      </c>
      <c r="G30" s="279" t="str">
        <f>'3rd Nine Weeks'!$E249</f>
        <v/>
      </c>
      <c r="H30" s="81" t="str">
        <f t="shared" si="26"/>
        <v/>
      </c>
      <c r="I30" s="279" t="str">
        <f>'4th Nine Weeks'!$E249</f>
        <v/>
      </c>
      <c r="J30" s="81" t="str">
        <f t="shared" si="27"/>
        <v/>
      </c>
      <c r="K30" s="279" t="str">
        <f t="shared" si="28"/>
        <v/>
      </c>
      <c r="L30" s="81" t="str">
        <f t="shared" si="29"/>
        <v/>
      </c>
      <c r="M30" s="23"/>
      <c r="N30" s="80" t="str">
        <f>'1st Nine Weeks'!$B$244</f>
        <v>Extra 1</v>
      </c>
      <c r="O30" s="279" t="str">
        <f>'1st Nine Weeks'!$E255</f>
        <v/>
      </c>
      <c r="P30" s="81" t="str">
        <f t="shared" si="30"/>
        <v/>
      </c>
      <c r="Q30" s="279" t="str">
        <f>'2nd Nine Weeks'!$E255</f>
        <v/>
      </c>
      <c r="R30" s="81" t="str">
        <f t="shared" si="31"/>
        <v/>
      </c>
      <c r="S30" s="279" t="str">
        <f>'3rd Nine Weeks'!$E255</f>
        <v/>
      </c>
      <c r="T30" s="81" t="str">
        <f t="shared" si="32"/>
        <v/>
      </c>
      <c r="U30" s="279" t="str">
        <f>'4th Nine Weeks'!$E255</f>
        <v/>
      </c>
      <c r="V30" s="81" t="str">
        <f t="shared" si="33"/>
        <v/>
      </c>
      <c r="W30" s="279" t="str">
        <f t="shared" si="34"/>
        <v/>
      </c>
      <c r="X30" s="81" t="str">
        <f t="shared" si="35"/>
        <v/>
      </c>
      <c r="Y30" s="120"/>
      <c r="Z30" s="80" t="str">
        <f>'1st Nine Weeks'!$B$244</f>
        <v>Extra 1</v>
      </c>
      <c r="AA30" s="279" t="str">
        <f>'1st Nine Weeks'!$E261</f>
        <v/>
      </c>
      <c r="AB30" s="81" t="str">
        <f t="shared" si="36"/>
        <v/>
      </c>
      <c r="AC30" s="279" t="str">
        <f>'2nd Nine Weeks'!$E261</f>
        <v/>
      </c>
      <c r="AD30" s="81" t="str">
        <f t="shared" si="37"/>
        <v/>
      </c>
      <c r="AE30" s="279" t="str">
        <f>'3rd Nine Weeks'!$E261</f>
        <v/>
      </c>
      <c r="AF30" s="81" t="str">
        <f t="shared" si="38"/>
        <v/>
      </c>
      <c r="AG30" s="279" t="str">
        <f>'4th Nine Weeks'!$E261</f>
        <v/>
      </c>
      <c r="AH30" s="81" t="str">
        <f t="shared" si="39"/>
        <v/>
      </c>
      <c r="AI30" s="279" t="str">
        <f t="shared" si="40"/>
        <v/>
      </c>
      <c r="AJ30" s="81" t="str">
        <f t="shared" si="41"/>
        <v/>
      </c>
      <c r="AK30" s="23"/>
      <c r="AL30" s="80" t="str">
        <f>'1st Nine Weeks'!$B$244</f>
        <v>Extra 1</v>
      </c>
      <c r="AM30" s="279" t="str">
        <f>'1st Nine Weeks'!$E267</f>
        <v/>
      </c>
      <c r="AN30" s="81" t="str">
        <f t="shared" si="42"/>
        <v/>
      </c>
      <c r="AO30" s="279" t="str">
        <f>'2nd Nine Weeks'!$E267</f>
        <v/>
      </c>
      <c r="AP30" s="81" t="str">
        <f t="shared" si="43"/>
        <v/>
      </c>
      <c r="AQ30" s="279" t="str">
        <f>'3rd Nine Weeks'!$E267</f>
        <v/>
      </c>
      <c r="AR30" s="81" t="str">
        <f t="shared" si="44"/>
        <v/>
      </c>
      <c r="AS30" s="279" t="str">
        <f>'4th Nine Weeks'!$E267</f>
        <v/>
      </c>
      <c r="AT30" s="81" t="str">
        <f t="shared" si="45"/>
        <v/>
      </c>
      <c r="AU30" s="279" t="str">
        <f t="shared" si="46"/>
        <v/>
      </c>
      <c r="AV30" s="81" t="str">
        <f t="shared" si="47"/>
        <v/>
      </c>
    </row>
    <row r="31" spans="1:48">
      <c r="A31" s="23"/>
      <c r="B31" s="80" t="str">
        <f>'1st Nine Weeks'!$B$271</f>
        <v>Extra 2</v>
      </c>
      <c r="C31" s="279" t="str">
        <f>'1st Nine Weeks'!$E276</f>
        <v/>
      </c>
      <c r="D31" s="81" t="str">
        <f t="shared" si="24"/>
        <v/>
      </c>
      <c r="E31" s="279" t="str">
        <f>'2nd Nine Weeks'!$E276</f>
        <v/>
      </c>
      <c r="F31" s="81" t="str">
        <f t="shared" si="25"/>
        <v/>
      </c>
      <c r="G31" s="279" t="str">
        <f>'3rd Nine Weeks'!$E276</f>
        <v/>
      </c>
      <c r="H31" s="81" t="str">
        <f t="shared" si="26"/>
        <v/>
      </c>
      <c r="I31" s="279" t="str">
        <f>'4th Nine Weeks'!$E276</f>
        <v/>
      </c>
      <c r="J31" s="81" t="str">
        <f t="shared" si="27"/>
        <v/>
      </c>
      <c r="K31" s="279" t="str">
        <f t="shared" si="28"/>
        <v/>
      </c>
      <c r="L31" s="81" t="str">
        <f t="shared" si="29"/>
        <v/>
      </c>
      <c r="M31" s="23"/>
      <c r="N31" s="80" t="str">
        <f>'1st Nine Weeks'!$B$271</f>
        <v>Extra 2</v>
      </c>
      <c r="O31" s="279" t="str">
        <f>'1st Nine Weeks'!$E282</f>
        <v/>
      </c>
      <c r="P31" s="81" t="str">
        <f t="shared" si="30"/>
        <v/>
      </c>
      <c r="Q31" s="279" t="str">
        <f>'2nd Nine Weeks'!$E282</f>
        <v/>
      </c>
      <c r="R31" s="81" t="str">
        <f t="shared" si="31"/>
        <v/>
      </c>
      <c r="S31" s="279" t="str">
        <f>'3rd Nine Weeks'!$E282</f>
        <v/>
      </c>
      <c r="T31" s="81" t="str">
        <f t="shared" si="32"/>
        <v/>
      </c>
      <c r="U31" s="279" t="str">
        <f>'4th Nine Weeks'!$E282</f>
        <v/>
      </c>
      <c r="V31" s="81" t="str">
        <f t="shared" si="33"/>
        <v/>
      </c>
      <c r="W31" s="279" t="str">
        <f t="shared" si="34"/>
        <v/>
      </c>
      <c r="X31" s="81" t="str">
        <f t="shared" si="35"/>
        <v/>
      </c>
      <c r="Y31" s="120"/>
      <c r="Z31" s="80" t="str">
        <f>'1st Nine Weeks'!$B$271</f>
        <v>Extra 2</v>
      </c>
      <c r="AA31" s="279" t="str">
        <f>'1st Nine Weeks'!$E288</f>
        <v/>
      </c>
      <c r="AB31" s="81" t="str">
        <f t="shared" si="36"/>
        <v/>
      </c>
      <c r="AC31" s="279" t="str">
        <f>'2nd Nine Weeks'!$E288</f>
        <v/>
      </c>
      <c r="AD31" s="81" t="str">
        <f t="shared" si="37"/>
        <v/>
      </c>
      <c r="AE31" s="279" t="str">
        <f>'3rd Nine Weeks'!$E288</f>
        <v/>
      </c>
      <c r="AF31" s="81" t="str">
        <f t="shared" si="38"/>
        <v/>
      </c>
      <c r="AG31" s="279" t="str">
        <f>'4th Nine Weeks'!$E288</f>
        <v/>
      </c>
      <c r="AH31" s="81" t="str">
        <f t="shared" si="39"/>
        <v/>
      </c>
      <c r="AI31" s="279" t="str">
        <f t="shared" si="40"/>
        <v/>
      </c>
      <c r="AJ31" s="81" t="str">
        <f t="shared" si="41"/>
        <v/>
      </c>
      <c r="AK31" s="23"/>
      <c r="AL31" s="80" t="str">
        <f>'1st Nine Weeks'!$B$271</f>
        <v>Extra 2</v>
      </c>
      <c r="AM31" s="279" t="str">
        <f>'1st Nine Weeks'!$E294</f>
        <v/>
      </c>
      <c r="AN31" s="81" t="str">
        <f t="shared" si="42"/>
        <v/>
      </c>
      <c r="AO31" s="279" t="str">
        <f>'2nd Nine Weeks'!$E294</f>
        <v/>
      </c>
      <c r="AP31" s="81" t="str">
        <f t="shared" si="43"/>
        <v/>
      </c>
      <c r="AQ31" s="279" t="str">
        <f>'3rd Nine Weeks'!$E294</f>
        <v/>
      </c>
      <c r="AR31" s="81" t="str">
        <f t="shared" si="44"/>
        <v/>
      </c>
      <c r="AS31" s="279" t="str">
        <f>'4th Nine Weeks'!$E294</f>
        <v/>
      </c>
      <c r="AT31" s="81" t="str">
        <f t="shared" si="45"/>
        <v/>
      </c>
      <c r="AU31" s="279" t="str">
        <f t="shared" si="46"/>
        <v/>
      </c>
      <c r="AV31" s="81" t="str">
        <f t="shared" si="47"/>
        <v/>
      </c>
    </row>
    <row r="32" spans="1:48">
      <c r="A32" s="23"/>
      <c r="B32" s="80" t="str">
        <f>'1st Nine Weeks'!$B$298</f>
        <v>Extra 3</v>
      </c>
      <c r="C32" s="279" t="str">
        <f>'1st Nine Weeks'!$E303</f>
        <v/>
      </c>
      <c r="D32" s="81" t="str">
        <f t="shared" si="24"/>
        <v/>
      </c>
      <c r="E32" s="279" t="str">
        <f>'2nd Nine Weeks'!$E303</f>
        <v/>
      </c>
      <c r="F32" s="81" t="str">
        <f t="shared" si="25"/>
        <v/>
      </c>
      <c r="G32" s="279" t="str">
        <f>'3rd Nine Weeks'!$E303</f>
        <v/>
      </c>
      <c r="H32" s="81" t="str">
        <f t="shared" si="26"/>
        <v/>
      </c>
      <c r="I32" s="279" t="str">
        <f>'4th Nine Weeks'!$E303</f>
        <v/>
      </c>
      <c r="J32" s="81" t="str">
        <f t="shared" si="27"/>
        <v/>
      </c>
      <c r="K32" s="279" t="str">
        <f t="shared" si="28"/>
        <v/>
      </c>
      <c r="L32" s="81" t="str">
        <f t="shared" si="29"/>
        <v/>
      </c>
      <c r="M32" s="23"/>
      <c r="N32" s="80" t="str">
        <f>'1st Nine Weeks'!$B$298</f>
        <v>Extra 3</v>
      </c>
      <c r="O32" s="279" t="str">
        <f>'1st Nine Weeks'!$E309</f>
        <v/>
      </c>
      <c r="P32" s="81" t="str">
        <f t="shared" si="30"/>
        <v/>
      </c>
      <c r="Q32" s="279" t="str">
        <f>'2nd Nine Weeks'!$E309</f>
        <v/>
      </c>
      <c r="R32" s="81" t="str">
        <f t="shared" si="31"/>
        <v/>
      </c>
      <c r="S32" s="279" t="str">
        <f>'3rd Nine Weeks'!$E309</f>
        <v/>
      </c>
      <c r="T32" s="81" t="str">
        <f t="shared" si="32"/>
        <v/>
      </c>
      <c r="U32" s="279" t="str">
        <f>'4th Nine Weeks'!$E309</f>
        <v/>
      </c>
      <c r="V32" s="81" t="str">
        <f t="shared" si="33"/>
        <v/>
      </c>
      <c r="W32" s="279" t="str">
        <f t="shared" si="34"/>
        <v/>
      </c>
      <c r="X32" s="81" t="str">
        <f t="shared" si="35"/>
        <v/>
      </c>
      <c r="Y32" s="120"/>
      <c r="Z32" s="80" t="str">
        <f>'1st Nine Weeks'!$B$298</f>
        <v>Extra 3</v>
      </c>
      <c r="AA32" s="279" t="str">
        <f>'1st Nine Weeks'!$E315</f>
        <v/>
      </c>
      <c r="AB32" s="81" t="str">
        <f t="shared" si="36"/>
        <v/>
      </c>
      <c r="AC32" s="279" t="str">
        <f>'2nd Nine Weeks'!$E315</f>
        <v/>
      </c>
      <c r="AD32" s="81" t="str">
        <f t="shared" si="37"/>
        <v/>
      </c>
      <c r="AE32" s="279" t="str">
        <f>'3rd Nine Weeks'!$E315</f>
        <v/>
      </c>
      <c r="AF32" s="81" t="str">
        <f t="shared" si="38"/>
        <v/>
      </c>
      <c r="AG32" s="279" t="str">
        <f>'4th Nine Weeks'!$E315</f>
        <v/>
      </c>
      <c r="AH32" s="81" t="str">
        <f t="shared" si="39"/>
        <v/>
      </c>
      <c r="AI32" s="279" t="str">
        <f t="shared" si="40"/>
        <v/>
      </c>
      <c r="AJ32" s="81" t="str">
        <f t="shared" si="41"/>
        <v/>
      </c>
      <c r="AK32" s="23"/>
      <c r="AL32" s="80" t="str">
        <f>'1st Nine Weeks'!$B$298</f>
        <v>Extra 3</v>
      </c>
      <c r="AM32" s="279" t="str">
        <f>'1st Nine Weeks'!$E321</f>
        <v/>
      </c>
      <c r="AN32" s="81" t="str">
        <f t="shared" si="42"/>
        <v/>
      </c>
      <c r="AO32" s="279" t="str">
        <f>'2nd Nine Weeks'!$E321</f>
        <v/>
      </c>
      <c r="AP32" s="81" t="str">
        <f t="shared" si="43"/>
        <v/>
      </c>
      <c r="AQ32" s="279" t="str">
        <f>'3rd Nine Weeks'!$E321</f>
        <v/>
      </c>
      <c r="AR32" s="81" t="str">
        <f t="shared" si="44"/>
        <v/>
      </c>
      <c r="AS32" s="279" t="str">
        <f>'4th Nine Weeks'!$E321</f>
        <v/>
      </c>
      <c r="AT32" s="81" t="str">
        <f t="shared" si="45"/>
        <v/>
      </c>
      <c r="AU32" s="279" t="str">
        <f t="shared" si="46"/>
        <v/>
      </c>
      <c r="AV32" s="81" t="str">
        <f t="shared" si="47"/>
        <v/>
      </c>
    </row>
    <row r="33" spans="1:48">
      <c r="A33" s="23"/>
      <c r="B33" s="80" t="str">
        <f>'1st Nine Weeks'!$B$325</f>
        <v>Extra 4</v>
      </c>
      <c r="C33" s="279" t="str">
        <f>'1st Nine Weeks'!$E330</f>
        <v/>
      </c>
      <c r="D33" s="81" t="str">
        <f t="shared" si="24"/>
        <v/>
      </c>
      <c r="E33" s="279" t="str">
        <f>'2nd Nine Weeks'!$E330</f>
        <v/>
      </c>
      <c r="F33" s="81" t="str">
        <f t="shared" si="25"/>
        <v/>
      </c>
      <c r="G33" s="279" t="str">
        <f>'3rd Nine Weeks'!$E330</f>
        <v/>
      </c>
      <c r="H33" s="81" t="str">
        <f t="shared" si="26"/>
        <v/>
      </c>
      <c r="I33" s="279" t="str">
        <f>'4th Nine Weeks'!$E330</f>
        <v/>
      </c>
      <c r="J33" s="81" t="str">
        <f t="shared" si="27"/>
        <v/>
      </c>
      <c r="K33" s="279" t="str">
        <f t="shared" si="28"/>
        <v/>
      </c>
      <c r="L33" s="81" t="str">
        <f t="shared" si="29"/>
        <v/>
      </c>
      <c r="M33" s="23"/>
      <c r="N33" s="80" t="str">
        <f>'1st Nine Weeks'!$B$325</f>
        <v>Extra 4</v>
      </c>
      <c r="O33" s="279" t="str">
        <f>'1st Nine Weeks'!$E336</f>
        <v/>
      </c>
      <c r="P33" s="81" t="str">
        <f t="shared" si="30"/>
        <v/>
      </c>
      <c r="Q33" s="279" t="str">
        <f>'2nd Nine Weeks'!$E336</f>
        <v/>
      </c>
      <c r="R33" s="81" t="str">
        <f t="shared" si="31"/>
        <v/>
      </c>
      <c r="S33" s="279" t="str">
        <f>'3rd Nine Weeks'!$E336</f>
        <v/>
      </c>
      <c r="T33" s="81" t="str">
        <f t="shared" si="32"/>
        <v/>
      </c>
      <c r="U33" s="279" t="str">
        <f>'4th Nine Weeks'!$E336</f>
        <v/>
      </c>
      <c r="V33" s="81" t="str">
        <f t="shared" si="33"/>
        <v/>
      </c>
      <c r="W33" s="279" t="str">
        <f t="shared" si="34"/>
        <v/>
      </c>
      <c r="X33" s="81" t="str">
        <f t="shared" si="35"/>
        <v/>
      </c>
      <c r="Y33" s="120"/>
      <c r="Z33" s="80" t="str">
        <f>'1st Nine Weeks'!$B$325</f>
        <v>Extra 4</v>
      </c>
      <c r="AA33" s="279" t="str">
        <f>'1st Nine Weeks'!$E342</f>
        <v/>
      </c>
      <c r="AB33" s="81" t="str">
        <f t="shared" si="36"/>
        <v/>
      </c>
      <c r="AC33" s="279" t="str">
        <f>'2nd Nine Weeks'!$E342</f>
        <v/>
      </c>
      <c r="AD33" s="81" t="str">
        <f t="shared" si="37"/>
        <v/>
      </c>
      <c r="AE33" s="279" t="str">
        <f>'3rd Nine Weeks'!$E342</f>
        <v/>
      </c>
      <c r="AF33" s="81" t="str">
        <f t="shared" si="38"/>
        <v/>
      </c>
      <c r="AG33" s="279" t="str">
        <f>'4th Nine Weeks'!$E342</f>
        <v/>
      </c>
      <c r="AH33" s="81" t="str">
        <f t="shared" si="39"/>
        <v/>
      </c>
      <c r="AI33" s="279" t="str">
        <f t="shared" si="40"/>
        <v/>
      </c>
      <c r="AJ33" s="81" t="str">
        <f t="shared" si="41"/>
        <v/>
      </c>
      <c r="AK33" s="23"/>
      <c r="AL33" s="80" t="str">
        <f>'1st Nine Weeks'!$B$325</f>
        <v>Extra 4</v>
      </c>
      <c r="AM33" s="279" t="str">
        <f>'1st Nine Weeks'!$E348</f>
        <v/>
      </c>
      <c r="AN33" s="81" t="str">
        <f t="shared" si="42"/>
        <v/>
      </c>
      <c r="AO33" s="279" t="str">
        <f>'2nd Nine Weeks'!$E348</f>
        <v/>
      </c>
      <c r="AP33" s="81" t="str">
        <f t="shared" si="43"/>
        <v/>
      </c>
      <c r="AQ33" s="279" t="str">
        <f>'3rd Nine Weeks'!$E348</f>
        <v/>
      </c>
      <c r="AR33" s="81" t="str">
        <f t="shared" si="44"/>
        <v/>
      </c>
      <c r="AS33" s="279" t="str">
        <f>'4th Nine Weeks'!$E348</f>
        <v/>
      </c>
      <c r="AT33" s="81" t="str">
        <f t="shared" si="45"/>
        <v/>
      </c>
      <c r="AU33" s="279" t="str">
        <f t="shared" si="46"/>
        <v/>
      </c>
      <c r="AV33" s="81" t="str">
        <f t="shared" si="47"/>
        <v/>
      </c>
    </row>
    <row r="34" spans="1:48" ht="13.5" thickBot="1">
      <c r="A34" s="23"/>
      <c r="B34" s="93" t="s">
        <v>27</v>
      </c>
      <c r="C34" s="280"/>
      <c r="D34" s="94" t="str">
        <f t="shared" si="24"/>
        <v/>
      </c>
      <c r="E34" s="280"/>
      <c r="F34" s="94" t="str">
        <f t="shared" si="25"/>
        <v/>
      </c>
      <c r="G34" s="280"/>
      <c r="H34" s="94" t="str">
        <f t="shared" si="26"/>
        <v/>
      </c>
      <c r="I34" s="280"/>
      <c r="J34" s="94" t="str">
        <f t="shared" si="27"/>
        <v/>
      </c>
      <c r="K34" s="280"/>
      <c r="L34" s="94" t="str">
        <f t="shared" si="29"/>
        <v/>
      </c>
      <c r="M34" s="23"/>
      <c r="N34" s="93" t="s">
        <v>27</v>
      </c>
      <c r="O34" s="280"/>
      <c r="P34" s="94" t="str">
        <f t="shared" si="30"/>
        <v/>
      </c>
      <c r="Q34" s="280"/>
      <c r="R34" s="94" t="str">
        <f t="shared" si="31"/>
        <v/>
      </c>
      <c r="S34" s="280"/>
      <c r="T34" s="94" t="str">
        <f t="shared" si="32"/>
        <v/>
      </c>
      <c r="U34" s="280"/>
      <c r="V34" s="94" t="str">
        <f t="shared" si="33"/>
        <v/>
      </c>
      <c r="W34" s="280"/>
      <c r="X34" s="94" t="str">
        <f t="shared" si="35"/>
        <v/>
      </c>
      <c r="Y34" s="120"/>
      <c r="Z34" s="93" t="s">
        <v>27</v>
      </c>
      <c r="AA34" s="280"/>
      <c r="AB34" s="94" t="str">
        <f t="shared" si="36"/>
        <v/>
      </c>
      <c r="AC34" s="280"/>
      <c r="AD34" s="94" t="str">
        <f t="shared" si="37"/>
        <v/>
      </c>
      <c r="AE34" s="280"/>
      <c r="AF34" s="94" t="str">
        <f t="shared" si="38"/>
        <v/>
      </c>
      <c r="AG34" s="280"/>
      <c r="AH34" s="94" t="str">
        <f t="shared" si="39"/>
        <v/>
      </c>
      <c r="AI34" s="280"/>
      <c r="AJ34" s="94" t="str">
        <f t="shared" si="41"/>
        <v/>
      </c>
      <c r="AK34" s="23"/>
      <c r="AL34" s="93" t="s">
        <v>27</v>
      </c>
      <c r="AM34" s="280"/>
      <c r="AN34" s="94" t="str">
        <f t="shared" si="42"/>
        <v/>
      </c>
      <c r="AO34" s="280"/>
      <c r="AP34" s="94" t="str">
        <f t="shared" si="43"/>
        <v/>
      </c>
      <c r="AQ34" s="280"/>
      <c r="AR34" s="94" t="str">
        <f t="shared" si="44"/>
        <v/>
      </c>
      <c r="AS34" s="280"/>
      <c r="AT34" s="94" t="str">
        <f t="shared" si="45"/>
        <v/>
      </c>
      <c r="AU34" s="280"/>
      <c r="AV34" s="94" t="str">
        <f t="shared" si="47"/>
        <v/>
      </c>
    </row>
    <row r="35" spans="1:48" ht="14.25" thickTop="1" thickBot="1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120"/>
      <c r="Z35" s="120"/>
      <c r="AA35" s="120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120"/>
      <c r="AM35" s="120"/>
      <c r="AN35" s="23"/>
      <c r="AO35" s="23"/>
      <c r="AP35" s="23"/>
      <c r="AQ35" s="23"/>
      <c r="AR35" s="23"/>
      <c r="AS35" s="23"/>
      <c r="AT35" s="23"/>
      <c r="AU35" s="23"/>
      <c r="AV35" s="23"/>
    </row>
    <row r="36" spans="1:48" ht="14.25" thickTop="1" thickBot="1">
      <c r="A36" s="23"/>
      <c r="B36" s="56" t="str">
        <f>'1st Nine Weeks'!G34</f>
        <v/>
      </c>
      <c r="C36" s="57"/>
      <c r="D36" s="58"/>
      <c r="E36" s="57"/>
      <c r="F36" s="58"/>
      <c r="G36" s="57"/>
      <c r="H36" s="58"/>
      <c r="I36" s="57"/>
      <c r="J36" s="58"/>
      <c r="K36" s="57"/>
      <c r="L36" s="58"/>
      <c r="M36" s="23"/>
      <c r="N36" s="56" t="str">
        <f>'1st Nine Weeks'!G40</f>
        <v/>
      </c>
      <c r="O36" s="57"/>
      <c r="P36" s="58"/>
      <c r="Q36" s="57"/>
      <c r="R36" s="58"/>
      <c r="S36" s="57"/>
      <c r="T36" s="58"/>
      <c r="U36" s="57"/>
      <c r="V36" s="58"/>
      <c r="W36" s="57"/>
      <c r="X36" s="58"/>
      <c r="Y36" s="120"/>
      <c r="Z36" s="56" t="str">
        <f>'1st Nine Weeks'!G46</f>
        <v/>
      </c>
      <c r="AA36" s="57"/>
      <c r="AB36" s="58"/>
      <c r="AC36" s="57"/>
      <c r="AD36" s="58"/>
      <c r="AE36" s="57"/>
      <c r="AF36" s="58"/>
      <c r="AG36" s="57"/>
      <c r="AH36" s="58"/>
      <c r="AI36" s="57"/>
      <c r="AJ36" s="58"/>
      <c r="AK36" s="23"/>
      <c r="AL36" s="56" t="str">
        <f>'1st Nine Weeks'!G52</f>
        <v/>
      </c>
      <c r="AM36" s="57"/>
      <c r="AN36" s="58"/>
      <c r="AO36" s="57"/>
      <c r="AP36" s="58"/>
      <c r="AQ36" s="57"/>
      <c r="AR36" s="58"/>
      <c r="AS36" s="57"/>
      <c r="AT36" s="58"/>
      <c r="AU36" s="57"/>
      <c r="AV36" s="58"/>
    </row>
    <row r="37" spans="1:48">
      <c r="A37" s="23"/>
      <c r="B37" s="281"/>
      <c r="C37" s="370" t="s">
        <v>0</v>
      </c>
      <c r="D37" s="371"/>
      <c r="E37" s="370" t="s">
        <v>1</v>
      </c>
      <c r="F37" s="371"/>
      <c r="G37" s="370" t="s">
        <v>2</v>
      </c>
      <c r="H37" s="371"/>
      <c r="I37" s="370" t="s">
        <v>3</v>
      </c>
      <c r="J37" s="371"/>
      <c r="K37" s="370" t="s">
        <v>4</v>
      </c>
      <c r="L37" s="371"/>
      <c r="M37" s="23"/>
      <c r="N37" s="281"/>
      <c r="O37" s="370" t="s">
        <v>0</v>
      </c>
      <c r="P37" s="371"/>
      <c r="Q37" s="370" t="s">
        <v>1</v>
      </c>
      <c r="R37" s="371"/>
      <c r="S37" s="370" t="s">
        <v>2</v>
      </c>
      <c r="T37" s="371"/>
      <c r="U37" s="370" t="s">
        <v>3</v>
      </c>
      <c r="V37" s="371"/>
      <c r="W37" s="370" t="s">
        <v>4</v>
      </c>
      <c r="X37" s="371"/>
      <c r="Y37" s="120"/>
      <c r="Z37" s="281"/>
      <c r="AA37" s="370" t="s">
        <v>0</v>
      </c>
      <c r="AB37" s="371"/>
      <c r="AC37" s="370" t="s">
        <v>1</v>
      </c>
      <c r="AD37" s="371"/>
      <c r="AE37" s="370" t="s">
        <v>2</v>
      </c>
      <c r="AF37" s="371"/>
      <c r="AG37" s="370" t="s">
        <v>3</v>
      </c>
      <c r="AH37" s="371"/>
      <c r="AI37" s="370" t="s">
        <v>4</v>
      </c>
      <c r="AJ37" s="371"/>
      <c r="AK37" s="23"/>
      <c r="AL37" s="281"/>
      <c r="AM37" s="370" t="s">
        <v>0</v>
      </c>
      <c r="AN37" s="371"/>
      <c r="AO37" s="370" t="s">
        <v>1</v>
      </c>
      <c r="AP37" s="371"/>
      <c r="AQ37" s="370" t="s">
        <v>2</v>
      </c>
      <c r="AR37" s="371"/>
      <c r="AS37" s="370" t="s">
        <v>3</v>
      </c>
      <c r="AT37" s="371"/>
      <c r="AU37" s="370" t="s">
        <v>4</v>
      </c>
      <c r="AV37" s="371"/>
    </row>
    <row r="38" spans="1:48">
      <c r="A38" s="23"/>
      <c r="B38" s="68" t="str">
        <f>'1st Nine Weeks'!$B$28</f>
        <v>Reading</v>
      </c>
      <c r="C38" s="278" t="str">
        <f>'1st Nine Weeks'!$E34</f>
        <v/>
      </c>
      <c r="D38" s="69" t="str">
        <f t="shared" ref="D38:D50" si="48">IF(ISERROR(IF(C38,HLOOKUP(C38,$C$102:$O$103,2),"")),"",IF(C38,HLOOKUP(C38,$C$102:$O$103,2),""))</f>
        <v/>
      </c>
      <c r="E38" s="278" t="str">
        <f>'2nd Nine Weeks'!$E34</f>
        <v/>
      </c>
      <c r="F38" s="69" t="str">
        <f t="shared" ref="F38:F50" si="49">IF(ISERROR(IF(E38,HLOOKUP(E38,$C$102:$O$103,2),"")),"",IF(E38,HLOOKUP(E38,$C$102:$O$103,2),""))</f>
        <v/>
      </c>
      <c r="G38" s="278" t="str">
        <f>'3rd Nine Weeks'!$E34</f>
        <v/>
      </c>
      <c r="H38" s="69" t="str">
        <f t="shared" ref="H38:H50" si="50">IF(ISERROR(IF(G38,HLOOKUP(G38,$C$102:$O$103,2),"")),"",IF(G38,HLOOKUP(G38,$C$102:$O$103,2),""))</f>
        <v/>
      </c>
      <c r="I38" s="278" t="str">
        <f>'4th Nine Weeks'!$E34</f>
        <v/>
      </c>
      <c r="J38" s="69" t="str">
        <f t="shared" ref="J38:J50" si="51">IF(ISERROR(IF(I38,HLOOKUP(I38,$C$102:$O$103,2),"")),"",IF(I38,HLOOKUP(I38,$C$102:$O$103,2),""))</f>
        <v/>
      </c>
      <c r="K38" s="278" t="str">
        <f t="shared" ref="K38:K49" si="52">IF(SUM(C38,E38,G38,I38),AVERAGE(C38,E38,G38,I38),"")</f>
        <v/>
      </c>
      <c r="L38" s="69" t="str">
        <f t="shared" ref="L38:L50" si="53">IF(ISERROR(IF(K38,HLOOKUP(K38,$C$102:$O$103,2),"")),"",IF(K38,HLOOKUP(K38,$C$102:$O$103,2),""))</f>
        <v/>
      </c>
      <c r="M38" s="23"/>
      <c r="N38" s="68" t="str">
        <f>'1st Nine Weeks'!$B$28</f>
        <v>Reading</v>
      </c>
      <c r="O38" s="278" t="str">
        <f>'1st Nine Weeks'!$E40</f>
        <v/>
      </c>
      <c r="P38" s="69" t="str">
        <f t="shared" ref="P38:P50" si="54">IF(ISERROR(IF(O38,HLOOKUP(O38,$C$102:$O$103,2),"")),"",IF(O38,HLOOKUP(O38,$C$102:$O$103,2),""))</f>
        <v/>
      </c>
      <c r="Q38" s="278" t="str">
        <f>'2nd Nine Weeks'!$E40</f>
        <v/>
      </c>
      <c r="R38" s="69" t="str">
        <f t="shared" ref="R38:R50" si="55">IF(ISERROR(IF(Q38,HLOOKUP(Q38,$C$102:$O$103,2),"")),"",IF(Q38,HLOOKUP(Q38,$C$102:$O$103,2),""))</f>
        <v/>
      </c>
      <c r="S38" s="278" t="str">
        <f>'3rd Nine Weeks'!$E40</f>
        <v/>
      </c>
      <c r="T38" s="69" t="str">
        <f t="shared" ref="T38:T50" si="56">IF(ISERROR(IF(S38,HLOOKUP(S38,$C$102:$O$103,2),"")),"",IF(S38,HLOOKUP(S38,$C$102:$O$103,2),""))</f>
        <v/>
      </c>
      <c r="U38" s="278" t="str">
        <f>'4th Nine Weeks'!$E40</f>
        <v/>
      </c>
      <c r="V38" s="69" t="str">
        <f t="shared" ref="V38:V50" si="57">IF(ISERROR(IF(U38,HLOOKUP(U38,$C$102:$O$103,2),"")),"",IF(U38,HLOOKUP(U38,$C$102:$O$103,2),""))</f>
        <v/>
      </c>
      <c r="W38" s="278" t="str">
        <f t="shared" ref="W38:W49" si="58">IF(SUM(O38,Q38,S38,U38),AVERAGE(O38,Q38,S38,U38),"")</f>
        <v/>
      </c>
      <c r="X38" s="69" t="str">
        <f t="shared" ref="X38:X50" si="59">IF(ISERROR(IF(W38,HLOOKUP(W38,$C$102:$O$103,2),"")),"",IF(W38,HLOOKUP(W38,$C$102:$O$103,2),""))</f>
        <v/>
      </c>
      <c r="Y38" s="120"/>
      <c r="Z38" s="68" t="str">
        <f>'1st Nine Weeks'!$B$28</f>
        <v>Reading</v>
      </c>
      <c r="AA38" s="278" t="str">
        <f>'1st Nine Weeks'!$E46</f>
        <v/>
      </c>
      <c r="AB38" s="69" t="str">
        <f t="shared" ref="AB38:AB50" si="60">IF(ISERROR(IF(AA38,HLOOKUP(AA38,$C$102:$O$103,2),"")),"",IF(AA38,HLOOKUP(AA38,$C$102:$O$103,2),""))</f>
        <v/>
      </c>
      <c r="AC38" s="278" t="str">
        <f>'2nd Nine Weeks'!$E46</f>
        <v/>
      </c>
      <c r="AD38" s="69" t="str">
        <f t="shared" ref="AD38:AD50" si="61">IF(ISERROR(IF(AC38,HLOOKUP(AC38,$C$102:$O$103,2),"")),"",IF(AC38,HLOOKUP(AC38,$C$102:$O$103,2),""))</f>
        <v/>
      </c>
      <c r="AE38" s="278" t="str">
        <f>'3rd Nine Weeks'!$E46</f>
        <v/>
      </c>
      <c r="AF38" s="69" t="str">
        <f t="shared" ref="AF38:AF50" si="62">IF(ISERROR(IF(AE38,HLOOKUP(AE38,$C$102:$O$103,2),"")),"",IF(AE38,HLOOKUP(AE38,$C$102:$O$103,2),""))</f>
        <v/>
      </c>
      <c r="AG38" s="278" t="str">
        <f>'4th Nine Weeks'!$E46</f>
        <v/>
      </c>
      <c r="AH38" s="69" t="str">
        <f t="shared" ref="AH38:AH50" si="63">IF(ISERROR(IF(AG38,HLOOKUP(AG38,$C$102:$O$103,2),"")),"",IF(AG38,HLOOKUP(AG38,$C$102:$O$103,2),""))</f>
        <v/>
      </c>
      <c r="AI38" s="278" t="str">
        <f t="shared" ref="AI38:AI49" si="64">IF(SUM(AA38,AC38,AE38,AG38),AVERAGE(AA38,AC38,AE38,AG38),"")</f>
        <v/>
      </c>
      <c r="AJ38" s="69" t="str">
        <f t="shared" ref="AJ38:AJ50" si="65">IF(ISERROR(IF(AI38,HLOOKUP(AI38,$C$102:$O$103,2),"")),"",IF(AI38,HLOOKUP(AI38,$C$102:$O$103,2),""))</f>
        <v/>
      </c>
      <c r="AK38" s="23"/>
      <c r="AL38" s="68" t="str">
        <f>'1st Nine Weeks'!$B$28</f>
        <v>Reading</v>
      </c>
      <c r="AM38" s="278" t="str">
        <f>'1st Nine Weeks'!$E52</f>
        <v/>
      </c>
      <c r="AN38" s="69" t="str">
        <f t="shared" ref="AN38:AN50" si="66">IF(ISERROR(IF(AM38,HLOOKUP(AM38,$C$102:$O$103,2),"")),"",IF(AM38,HLOOKUP(AM38,$C$102:$O$103,2),""))</f>
        <v/>
      </c>
      <c r="AO38" s="278" t="str">
        <f>'2nd Nine Weeks'!$E52</f>
        <v/>
      </c>
      <c r="AP38" s="69" t="str">
        <f t="shared" ref="AP38:AP50" si="67">IF(ISERROR(IF(AO38,HLOOKUP(AO38,$C$102:$O$103,2),"")),"",IF(AO38,HLOOKUP(AO38,$C$102:$O$103,2),""))</f>
        <v/>
      </c>
      <c r="AQ38" s="278" t="str">
        <f>'3rd Nine Weeks'!$E52</f>
        <v/>
      </c>
      <c r="AR38" s="69" t="str">
        <f t="shared" ref="AR38:AR50" si="68">IF(ISERROR(IF(AQ38,HLOOKUP(AQ38,$C$102:$O$103,2),"")),"",IF(AQ38,HLOOKUP(AQ38,$C$102:$O$103,2),""))</f>
        <v/>
      </c>
      <c r="AS38" s="278" t="str">
        <f>'4th Nine Weeks'!$E52</f>
        <v/>
      </c>
      <c r="AT38" s="69" t="str">
        <f t="shared" ref="AT38:AT50" si="69">IF(ISERROR(IF(AS38,HLOOKUP(AS38,$C$102:$O$103,2),"")),"",IF(AS38,HLOOKUP(AS38,$C$102:$O$103,2),""))</f>
        <v/>
      </c>
      <c r="AU38" s="278" t="str">
        <f t="shared" ref="AU38:AU49" si="70">IF(SUM(AM38,AO38,AQ38,AS38),AVERAGE(AM38,AO38,AQ38,AS38),"")</f>
        <v/>
      </c>
      <c r="AV38" s="69" t="str">
        <f t="shared" ref="AV38:AV50" si="71">IF(ISERROR(IF(AU38,HLOOKUP(AU38,$C$102:$O$103,2),"")),"",IF(AU38,HLOOKUP(AU38,$C$102:$O$103,2),""))</f>
        <v/>
      </c>
    </row>
    <row r="39" spans="1:48">
      <c r="A39" s="23"/>
      <c r="B39" s="80" t="str">
        <f>'1st Nine Weeks'!$B$55</f>
        <v>Language</v>
      </c>
      <c r="C39" s="279" t="str">
        <f>'1st Nine Weeks'!$E61</f>
        <v/>
      </c>
      <c r="D39" s="81" t="str">
        <f t="shared" si="48"/>
        <v/>
      </c>
      <c r="E39" s="279" t="str">
        <f>'2nd Nine Weeks'!$E61</f>
        <v/>
      </c>
      <c r="F39" s="81" t="str">
        <f t="shared" si="49"/>
        <v/>
      </c>
      <c r="G39" s="279" t="str">
        <f>'3rd Nine Weeks'!$E61</f>
        <v/>
      </c>
      <c r="H39" s="81" t="str">
        <f t="shared" si="50"/>
        <v/>
      </c>
      <c r="I39" s="279" t="str">
        <f>'4th Nine Weeks'!$E61</f>
        <v/>
      </c>
      <c r="J39" s="81" t="str">
        <f t="shared" si="51"/>
        <v/>
      </c>
      <c r="K39" s="279" t="str">
        <f t="shared" si="52"/>
        <v/>
      </c>
      <c r="L39" s="81" t="str">
        <f t="shared" si="53"/>
        <v/>
      </c>
      <c r="M39" s="23"/>
      <c r="N39" s="80" t="str">
        <f>'1st Nine Weeks'!$B$55</f>
        <v>Language</v>
      </c>
      <c r="O39" s="279" t="str">
        <f>'1st Nine Weeks'!$E67</f>
        <v/>
      </c>
      <c r="P39" s="81" t="str">
        <f t="shared" si="54"/>
        <v/>
      </c>
      <c r="Q39" s="279" t="str">
        <f>'2nd Nine Weeks'!$E67</f>
        <v/>
      </c>
      <c r="R39" s="81" t="str">
        <f t="shared" si="55"/>
        <v/>
      </c>
      <c r="S39" s="279" t="str">
        <f>'3rd Nine Weeks'!$E67</f>
        <v/>
      </c>
      <c r="T39" s="81" t="str">
        <f t="shared" si="56"/>
        <v/>
      </c>
      <c r="U39" s="279" t="str">
        <f>'4th Nine Weeks'!$E67</f>
        <v/>
      </c>
      <c r="V39" s="81" t="str">
        <f t="shared" si="57"/>
        <v/>
      </c>
      <c r="W39" s="279" t="str">
        <f t="shared" si="58"/>
        <v/>
      </c>
      <c r="X39" s="81" t="str">
        <f t="shared" si="59"/>
        <v/>
      </c>
      <c r="Y39" s="120"/>
      <c r="Z39" s="80" t="str">
        <f>'1st Nine Weeks'!$B$55</f>
        <v>Language</v>
      </c>
      <c r="AA39" s="279" t="str">
        <f>'1st Nine Weeks'!$E73</f>
        <v/>
      </c>
      <c r="AB39" s="81" t="str">
        <f t="shared" si="60"/>
        <v/>
      </c>
      <c r="AC39" s="279" t="str">
        <f>'2nd Nine Weeks'!$E73</f>
        <v/>
      </c>
      <c r="AD39" s="81" t="str">
        <f t="shared" si="61"/>
        <v/>
      </c>
      <c r="AE39" s="279" t="str">
        <f>'3rd Nine Weeks'!$E73</f>
        <v/>
      </c>
      <c r="AF39" s="81" t="str">
        <f t="shared" si="62"/>
        <v/>
      </c>
      <c r="AG39" s="279" t="str">
        <f>'4th Nine Weeks'!$E73</f>
        <v/>
      </c>
      <c r="AH39" s="81" t="str">
        <f t="shared" si="63"/>
        <v/>
      </c>
      <c r="AI39" s="279" t="str">
        <f t="shared" si="64"/>
        <v/>
      </c>
      <c r="AJ39" s="81" t="str">
        <f t="shared" si="65"/>
        <v/>
      </c>
      <c r="AK39" s="23"/>
      <c r="AL39" s="80" t="str">
        <f>'1st Nine Weeks'!$B$55</f>
        <v>Language</v>
      </c>
      <c r="AM39" s="279" t="str">
        <f>'1st Nine Weeks'!$E79</f>
        <v/>
      </c>
      <c r="AN39" s="81" t="str">
        <f t="shared" si="66"/>
        <v/>
      </c>
      <c r="AO39" s="279" t="str">
        <f>'2nd Nine Weeks'!$E79</f>
        <v/>
      </c>
      <c r="AP39" s="81" t="str">
        <f t="shared" si="67"/>
        <v/>
      </c>
      <c r="AQ39" s="279" t="str">
        <f>'3rd Nine Weeks'!$E79</f>
        <v/>
      </c>
      <c r="AR39" s="81" t="str">
        <f t="shared" si="68"/>
        <v/>
      </c>
      <c r="AS39" s="279" t="str">
        <f>'4th Nine Weeks'!$E79</f>
        <v/>
      </c>
      <c r="AT39" s="81" t="str">
        <f t="shared" si="69"/>
        <v/>
      </c>
      <c r="AU39" s="279" t="str">
        <f t="shared" si="70"/>
        <v/>
      </c>
      <c r="AV39" s="81" t="str">
        <f t="shared" si="71"/>
        <v/>
      </c>
    </row>
    <row r="40" spans="1:48">
      <c r="A40" s="23"/>
      <c r="B40" s="80" t="str">
        <f>'1st Nine Weeks'!$B$82</f>
        <v>Spelling</v>
      </c>
      <c r="C40" s="279" t="str">
        <f>'1st Nine Weeks'!$E88</f>
        <v/>
      </c>
      <c r="D40" s="81" t="str">
        <f t="shared" si="48"/>
        <v/>
      </c>
      <c r="E40" s="279" t="str">
        <f>'2nd Nine Weeks'!$E88</f>
        <v/>
      </c>
      <c r="F40" s="81" t="str">
        <f t="shared" si="49"/>
        <v/>
      </c>
      <c r="G40" s="279" t="str">
        <f>'3rd Nine Weeks'!$E88</f>
        <v/>
      </c>
      <c r="H40" s="81" t="str">
        <f t="shared" si="50"/>
        <v/>
      </c>
      <c r="I40" s="279" t="str">
        <f>'4th Nine Weeks'!$E88</f>
        <v/>
      </c>
      <c r="J40" s="81" t="str">
        <f t="shared" si="51"/>
        <v/>
      </c>
      <c r="K40" s="279" t="str">
        <f t="shared" si="52"/>
        <v/>
      </c>
      <c r="L40" s="81" t="str">
        <f t="shared" si="53"/>
        <v/>
      </c>
      <c r="M40" s="23"/>
      <c r="N40" s="80" t="str">
        <f>'1st Nine Weeks'!$B$82</f>
        <v>Spelling</v>
      </c>
      <c r="O40" s="279" t="str">
        <f>'1st Nine Weeks'!$E94</f>
        <v/>
      </c>
      <c r="P40" s="81" t="str">
        <f t="shared" si="54"/>
        <v/>
      </c>
      <c r="Q40" s="279" t="str">
        <f>'2nd Nine Weeks'!$E94</f>
        <v/>
      </c>
      <c r="R40" s="81" t="str">
        <f t="shared" si="55"/>
        <v/>
      </c>
      <c r="S40" s="279" t="str">
        <f>'3rd Nine Weeks'!$E94</f>
        <v/>
      </c>
      <c r="T40" s="81" t="str">
        <f t="shared" si="56"/>
        <v/>
      </c>
      <c r="U40" s="279" t="str">
        <f>'4th Nine Weeks'!$E94</f>
        <v/>
      </c>
      <c r="V40" s="81" t="str">
        <f t="shared" si="57"/>
        <v/>
      </c>
      <c r="W40" s="279" t="str">
        <f t="shared" si="58"/>
        <v/>
      </c>
      <c r="X40" s="81" t="str">
        <f t="shared" si="59"/>
        <v/>
      </c>
      <c r="Y40" s="120"/>
      <c r="Z40" s="80" t="str">
        <f>'1st Nine Weeks'!$B$82</f>
        <v>Spelling</v>
      </c>
      <c r="AA40" s="279" t="str">
        <f>'1st Nine Weeks'!$E100</f>
        <v/>
      </c>
      <c r="AB40" s="81" t="str">
        <f t="shared" si="60"/>
        <v/>
      </c>
      <c r="AC40" s="279" t="str">
        <f>'2nd Nine Weeks'!$E100</f>
        <v/>
      </c>
      <c r="AD40" s="81" t="str">
        <f t="shared" si="61"/>
        <v/>
      </c>
      <c r="AE40" s="279" t="str">
        <f>'3rd Nine Weeks'!$E100</f>
        <v/>
      </c>
      <c r="AF40" s="81" t="str">
        <f t="shared" si="62"/>
        <v/>
      </c>
      <c r="AG40" s="279" t="str">
        <f>'4th Nine Weeks'!$E100</f>
        <v/>
      </c>
      <c r="AH40" s="81" t="str">
        <f t="shared" si="63"/>
        <v/>
      </c>
      <c r="AI40" s="279" t="str">
        <f t="shared" si="64"/>
        <v/>
      </c>
      <c r="AJ40" s="81" t="str">
        <f t="shared" si="65"/>
        <v/>
      </c>
      <c r="AK40" s="23"/>
      <c r="AL40" s="80" t="str">
        <f>'1st Nine Weeks'!$B$82</f>
        <v>Spelling</v>
      </c>
      <c r="AM40" s="279" t="str">
        <f>'1st Nine Weeks'!$E106</f>
        <v/>
      </c>
      <c r="AN40" s="81" t="str">
        <f t="shared" si="66"/>
        <v/>
      </c>
      <c r="AO40" s="279" t="str">
        <f>'2nd Nine Weeks'!$E106</f>
        <v/>
      </c>
      <c r="AP40" s="81" t="str">
        <f t="shared" si="67"/>
        <v/>
      </c>
      <c r="AQ40" s="279" t="str">
        <f>'3rd Nine Weeks'!$E106</f>
        <v/>
      </c>
      <c r="AR40" s="81" t="str">
        <f t="shared" si="68"/>
        <v/>
      </c>
      <c r="AS40" s="279" t="str">
        <f>'4th Nine Weeks'!$E106</f>
        <v/>
      </c>
      <c r="AT40" s="81" t="str">
        <f t="shared" si="69"/>
        <v/>
      </c>
      <c r="AU40" s="279" t="str">
        <f t="shared" si="70"/>
        <v/>
      </c>
      <c r="AV40" s="81" t="str">
        <f t="shared" si="71"/>
        <v/>
      </c>
    </row>
    <row r="41" spans="1:48">
      <c r="A41" s="23"/>
      <c r="B41" s="80" t="str">
        <f>'1st Nine Weeks'!$B$109</f>
        <v>Math</v>
      </c>
      <c r="C41" s="279" t="str">
        <f>'1st Nine Weeks'!$E115</f>
        <v/>
      </c>
      <c r="D41" s="81" t="str">
        <f t="shared" si="48"/>
        <v/>
      </c>
      <c r="E41" s="279" t="str">
        <f>'2nd Nine Weeks'!$E115</f>
        <v/>
      </c>
      <c r="F41" s="81" t="str">
        <f t="shared" si="49"/>
        <v/>
      </c>
      <c r="G41" s="279" t="str">
        <f>'3rd Nine Weeks'!$E115</f>
        <v/>
      </c>
      <c r="H41" s="81" t="str">
        <f t="shared" si="50"/>
        <v/>
      </c>
      <c r="I41" s="279" t="str">
        <f>'4th Nine Weeks'!$E115</f>
        <v/>
      </c>
      <c r="J41" s="81" t="str">
        <f t="shared" si="51"/>
        <v/>
      </c>
      <c r="K41" s="279" t="str">
        <f t="shared" si="52"/>
        <v/>
      </c>
      <c r="L41" s="81" t="str">
        <f t="shared" si="53"/>
        <v/>
      </c>
      <c r="M41" s="23"/>
      <c r="N41" s="80" t="str">
        <f>'1st Nine Weeks'!$B$109</f>
        <v>Math</v>
      </c>
      <c r="O41" s="279" t="str">
        <f>'1st Nine Weeks'!$E121</f>
        <v/>
      </c>
      <c r="P41" s="81" t="str">
        <f t="shared" si="54"/>
        <v/>
      </c>
      <c r="Q41" s="279" t="str">
        <f>'2nd Nine Weeks'!$E121</f>
        <v/>
      </c>
      <c r="R41" s="81" t="str">
        <f t="shared" si="55"/>
        <v/>
      </c>
      <c r="S41" s="279" t="str">
        <f>'3rd Nine Weeks'!$E121</f>
        <v/>
      </c>
      <c r="T41" s="81" t="str">
        <f t="shared" si="56"/>
        <v/>
      </c>
      <c r="U41" s="279" t="str">
        <f>'4th Nine Weeks'!$E121</f>
        <v/>
      </c>
      <c r="V41" s="81" t="str">
        <f t="shared" si="57"/>
        <v/>
      </c>
      <c r="W41" s="279" t="str">
        <f t="shared" si="58"/>
        <v/>
      </c>
      <c r="X41" s="81" t="str">
        <f t="shared" si="59"/>
        <v/>
      </c>
      <c r="Y41" s="120"/>
      <c r="Z41" s="80" t="str">
        <f>'1st Nine Weeks'!$B$109</f>
        <v>Math</v>
      </c>
      <c r="AA41" s="279" t="str">
        <f>'1st Nine Weeks'!$E127</f>
        <v/>
      </c>
      <c r="AB41" s="81" t="str">
        <f t="shared" si="60"/>
        <v/>
      </c>
      <c r="AC41" s="279" t="str">
        <f>'2nd Nine Weeks'!$E127</f>
        <v/>
      </c>
      <c r="AD41" s="81" t="str">
        <f t="shared" si="61"/>
        <v/>
      </c>
      <c r="AE41" s="279" t="str">
        <f>'3rd Nine Weeks'!$E127</f>
        <v/>
      </c>
      <c r="AF41" s="81" t="str">
        <f t="shared" si="62"/>
        <v/>
      </c>
      <c r="AG41" s="279" t="str">
        <f>'4th Nine Weeks'!$E127</f>
        <v/>
      </c>
      <c r="AH41" s="81" t="str">
        <f t="shared" si="63"/>
        <v/>
      </c>
      <c r="AI41" s="279" t="str">
        <f t="shared" si="64"/>
        <v/>
      </c>
      <c r="AJ41" s="81" t="str">
        <f t="shared" si="65"/>
        <v/>
      </c>
      <c r="AK41" s="23"/>
      <c r="AL41" s="80" t="str">
        <f>'1st Nine Weeks'!$B$109</f>
        <v>Math</v>
      </c>
      <c r="AM41" s="279" t="str">
        <f>'1st Nine Weeks'!$E133</f>
        <v/>
      </c>
      <c r="AN41" s="81" t="str">
        <f t="shared" si="66"/>
        <v/>
      </c>
      <c r="AO41" s="279" t="str">
        <f>'2nd Nine Weeks'!$E133</f>
        <v/>
      </c>
      <c r="AP41" s="81" t="str">
        <f t="shared" si="67"/>
        <v/>
      </c>
      <c r="AQ41" s="279" t="str">
        <f>'3rd Nine Weeks'!$E133</f>
        <v/>
      </c>
      <c r="AR41" s="81" t="str">
        <f t="shared" si="68"/>
        <v/>
      </c>
      <c r="AS41" s="279" t="str">
        <f>'4th Nine Weeks'!$E133</f>
        <v/>
      </c>
      <c r="AT41" s="81" t="str">
        <f t="shared" si="69"/>
        <v/>
      </c>
      <c r="AU41" s="279" t="str">
        <f t="shared" si="70"/>
        <v/>
      </c>
      <c r="AV41" s="81" t="str">
        <f t="shared" si="71"/>
        <v/>
      </c>
    </row>
    <row r="42" spans="1:48">
      <c r="A42" s="23"/>
      <c r="B42" s="80" t="str">
        <f>'1st Nine Weeks'!$B$136</f>
        <v>Science</v>
      </c>
      <c r="C42" s="279" t="str">
        <f>'1st Nine Weeks'!$E142</f>
        <v/>
      </c>
      <c r="D42" s="81" t="str">
        <f t="shared" si="48"/>
        <v/>
      </c>
      <c r="E42" s="279" t="str">
        <f>'2nd Nine Weeks'!$E142</f>
        <v/>
      </c>
      <c r="F42" s="81" t="str">
        <f t="shared" si="49"/>
        <v/>
      </c>
      <c r="G42" s="279" t="str">
        <f>'3rd Nine Weeks'!$E142</f>
        <v/>
      </c>
      <c r="H42" s="81" t="str">
        <f t="shared" si="50"/>
        <v/>
      </c>
      <c r="I42" s="279" t="str">
        <f>'4th Nine Weeks'!$E142</f>
        <v/>
      </c>
      <c r="J42" s="81" t="str">
        <f t="shared" si="51"/>
        <v/>
      </c>
      <c r="K42" s="279" t="str">
        <f t="shared" si="52"/>
        <v/>
      </c>
      <c r="L42" s="81" t="str">
        <f t="shared" si="53"/>
        <v/>
      </c>
      <c r="M42" s="23"/>
      <c r="N42" s="80" t="str">
        <f>'1st Nine Weeks'!$B$136</f>
        <v>Science</v>
      </c>
      <c r="O42" s="279" t="str">
        <f>'1st Nine Weeks'!$E148</f>
        <v/>
      </c>
      <c r="P42" s="81" t="str">
        <f t="shared" si="54"/>
        <v/>
      </c>
      <c r="Q42" s="279" t="str">
        <f>'2nd Nine Weeks'!$E148</f>
        <v/>
      </c>
      <c r="R42" s="81" t="str">
        <f t="shared" si="55"/>
        <v/>
      </c>
      <c r="S42" s="279" t="str">
        <f>'3rd Nine Weeks'!$E148</f>
        <v/>
      </c>
      <c r="T42" s="81" t="str">
        <f t="shared" si="56"/>
        <v/>
      </c>
      <c r="U42" s="279" t="str">
        <f>'4th Nine Weeks'!$E148</f>
        <v/>
      </c>
      <c r="V42" s="81" t="str">
        <f t="shared" si="57"/>
        <v/>
      </c>
      <c r="W42" s="279" t="str">
        <f t="shared" si="58"/>
        <v/>
      </c>
      <c r="X42" s="81" t="str">
        <f t="shared" si="59"/>
        <v/>
      </c>
      <c r="Y42" s="120"/>
      <c r="Z42" s="80" t="str">
        <f>'1st Nine Weeks'!$B$136</f>
        <v>Science</v>
      </c>
      <c r="AA42" s="279" t="str">
        <f>'1st Nine Weeks'!$E154</f>
        <v/>
      </c>
      <c r="AB42" s="81" t="str">
        <f t="shared" si="60"/>
        <v/>
      </c>
      <c r="AC42" s="279" t="str">
        <f>'2nd Nine Weeks'!$E154</f>
        <v/>
      </c>
      <c r="AD42" s="81" t="str">
        <f t="shared" si="61"/>
        <v/>
      </c>
      <c r="AE42" s="279" t="str">
        <f>'3rd Nine Weeks'!$E154</f>
        <v/>
      </c>
      <c r="AF42" s="81" t="str">
        <f t="shared" si="62"/>
        <v/>
      </c>
      <c r="AG42" s="279" t="str">
        <f>'4th Nine Weeks'!$E154</f>
        <v/>
      </c>
      <c r="AH42" s="81" t="str">
        <f t="shared" si="63"/>
        <v/>
      </c>
      <c r="AI42" s="279" t="str">
        <f t="shared" si="64"/>
        <v/>
      </c>
      <c r="AJ42" s="81" t="str">
        <f t="shared" si="65"/>
        <v/>
      </c>
      <c r="AK42" s="23"/>
      <c r="AL42" s="80" t="str">
        <f>'1st Nine Weeks'!$B$136</f>
        <v>Science</v>
      </c>
      <c r="AM42" s="279" t="str">
        <f>'1st Nine Weeks'!$E160</f>
        <v/>
      </c>
      <c r="AN42" s="81" t="str">
        <f t="shared" si="66"/>
        <v/>
      </c>
      <c r="AO42" s="279" t="str">
        <f>'2nd Nine Weeks'!$E160</f>
        <v/>
      </c>
      <c r="AP42" s="81" t="str">
        <f t="shared" si="67"/>
        <v/>
      </c>
      <c r="AQ42" s="279" t="str">
        <f>'3rd Nine Weeks'!$E160</f>
        <v/>
      </c>
      <c r="AR42" s="81" t="str">
        <f t="shared" si="68"/>
        <v/>
      </c>
      <c r="AS42" s="279" t="str">
        <f>'4th Nine Weeks'!$E160</f>
        <v/>
      </c>
      <c r="AT42" s="81" t="str">
        <f t="shared" si="69"/>
        <v/>
      </c>
      <c r="AU42" s="279" t="str">
        <f t="shared" si="70"/>
        <v/>
      </c>
      <c r="AV42" s="81" t="str">
        <f t="shared" si="71"/>
        <v/>
      </c>
    </row>
    <row r="43" spans="1:48">
      <c r="A43" s="23"/>
      <c r="B43" s="80" t="str">
        <f>'1st Nine Weeks'!$B$163</f>
        <v>Penmanship</v>
      </c>
      <c r="C43" s="279" t="str">
        <f>'1st Nine Weeks'!$E169</f>
        <v/>
      </c>
      <c r="D43" s="81" t="str">
        <f t="shared" si="48"/>
        <v/>
      </c>
      <c r="E43" s="279" t="str">
        <f>'2nd Nine Weeks'!$E169</f>
        <v/>
      </c>
      <c r="F43" s="81" t="str">
        <f t="shared" si="49"/>
        <v/>
      </c>
      <c r="G43" s="279" t="str">
        <f>'3rd Nine Weeks'!$E169</f>
        <v/>
      </c>
      <c r="H43" s="81" t="str">
        <f t="shared" si="50"/>
        <v/>
      </c>
      <c r="I43" s="279" t="str">
        <f>'4th Nine Weeks'!$E169</f>
        <v/>
      </c>
      <c r="J43" s="81" t="str">
        <f t="shared" si="51"/>
        <v/>
      </c>
      <c r="K43" s="279" t="str">
        <f t="shared" si="52"/>
        <v/>
      </c>
      <c r="L43" s="81" t="str">
        <f t="shared" si="53"/>
        <v/>
      </c>
      <c r="M43" s="23"/>
      <c r="N43" s="80" t="str">
        <f>'1st Nine Weeks'!$B$163</f>
        <v>Penmanship</v>
      </c>
      <c r="O43" s="279" t="str">
        <f>'1st Nine Weeks'!$E175</f>
        <v/>
      </c>
      <c r="P43" s="81" t="str">
        <f t="shared" si="54"/>
        <v/>
      </c>
      <c r="Q43" s="279" t="str">
        <f>'2nd Nine Weeks'!$E175</f>
        <v/>
      </c>
      <c r="R43" s="81" t="str">
        <f t="shared" si="55"/>
        <v/>
      </c>
      <c r="S43" s="279" t="str">
        <f>'3rd Nine Weeks'!$E175</f>
        <v/>
      </c>
      <c r="T43" s="81" t="str">
        <f t="shared" si="56"/>
        <v/>
      </c>
      <c r="U43" s="279" t="str">
        <f>'4th Nine Weeks'!$E175</f>
        <v/>
      </c>
      <c r="V43" s="81" t="str">
        <f t="shared" si="57"/>
        <v/>
      </c>
      <c r="W43" s="279" t="str">
        <f t="shared" si="58"/>
        <v/>
      </c>
      <c r="X43" s="81" t="str">
        <f t="shared" si="59"/>
        <v/>
      </c>
      <c r="Y43" s="120"/>
      <c r="Z43" s="80" t="str">
        <f>'1st Nine Weeks'!$B$163</f>
        <v>Penmanship</v>
      </c>
      <c r="AA43" s="279" t="str">
        <f>'1st Nine Weeks'!$E181</f>
        <v/>
      </c>
      <c r="AB43" s="81" t="str">
        <f t="shared" si="60"/>
        <v/>
      </c>
      <c r="AC43" s="279" t="str">
        <f>'2nd Nine Weeks'!$E181</f>
        <v/>
      </c>
      <c r="AD43" s="81" t="str">
        <f t="shared" si="61"/>
        <v/>
      </c>
      <c r="AE43" s="279" t="str">
        <f>'3rd Nine Weeks'!$E181</f>
        <v/>
      </c>
      <c r="AF43" s="81" t="str">
        <f t="shared" si="62"/>
        <v/>
      </c>
      <c r="AG43" s="279" t="str">
        <f>'4th Nine Weeks'!$E181</f>
        <v/>
      </c>
      <c r="AH43" s="81" t="str">
        <f t="shared" si="63"/>
        <v/>
      </c>
      <c r="AI43" s="279" t="str">
        <f t="shared" si="64"/>
        <v/>
      </c>
      <c r="AJ43" s="81" t="str">
        <f t="shared" si="65"/>
        <v/>
      </c>
      <c r="AK43" s="23"/>
      <c r="AL43" s="80" t="str">
        <f>'1st Nine Weeks'!$B$163</f>
        <v>Penmanship</v>
      </c>
      <c r="AM43" s="279" t="str">
        <f>'1st Nine Weeks'!$E187</f>
        <v/>
      </c>
      <c r="AN43" s="81" t="str">
        <f t="shared" si="66"/>
        <v/>
      </c>
      <c r="AO43" s="279" t="str">
        <f>'2nd Nine Weeks'!$E187</f>
        <v/>
      </c>
      <c r="AP43" s="81" t="str">
        <f t="shared" si="67"/>
        <v/>
      </c>
      <c r="AQ43" s="279" t="str">
        <f>'3rd Nine Weeks'!$E187</f>
        <v/>
      </c>
      <c r="AR43" s="81" t="str">
        <f t="shared" si="68"/>
        <v/>
      </c>
      <c r="AS43" s="279" t="str">
        <f>'4th Nine Weeks'!$E187</f>
        <v/>
      </c>
      <c r="AT43" s="81" t="str">
        <f t="shared" si="69"/>
        <v/>
      </c>
      <c r="AU43" s="279" t="str">
        <f t="shared" si="70"/>
        <v/>
      </c>
      <c r="AV43" s="81" t="str">
        <f t="shared" si="71"/>
        <v/>
      </c>
    </row>
    <row r="44" spans="1:48">
      <c r="A44" s="23"/>
      <c r="B44" s="80" t="str">
        <f>'1st Nine Weeks'!$B$190</f>
        <v>Social Studies</v>
      </c>
      <c r="C44" s="279" t="str">
        <f>'1st Nine Weeks'!$E196</f>
        <v/>
      </c>
      <c r="D44" s="81" t="str">
        <f t="shared" si="48"/>
        <v/>
      </c>
      <c r="E44" s="279" t="str">
        <f>'2nd Nine Weeks'!$E196</f>
        <v/>
      </c>
      <c r="F44" s="81" t="str">
        <f t="shared" si="49"/>
        <v/>
      </c>
      <c r="G44" s="279" t="str">
        <f>'3rd Nine Weeks'!$E196</f>
        <v/>
      </c>
      <c r="H44" s="81" t="str">
        <f t="shared" si="50"/>
        <v/>
      </c>
      <c r="I44" s="279" t="str">
        <f>'4th Nine Weeks'!$E196</f>
        <v/>
      </c>
      <c r="J44" s="81" t="str">
        <f t="shared" si="51"/>
        <v/>
      </c>
      <c r="K44" s="279" t="str">
        <f t="shared" si="52"/>
        <v/>
      </c>
      <c r="L44" s="81" t="str">
        <f t="shared" si="53"/>
        <v/>
      </c>
      <c r="M44" s="23"/>
      <c r="N44" s="80" t="str">
        <f>'1st Nine Weeks'!$B$190</f>
        <v>Social Studies</v>
      </c>
      <c r="O44" s="279" t="str">
        <f>'1st Nine Weeks'!$E202</f>
        <v/>
      </c>
      <c r="P44" s="81" t="str">
        <f t="shared" si="54"/>
        <v/>
      </c>
      <c r="Q44" s="279" t="str">
        <f>'2nd Nine Weeks'!$E202</f>
        <v/>
      </c>
      <c r="R44" s="81" t="str">
        <f t="shared" si="55"/>
        <v/>
      </c>
      <c r="S44" s="279" t="str">
        <f>'3rd Nine Weeks'!$E202</f>
        <v/>
      </c>
      <c r="T44" s="81" t="str">
        <f t="shared" si="56"/>
        <v/>
      </c>
      <c r="U44" s="279" t="str">
        <f>'4th Nine Weeks'!$E202</f>
        <v/>
      </c>
      <c r="V44" s="81" t="str">
        <f t="shared" si="57"/>
        <v/>
      </c>
      <c r="W44" s="279" t="str">
        <f t="shared" si="58"/>
        <v/>
      </c>
      <c r="X44" s="81" t="str">
        <f t="shared" si="59"/>
        <v/>
      </c>
      <c r="Y44" s="120"/>
      <c r="Z44" s="80" t="str">
        <f>'1st Nine Weeks'!$B$190</f>
        <v>Social Studies</v>
      </c>
      <c r="AA44" s="279" t="str">
        <f>'1st Nine Weeks'!$E208</f>
        <v/>
      </c>
      <c r="AB44" s="81" t="str">
        <f t="shared" si="60"/>
        <v/>
      </c>
      <c r="AC44" s="279" t="str">
        <f>'2nd Nine Weeks'!$E208</f>
        <v/>
      </c>
      <c r="AD44" s="81" t="str">
        <f t="shared" si="61"/>
        <v/>
      </c>
      <c r="AE44" s="279" t="str">
        <f>'3rd Nine Weeks'!$E208</f>
        <v/>
      </c>
      <c r="AF44" s="81" t="str">
        <f t="shared" si="62"/>
        <v/>
      </c>
      <c r="AG44" s="279" t="str">
        <f>'4th Nine Weeks'!$E208</f>
        <v/>
      </c>
      <c r="AH44" s="81" t="str">
        <f t="shared" si="63"/>
        <v/>
      </c>
      <c r="AI44" s="279" t="str">
        <f t="shared" si="64"/>
        <v/>
      </c>
      <c r="AJ44" s="81" t="str">
        <f t="shared" si="65"/>
        <v/>
      </c>
      <c r="AK44" s="23"/>
      <c r="AL44" s="80" t="str">
        <f>'1st Nine Weeks'!$B$190</f>
        <v>Social Studies</v>
      </c>
      <c r="AM44" s="279" t="str">
        <f>'1st Nine Weeks'!$E214</f>
        <v/>
      </c>
      <c r="AN44" s="81" t="str">
        <f t="shared" si="66"/>
        <v/>
      </c>
      <c r="AO44" s="279" t="str">
        <f>'2nd Nine Weeks'!$E214</f>
        <v/>
      </c>
      <c r="AP44" s="81" t="str">
        <f t="shared" si="67"/>
        <v/>
      </c>
      <c r="AQ44" s="279" t="str">
        <f>'3rd Nine Weeks'!$E214</f>
        <v/>
      </c>
      <c r="AR44" s="81" t="str">
        <f t="shared" si="68"/>
        <v/>
      </c>
      <c r="AS44" s="279" t="str">
        <f>'4th Nine Weeks'!$E214</f>
        <v/>
      </c>
      <c r="AT44" s="81" t="str">
        <f t="shared" si="69"/>
        <v/>
      </c>
      <c r="AU44" s="279" t="str">
        <f t="shared" si="70"/>
        <v/>
      </c>
      <c r="AV44" s="81" t="str">
        <f t="shared" si="71"/>
        <v/>
      </c>
    </row>
    <row r="45" spans="1:48">
      <c r="A45" s="23"/>
      <c r="B45" s="80" t="str">
        <f>'1st Nine Weeks'!$B$217</f>
        <v>Typing</v>
      </c>
      <c r="C45" s="279" t="str">
        <f>'1st Nine Weeks'!$E223</f>
        <v/>
      </c>
      <c r="D45" s="81" t="str">
        <f t="shared" si="48"/>
        <v/>
      </c>
      <c r="E45" s="279" t="str">
        <f>'2nd Nine Weeks'!$E223</f>
        <v/>
      </c>
      <c r="F45" s="81" t="str">
        <f t="shared" si="49"/>
        <v/>
      </c>
      <c r="G45" s="279" t="str">
        <f>'3rd Nine Weeks'!$E223</f>
        <v/>
      </c>
      <c r="H45" s="81" t="str">
        <f t="shared" si="50"/>
        <v/>
      </c>
      <c r="I45" s="279" t="str">
        <f>'4th Nine Weeks'!$E223</f>
        <v/>
      </c>
      <c r="J45" s="81" t="str">
        <f t="shared" si="51"/>
        <v/>
      </c>
      <c r="K45" s="279" t="str">
        <f t="shared" si="52"/>
        <v/>
      </c>
      <c r="L45" s="81" t="str">
        <f t="shared" si="53"/>
        <v/>
      </c>
      <c r="M45" s="23"/>
      <c r="N45" s="80" t="str">
        <f>'1st Nine Weeks'!$B$217</f>
        <v>Typing</v>
      </c>
      <c r="O45" s="279" t="str">
        <f>'1st Nine Weeks'!$E229</f>
        <v/>
      </c>
      <c r="P45" s="81" t="str">
        <f t="shared" si="54"/>
        <v/>
      </c>
      <c r="Q45" s="279" t="str">
        <f>'2nd Nine Weeks'!$E229</f>
        <v/>
      </c>
      <c r="R45" s="81" t="str">
        <f t="shared" si="55"/>
        <v/>
      </c>
      <c r="S45" s="279" t="str">
        <f>'3rd Nine Weeks'!$E229</f>
        <v/>
      </c>
      <c r="T45" s="81" t="str">
        <f t="shared" si="56"/>
        <v/>
      </c>
      <c r="U45" s="279" t="str">
        <f>'4th Nine Weeks'!$E229</f>
        <v/>
      </c>
      <c r="V45" s="81" t="str">
        <f t="shared" si="57"/>
        <v/>
      </c>
      <c r="W45" s="279" t="str">
        <f t="shared" si="58"/>
        <v/>
      </c>
      <c r="X45" s="81" t="str">
        <f t="shared" si="59"/>
        <v/>
      </c>
      <c r="Y45" s="120"/>
      <c r="Z45" s="80" t="str">
        <f>'1st Nine Weeks'!$B$217</f>
        <v>Typing</v>
      </c>
      <c r="AA45" s="279" t="str">
        <f>'1st Nine Weeks'!$E235</f>
        <v/>
      </c>
      <c r="AB45" s="81" t="str">
        <f t="shared" si="60"/>
        <v/>
      </c>
      <c r="AC45" s="279" t="str">
        <f>'2nd Nine Weeks'!$E235</f>
        <v/>
      </c>
      <c r="AD45" s="81" t="str">
        <f t="shared" si="61"/>
        <v/>
      </c>
      <c r="AE45" s="279" t="str">
        <f>'3rd Nine Weeks'!$E235</f>
        <v/>
      </c>
      <c r="AF45" s="81" t="str">
        <f t="shared" si="62"/>
        <v/>
      </c>
      <c r="AG45" s="279" t="str">
        <f>'4th Nine Weeks'!$E235</f>
        <v/>
      </c>
      <c r="AH45" s="81" t="str">
        <f t="shared" si="63"/>
        <v/>
      </c>
      <c r="AI45" s="279" t="str">
        <f t="shared" si="64"/>
        <v/>
      </c>
      <c r="AJ45" s="81" t="str">
        <f t="shared" si="65"/>
        <v/>
      </c>
      <c r="AK45" s="23"/>
      <c r="AL45" s="80" t="str">
        <f>'1st Nine Weeks'!$B$217</f>
        <v>Typing</v>
      </c>
      <c r="AM45" s="279" t="str">
        <f>'1st Nine Weeks'!$E241</f>
        <v/>
      </c>
      <c r="AN45" s="81" t="str">
        <f t="shared" si="66"/>
        <v/>
      </c>
      <c r="AO45" s="279" t="str">
        <f>'2nd Nine Weeks'!$E241</f>
        <v/>
      </c>
      <c r="AP45" s="81" t="str">
        <f t="shared" si="67"/>
        <v/>
      </c>
      <c r="AQ45" s="279" t="str">
        <f>'3rd Nine Weeks'!$E241</f>
        <v/>
      </c>
      <c r="AR45" s="81" t="str">
        <f t="shared" si="68"/>
        <v/>
      </c>
      <c r="AS45" s="279" t="str">
        <f>'4th Nine Weeks'!$E241</f>
        <v/>
      </c>
      <c r="AT45" s="81" t="str">
        <f t="shared" si="69"/>
        <v/>
      </c>
      <c r="AU45" s="279" t="str">
        <f t="shared" si="70"/>
        <v/>
      </c>
      <c r="AV45" s="81" t="str">
        <f t="shared" si="71"/>
        <v/>
      </c>
    </row>
    <row r="46" spans="1:48">
      <c r="A46" s="23"/>
      <c r="B46" s="80" t="str">
        <f>'1st Nine Weeks'!$B$244</f>
        <v>Extra 1</v>
      </c>
      <c r="C46" s="279" t="str">
        <f>'1st Nine Weeks'!$E250</f>
        <v/>
      </c>
      <c r="D46" s="81" t="str">
        <f t="shared" si="48"/>
        <v/>
      </c>
      <c r="E46" s="279" t="str">
        <f>'2nd Nine Weeks'!$E250</f>
        <v/>
      </c>
      <c r="F46" s="81" t="str">
        <f t="shared" si="49"/>
        <v/>
      </c>
      <c r="G46" s="279" t="str">
        <f>'3rd Nine Weeks'!$E250</f>
        <v/>
      </c>
      <c r="H46" s="81" t="str">
        <f t="shared" si="50"/>
        <v/>
      </c>
      <c r="I46" s="279" t="str">
        <f>'4th Nine Weeks'!$E250</f>
        <v/>
      </c>
      <c r="J46" s="81" t="str">
        <f t="shared" si="51"/>
        <v/>
      </c>
      <c r="K46" s="279" t="str">
        <f t="shared" si="52"/>
        <v/>
      </c>
      <c r="L46" s="81" t="str">
        <f t="shared" si="53"/>
        <v/>
      </c>
      <c r="M46" s="23"/>
      <c r="N46" s="80" t="str">
        <f>'1st Nine Weeks'!$B$244</f>
        <v>Extra 1</v>
      </c>
      <c r="O46" s="279" t="str">
        <f>'1st Nine Weeks'!$E256</f>
        <v/>
      </c>
      <c r="P46" s="81" t="str">
        <f t="shared" si="54"/>
        <v/>
      </c>
      <c r="Q46" s="279" t="str">
        <f>'2nd Nine Weeks'!$E256</f>
        <v/>
      </c>
      <c r="R46" s="81" t="str">
        <f t="shared" si="55"/>
        <v/>
      </c>
      <c r="S46" s="279" t="str">
        <f>'3rd Nine Weeks'!$E256</f>
        <v/>
      </c>
      <c r="T46" s="81" t="str">
        <f t="shared" si="56"/>
        <v/>
      </c>
      <c r="U46" s="279" t="str">
        <f>'4th Nine Weeks'!$E256</f>
        <v/>
      </c>
      <c r="V46" s="81" t="str">
        <f t="shared" si="57"/>
        <v/>
      </c>
      <c r="W46" s="279" t="str">
        <f t="shared" si="58"/>
        <v/>
      </c>
      <c r="X46" s="81" t="str">
        <f t="shared" si="59"/>
        <v/>
      </c>
      <c r="Y46" s="120"/>
      <c r="Z46" s="80" t="str">
        <f>'1st Nine Weeks'!$B$244</f>
        <v>Extra 1</v>
      </c>
      <c r="AA46" s="279" t="str">
        <f>'1st Nine Weeks'!$E262</f>
        <v/>
      </c>
      <c r="AB46" s="81" t="str">
        <f t="shared" si="60"/>
        <v/>
      </c>
      <c r="AC46" s="279" t="str">
        <f>'2nd Nine Weeks'!$E262</f>
        <v/>
      </c>
      <c r="AD46" s="81" t="str">
        <f t="shared" si="61"/>
        <v/>
      </c>
      <c r="AE46" s="279" t="str">
        <f>'3rd Nine Weeks'!$E262</f>
        <v/>
      </c>
      <c r="AF46" s="81" t="str">
        <f t="shared" si="62"/>
        <v/>
      </c>
      <c r="AG46" s="279" t="str">
        <f>'4th Nine Weeks'!$E262</f>
        <v/>
      </c>
      <c r="AH46" s="81" t="str">
        <f t="shared" si="63"/>
        <v/>
      </c>
      <c r="AI46" s="279" t="str">
        <f t="shared" si="64"/>
        <v/>
      </c>
      <c r="AJ46" s="81" t="str">
        <f t="shared" si="65"/>
        <v/>
      </c>
      <c r="AK46" s="23"/>
      <c r="AL46" s="80" t="str">
        <f>'1st Nine Weeks'!$B$244</f>
        <v>Extra 1</v>
      </c>
      <c r="AM46" s="279" t="str">
        <f>'1st Nine Weeks'!$E268</f>
        <v/>
      </c>
      <c r="AN46" s="81" t="str">
        <f t="shared" si="66"/>
        <v/>
      </c>
      <c r="AO46" s="279" t="str">
        <f>'2nd Nine Weeks'!$E268</f>
        <v/>
      </c>
      <c r="AP46" s="81" t="str">
        <f t="shared" si="67"/>
        <v/>
      </c>
      <c r="AQ46" s="279" t="str">
        <f>'3rd Nine Weeks'!$E268</f>
        <v/>
      </c>
      <c r="AR46" s="81" t="str">
        <f t="shared" si="68"/>
        <v/>
      </c>
      <c r="AS46" s="279" t="str">
        <f>'4th Nine Weeks'!$E268</f>
        <v/>
      </c>
      <c r="AT46" s="81" t="str">
        <f t="shared" si="69"/>
        <v/>
      </c>
      <c r="AU46" s="279" t="str">
        <f t="shared" si="70"/>
        <v/>
      </c>
      <c r="AV46" s="81" t="str">
        <f t="shared" si="71"/>
        <v/>
      </c>
    </row>
    <row r="47" spans="1:48">
      <c r="A47" s="23"/>
      <c r="B47" s="80" t="str">
        <f>'1st Nine Weeks'!$B$271</f>
        <v>Extra 2</v>
      </c>
      <c r="C47" s="279" t="str">
        <f>'1st Nine Weeks'!$E277</f>
        <v/>
      </c>
      <c r="D47" s="81" t="str">
        <f t="shared" si="48"/>
        <v/>
      </c>
      <c r="E47" s="279" t="str">
        <f>'2nd Nine Weeks'!$E277</f>
        <v/>
      </c>
      <c r="F47" s="81" t="str">
        <f t="shared" si="49"/>
        <v/>
      </c>
      <c r="G47" s="279" t="str">
        <f>'3rd Nine Weeks'!$E277</f>
        <v/>
      </c>
      <c r="H47" s="81" t="str">
        <f t="shared" si="50"/>
        <v/>
      </c>
      <c r="I47" s="279" t="str">
        <f>'4th Nine Weeks'!$E277</f>
        <v/>
      </c>
      <c r="J47" s="81" t="str">
        <f t="shared" si="51"/>
        <v/>
      </c>
      <c r="K47" s="279" t="str">
        <f t="shared" si="52"/>
        <v/>
      </c>
      <c r="L47" s="81" t="str">
        <f t="shared" si="53"/>
        <v/>
      </c>
      <c r="M47" s="23"/>
      <c r="N47" s="80" t="str">
        <f>'1st Nine Weeks'!$B$271</f>
        <v>Extra 2</v>
      </c>
      <c r="O47" s="279" t="str">
        <f>'1st Nine Weeks'!$E283</f>
        <v/>
      </c>
      <c r="P47" s="81" t="str">
        <f t="shared" si="54"/>
        <v/>
      </c>
      <c r="Q47" s="279" t="str">
        <f>'2nd Nine Weeks'!$E283</f>
        <v/>
      </c>
      <c r="R47" s="81" t="str">
        <f t="shared" si="55"/>
        <v/>
      </c>
      <c r="S47" s="279" t="str">
        <f>'3rd Nine Weeks'!$E283</f>
        <v/>
      </c>
      <c r="T47" s="81" t="str">
        <f t="shared" si="56"/>
        <v/>
      </c>
      <c r="U47" s="279" t="str">
        <f>'4th Nine Weeks'!$E283</f>
        <v/>
      </c>
      <c r="V47" s="81" t="str">
        <f t="shared" si="57"/>
        <v/>
      </c>
      <c r="W47" s="279" t="str">
        <f t="shared" si="58"/>
        <v/>
      </c>
      <c r="X47" s="81" t="str">
        <f t="shared" si="59"/>
        <v/>
      </c>
      <c r="Y47" s="120"/>
      <c r="Z47" s="80" t="str">
        <f>'1st Nine Weeks'!$B$271</f>
        <v>Extra 2</v>
      </c>
      <c r="AA47" s="279" t="str">
        <f>'1st Nine Weeks'!$E289</f>
        <v/>
      </c>
      <c r="AB47" s="81" t="str">
        <f t="shared" si="60"/>
        <v/>
      </c>
      <c r="AC47" s="279" t="str">
        <f>'2nd Nine Weeks'!$E289</f>
        <v/>
      </c>
      <c r="AD47" s="81" t="str">
        <f t="shared" si="61"/>
        <v/>
      </c>
      <c r="AE47" s="279" t="str">
        <f>'3rd Nine Weeks'!$E289</f>
        <v/>
      </c>
      <c r="AF47" s="81" t="str">
        <f t="shared" si="62"/>
        <v/>
      </c>
      <c r="AG47" s="279" t="str">
        <f>'4th Nine Weeks'!$E289</f>
        <v/>
      </c>
      <c r="AH47" s="81" t="str">
        <f t="shared" si="63"/>
        <v/>
      </c>
      <c r="AI47" s="279" t="str">
        <f t="shared" si="64"/>
        <v/>
      </c>
      <c r="AJ47" s="81" t="str">
        <f t="shared" si="65"/>
        <v/>
      </c>
      <c r="AK47" s="23"/>
      <c r="AL47" s="80" t="str">
        <f>'1st Nine Weeks'!$B$271</f>
        <v>Extra 2</v>
      </c>
      <c r="AM47" s="279" t="str">
        <f>'1st Nine Weeks'!$E295</f>
        <v/>
      </c>
      <c r="AN47" s="81" t="str">
        <f t="shared" si="66"/>
        <v/>
      </c>
      <c r="AO47" s="279" t="str">
        <f>'2nd Nine Weeks'!$E295</f>
        <v/>
      </c>
      <c r="AP47" s="81" t="str">
        <f t="shared" si="67"/>
        <v/>
      </c>
      <c r="AQ47" s="279" t="str">
        <f>'3rd Nine Weeks'!$E295</f>
        <v/>
      </c>
      <c r="AR47" s="81" t="str">
        <f t="shared" si="68"/>
        <v/>
      </c>
      <c r="AS47" s="279" t="str">
        <f>'4th Nine Weeks'!$E295</f>
        <v/>
      </c>
      <c r="AT47" s="81" t="str">
        <f t="shared" si="69"/>
        <v/>
      </c>
      <c r="AU47" s="279" t="str">
        <f t="shared" si="70"/>
        <v/>
      </c>
      <c r="AV47" s="81" t="str">
        <f t="shared" si="71"/>
        <v/>
      </c>
    </row>
    <row r="48" spans="1:48">
      <c r="A48" s="23"/>
      <c r="B48" s="80" t="str">
        <f>'1st Nine Weeks'!$B$298</f>
        <v>Extra 3</v>
      </c>
      <c r="C48" s="279" t="str">
        <f>'1st Nine Weeks'!$E304</f>
        <v/>
      </c>
      <c r="D48" s="81" t="str">
        <f t="shared" si="48"/>
        <v/>
      </c>
      <c r="E48" s="279" t="str">
        <f>'2nd Nine Weeks'!$E304</f>
        <v/>
      </c>
      <c r="F48" s="81" t="str">
        <f t="shared" si="49"/>
        <v/>
      </c>
      <c r="G48" s="279" t="str">
        <f>'3rd Nine Weeks'!$E304</f>
        <v/>
      </c>
      <c r="H48" s="81" t="str">
        <f t="shared" si="50"/>
        <v/>
      </c>
      <c r="I48" s="279" t="str">
        <f>'4th Nine Weeks'!$E304</f>
        <v/>
      </c>
      <c r="J48" s="81" t="str">
        <f t="shared" si="51"/>
        <v/>
      </c>
      <c r="K48" s="279" t="str">
        <f t="shared" si="52"/>
        <v/>
      </c>
      <c r="L48" s="81" t="str">
        <f t="shared" si="53"/>
        <v/>
      </c>
      <c r="M48" s="23"/>
      <c r="N48" s="80" t="str">
        <f>'1st Nine Weeks'!$B$298</f>
        <v>Extra 3</v>
      </c>
      <c r="O48" s="279" t="str">
        <f>'1st Nine Weeks'!$E310</f>
        <v/>
      </c>
      <c r="P48" s="81" t="str">
        <f t="shared" si="54"/>
        <v/>
      </c>
      <c r="Q48" s="279" t="str">
        <f>'2nd Nine Weeks'!$E310</f>
        <v/>
      </c>
      <c r="R48" s="81" t="str">
        <f t="shared" si="55"/>
        <v/>
      </c>
      <c r="S48" s="279" t="str">
        <f>'3rd Nine Weeks'!$E310</f>
        <v/>
      </c>
      <c r="T48" s="81" t="str">
        <f t="shared" si="56"/>
        <v/>
      </c>
      <c r="U48" s="279" t="str">
        <f>'4th Nine Weeks'!$E310</f>
        <v/>
      </c>
      <c r="V48" s="81" t="str">
        <f t="shared" si="57"/>
        <v/>
      </c>
      <c r="W48" s="279" t="str">
        <f t="shared" si="58"/>
        <v/>
      </c>
      <c r="X48" s="81" t="str">
        <f t="shared" si="59"/>
        <v/>
      </c>
      <c r="Y48" s="120"/>
      <c r="Z48" s="80" t="str">
        <f>'1st Nine Weeks'!$B$298</f>
        <v>Extra 3</v>
      </c>
      <c r="AA48" s="279" t="str">
        <f>'1st Nine Weeks'!$E316</f>
        <v/>
      </c>
      <c r="AB48" s="81" t="str">
        <f t="shared" si="60"/>
        <v/>
      </c>
      <c r="AC48" s="279" t="str">
        <f>'2nd Nine Weeks'!$E316</f>
        <v/>
      </c>
      <c r="AD48" s="81" t="str">
        <f t="shared" si="61"/>
        <v/>
      </c>
      <c r="AE48" s="279" t="str">
        <f>'3rd Nine Weeks'!$E316</f>
        <v/>
      </c>
      <c r="AF48" s="81" t="str">
        <f t="shared" si="62"/>
        <v/>
      </c>
      <c r="AG48" s="279" t="str">
        <f>'4th Nine Weeks'!$E316</f>
        <v/>
      </c>
      <c r="AH48" s="81" t="str">
        <f t="shared" si="63"/>
        <v/>
      </c>
      <c r="AI48" s="279" t="str">
        <f t="shared" si="64"/>
        <v/>
      </c>
      <c r="AJ48" s="81" t="str">
        <f t="shared" si="65"/>
        <v/>
      </c>
      <c r="AK48" s="23"/>
      <c r="AL48" s="80" t="str">
        <f>'1st Nine Weeks'!$B$298</f>
        <v>Extra 3</v>
      </c>
      <c r="AM48" s="279" t="str">
        <f>'1st Nine Weeks'!$E322</f>
        <v/>
      </c>
      <c r="AN48" s="81" t="str">
        <f t="shared" si="66"/>
        <v/>
      </c>
      <c r="AO48" s="279" t="str">
        <f>'2nd Nine Weeks'!$E322</f>
        <v/>
      </c>
      <c r="AP48" s="81" t="str">
        <f t="shared" si="67"/>
        <v/>
      </c>
      <c r="AQ48" s="279" t="str">
        <f>'3rd Nine Weeks'!$E322</f>
        <v/>
      </c>
      <c r="AR48" s="81" t="str">
        <f t="shared" si="68"/>
        <v/>
      </c>
      <c r="AS48" s="279" t="str">
        <f>'4th Nine Weeks'!$E322</f>
        <v/>
      </c>
      <c r="AT48" s="81" t="str">
        <f t="shared" si="69"/>
        <v/>
      </c>
      <c r="AU48" s="279" t="str">
        <f t="shared" si="70"/>
        <v/>
      </c>
      <c r="AV48" s="81" t="str">
        <f t="shared" si="71"/>
        <v/>
      </c>
    </row>
    <row r="49" spans="1:48">
      <c r="A49" s="23"/>
      <c r="B49" s="80" t="str">
        <f>'1st Nine Weeks'!$B$325</f>
        <v>Extra 4</v>
      </c>
      <c r="C49" s="279" t="str">
        <f>'1st Nine Weeks'!$E331</f>
        <v/>
      </c>
      <c r="D49" s="81" t="str">
        <f t="shared" si="48"/>
        <v/>
      </c>
      <c r="E49" s="279" t="str">
        <f>'2nd Nine Weeks'!$E331</f>
        <v/>
      </c>
      <c r="F49" s="81" t="str">
        <f t="shared" si="49"/>
        <v/>
      </c>
      <c r="G49" s="279" t="str">
        <f>'3rd Nine Weeks'!$E331</f>
        <v/>
      </c>
      <c r="H49" s="81" t="str">
        <f t="shared" si="50"/>
        <v/>
      </c>
      <c r="I49" s="279" t="str">
        <f>'4th Nine Weeks'!$E331</f>
        <v/>
      </c>
      <c r="J49" s="81" t="str">
        <f t="shared" si="51"/>
        <v/>
      </c>
      <c r="K49" s="279" t="str">
        <f t="shared" si="52"/>
        <v/>
      </c>
      <c r="L49" s="81" t="str">
        <f t="shared" si="53"/>
        <v/>
      </c>
      <c r="M49" s="23"/>
      <c r="N49" s="80" t="str">
        <f>'1st Nine Weeks'!$B$325</f>
        <v>Extra 4</v>
      </c>
      <c r="O49" s="279" t="str">
        <f>'1st Nine Weeks'!$E337</f>
        <v/>
      </c>
      <c r="P49" s="81" t="str">
        <f t="shared" si="54"/>
        <v/>
      </c>
      <c r="Q49" s="279" t="str">
        <f>'2nd Nine Weeks'!$E337</f>
        <v/>
      </c>
      <c r="R49" s="81" t="str">
        <f t="shared" si="55"/>
        <v/>
      </c>
      <c r="S49" s="279" t="str">
        <f>'3rd Nine Weeks'!$E337</f>
        <v/>
      </c>
      <c r="T49" s="81" t="str">
        <f t="shared" si="56"/>
        <v/>
      </c>
      <c r="U49" s="279" t="str">
        <f>'4th Nine Weeks'!$E337</f>
        <v/>
      </c>
      <c r="V49" s="81" t="str">
        <f t="shared" si="57"/>
        <v/>
      </c>
      <c r="W49" s="279" t="str">
        <f t="shared" si="58"/>
        <v/>
      </c>
      <c r="X49" s="81" t="str">
        <f t="shared" si="59"/>
        <v/>
      </c>
      <c r="Y49" s="120"/>
      <c r="Z49" s="80" t="str">
        <f>'1st Nine Weeks'!$B$325</f>
        <v>Extra 4</v>
      </c>
      <c r="AA49" s="279" t="str">
        <f>'1st Nine Weeks'!$E343</f>
        <v/>
      </c>
      <c r="AB49" s="81" t="str">
        <f t="shared" si="60"/>
        <v/>
      </c>
      <c r="AC49" s="279" t="str">
        <f>'2nd Nine Weeks'!$E343</f>
        <v/>
      </c>
      <c r="AD49" s="81" t="str">
        <f t="shared" si="61"/>
        <v/>
      </c>
      <c r="AE49" s="279" t="str">
        <f>'3rd Nine Weeks'!$E343</f>
        <v/>
      </c>
      <c r="AF49" s="81" t="str">
        <f t="shared" si="62"/>
        <v/>
      </c>
      <c r="AG49" s="279" t="str">
        <f>'4th Nine Weeks'!$E343</f>
        <v/>
      </c>
      <c r="AH49" s="81" t="str">
        <f t="shared" si="63"/>
        <v/>
      </c>
      <c r="AI49" s="279" t="str">
        <f t="shared" si="64"/>
        <v/>
      </c>
      <c r="AJ49" s="81" t="str">
        <f t="shared" si="65"/>
        <v/>
      </c>
      <c r="AK49" s="23"/>
      <c r="AL49" s="80" t="str">
        <f>'1st Nine Weeks'!$B$325</f>
        <v>Extra 4</v>
      </c>
      <c r="AM49" s="279" t="str">
        <f>'1st Nine Weeks'!$E349</f>
        <v/>
      </c>
      <c r="AN49" s="81" t="str">
        <f t="shared" si="66"/>
        <v/>
      </c>
      <c r="AO49" s="279" t="str">
        <f>'2nd Nine Weeks'!$E349</f>
        <v/>
      </c>
      <c r="AP49" s="81" t="str">
        <f t="shared" si="67"/>
        <v/>
      </c>
      <c r="AQ49" s="279" t="str">
        <f>'3rd Nine Weeks'!$E349</f>
        <v/>
      </c>
      <c r="AR49" s="81" t="str">
        <f t="shared" si="68"/>
        <v/>
      </c>
      <c r="AS49" s="279" t="str">
        <f>'4th Nine Weeks'!$E349</f>
        <v/>
      </c>
      <c r="AT49" s="81" t="str">
        <f t="shared" si="69"/>
        <v/>
      </c>
      <c r="AU49" s="279" t="str">
        <f t="shared" si="70"/>
        <v/>
      </c>
      <c r="AV49" s="81" t="str">
        <f t="shared" si="71"/>
        <v/>
      </c>
    </row>
    <row r="50" spans="1:48" ht="13.5" thickBot="1">
      <c r="A50" s="23"/>
      <c r="B50" s="93" t="s">
        <v>27</v>
      </c>
      <c r="C50" s="280"/>
      <c r="D50" s="94" t="str">
        <f t="shared" si="48"/>
        <v/>
      </c>
      <c r="E50" s="280"/>
      <c r="F50" s="94" t="str">
        <f t="shared" si="49"/>
        <v/>
      </c>
      <c r="G50" s="280"/>
      <c r="H50" s="94" t="str">
        <f t="shared" si="50"/>
        <v/>
      </c>
      <c r="I50" s="280"/>
      <c r="J50" s="94" t="str">
        <f t="shared" si="51"/>
        <v/>
      </c>
      <c r="K50" s="280"/>
      <c r="L50" s="94" t="str">
        <f t="shared" si="53"/>
        <v/>
      </c>
      <c r="M50" s="23"/>
      <c r="N50" s="93" t="s">
        <v>27</v>
      </c>
      <c r="O50" s="280"/>
      <c r="P50" s="94" t="str">
        <f t="shared" si="54"/>
        <v/>
      </c>
      <c r="Q50" s="280"/>
      <c r="R50" s="94" t="str">
        <f t="shared" si="55"/>
        <v/>
      </c>
      <c r="S50" s="280"/>
      <c r="T50" s="94" t="str">
        <f t="shared" si="56"/>
        <v/>
      </c>
      <c r="U50" s="280"/>
      <c r="V50" s="94" t="str">
        <f t="shared" si="57"/>
        <v/>
      </c>
      <c r="W50" s="280"/>
      <c r="X50" s="94" t="str">
        <f t="shared" si="59"/>
        <v/>
      </c>
      <c r="Y50" s="120"/>
      <c r="Z50" s="93" t="s">
        <v>27</v>
      </c>
      <c r="AA50" s="280"/>
      <c r="AB50" s="94" t="str">
        <f t="shared" si="60"/>
        <v/>
      </c>
      <c r="AC50" s="280"/>
      <c r="AD50" s="94" t="str">
        <f t="shared" si="61"/>
        <v/>
      </c>
      <c r="AE50" s="280"/>
      <c r="AF50" s="94" t="str">
        <f t="shared" si="62"/>
        <v/>
      </c>
      <c r="AG50" s="280"/>
      <c r="AH50" s="94" t="str">
        <f t="shared" si="63"/>
        <v/>
      </c>
      <c r="AI50" s="280"/>
      <c r="AJ50" s="94" t="str">
        <f t="shared" si="65"/>
        <v/>
      </c>
      <c r="AK50" s="23"/>
      <c r="AL50" s="93" t="s">
        <v>27</v>
      </c>
      <c r="AM50" s="280"/>
      <c r="AN50" s="94" t="str">
        <f t="shared" si="66"/>
        <v/>
      </c>
      <c r="AO50" s="280"/>
      <c r="AP50" s="94" t="str">
        <f t="shared" si="67"/>
        <v/>
      </c>
      <c r="AQ50" s="280"/>
      <c r="AR50" s="94" t="str">
        <f t="shared" si="68"/>
        <v/>
      </c>
      <c r="AS50" s="280"/>
      <c r="AT50" s="94" t="str">
        <f t="shared" si="69"/>
        <v/>
      </c>
      <c r="AU50" s="280"/>
      <c r="AV50" s="94" t="str">
        <f t="shared" si="71"/>
        <v/>
      </c>
    </row>
    <row r="51" spans="1:48" ht="14.25" thickTop="1" thickBot="1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120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</row>
    <row r="52" spans="1:48" ht="14.25" thickTop="1" thickBot="1">
      <c r="A52" s="23"/>
      <c r="B52" s="56" t="str">
        <f>'1st Nine Weeks'!G35</f>
        <v/>
      </c>
      <c r="C52" s="57"/>
      <c r="D52" s="58"/>
      <c r="E52" s="57"/>
      <c r="F52" s="58"/>
      <c r="G52" s="57"/>
      <c r="H52" s="58"/>
      <c r="I52" s="57"/>
      <c r="J52" s="58"/>
      <c r="K52" s="57"/>
      <c r="L52" s="58"/>
      <c r="M52" s="23"/>
      <c r="N52" s="56" t="str">
        <f>'1st Nine Weeks'!G41</f>
        <v/>
      </c>
      <c r="O52" s="57"/>
      <c r="P52" s="58"/>
      <c r="Q52" s="57"/>
      <c r="R52" s="58"/>
      <c r="S52" s="57"/>
      <c r="T52" s="58"/>
      <c r="U52" s="57"/>
      <c r="V52" s="58"/>
      <c r="W52" s="57"/>
      <c r="X52" s="58"/>
      <c r="Y52" s="120"/>
      <c r="Z52" s="56" t="str">
        <f>'1st Nine Weeks'!G47</f>
        <v/>
      </c>
      <c r="AA52" s="57"/>
      <c r="AB52" s="58"/>
      <c r="AC52" s="57"/>
      <c r="AD52" s="58"/>
      <c r="AE52" s="57"/>
      <c r="AF52" s="58"/>
      <c r="AG52" s="57"/>
      <c r="AH52" s="58"/>
      <c r="AI52" s="57"/>
      <c r="AJ52" s="58"/>
      <c r="AK52" s="23"/>
      <c r="AL52" s="56" t="str">
        <f>'1st Nine Weeks'!G53</f>
        <v/>
      </c>
      <c r="AM52" s="57"/>
      <c r="AN52" s="58"/>
      <c r="AO52" s="57"/>
      <c r="AP52" s="58"/>
      <c r="AQ52" s="57"/>
      <c r="AR52" s="58"/>
      <c r="AS52" s="57"/>
      <c r="AT52" s="58"/>
      <c r="AU52" s="57"/>
      <c r="AV52" s="58"/>
    </row>
    <row r="53" spans="1:48">
      <c r="A53" s="23"/>
      <c r="B53" s="281"/>
      <c r="C53" s="370" t="s">
        <v>0</v>
      </c>
      <c r="D53" s="371"/>
      <c r="E53" s="370" t="s">
        <v>1</v>
      </c>
      <c r="F53" s="371"/>
      <c r="G53" s="370" t="s">
        <v>2</v>
      </c>
      <c r="H53" s="371"/>
      <c r="I53" s="370" t="s">
        <v>3</v>
      </c>
      <c r="J53" s="371"/>
      <c r="K53" s="370" t="s">
        <v>4</v>
      </c>
      <c r="L53" s="371"/>
      <c r="M53" s="23"/>
      <c r="N53" s="281"/>
      <c r="O53" s="370" t="s">
        <v>0</v>
      </c>
      <c r="P53" s="371"/>
      <c r="Q53" s="370" t="s">
        <v>1</v>
      </c>
      <c r="R53" s="371"/>
      <c r="S53" s="370" t="s">
        <v>2</v>
      </c>
      <c r="T53" s="371"/>
      <c r="U53" s="370" t="s">
        <v>3</v>
      </c>
      <c r="V53" s="371"/>
      <c r="W53" s="370" t="s">
        <v>4</v>
      </c>
      <c r="X53" s="371"/>
      <c r="Y53" s="120"/>
      <c r="Z53" s="281"/>
      <c r="AA53" s="370" t="s">
        <v>0</v>
      </c>
      <c r="AB53" s="371"/>
      <c r="AC53" s="370" t="s">
        <v>1</v>
      </c>
      <c r="AD53" s="371"/>
      <c r="AE53" s="370" t="s">
        <v>2</v>
      </c>
      <c r="AF53" s="371"/>
      <c r="AG53" s="370" t="s">
        <v>3</v>
      </c>
      <c r="AH53" s="371"/>
      <c r="AI53" s="370" t="s">
        <v>4</v>
      </c>
      <c r="AJ53" s="371"/>
      <c r="AK53" s="23"/>
      <c r="AL53" s="281"/>
      <c r="AM53" s="370" t="s">
        <v>0</v>
      </c>
      <c r="AN53" s="371"/>
      <c r="AO53" s="370" t="s">
        <v>1</v>
      </c>
      <c r="AP53" s="371"/>
      <c r="AQ53" s="370" t="s">
        <v>2</v>
      </c>
      <c r="AR53" s="371"/>
      <c r="AS53" s="370" t="s">
        <v>3</v>
      </c>
      <c r="AT53" s="371"/>
      <c r="AU53" s="370" t="s">
        <v>4</v>
      </c>
      <c r="AV53" s="371"/>
    </row>
    <row r="54" spans="1:48">
      <c r="A54" s="23"/>
      <c r="B54" s="68" t="str">
        <f>'1st Nine Weeks'!$B$28</f>
        <v>Reading</v>
      </c>
      <c r="C54" s="278" t="str">
        <f>'1st Nine Weeks'!$E35</f>
        <v/>
      </c>
      <c r="D54" s="69" t="str">
        <f t="shared" ref="D54:D66" si="72">IF(ISERROR(IF(C54,HLOOKUP(C54,$C$102:$O$103,2),"")),"",IF(C54,HLOOKUP(C54,$C$102:$O$103,2),""))</f>
        <v/>
      </c>
      <c r="E54" s="278" t="str">
        <f>'2nd Nine Weeks'!$E35</f>
        <v/>
      </c>
      <c r="F54" s="69" t="str">
        <f t="shared" ref="F54:F66" si="73">IF(ISERROR(IF(E54,HLOOKUP(E54,$C$102:$O$103,2),"")),"",IF(E54,HLOOKUP(E54,$C$102:$O$103,2),""))</f>
        <v/>
      </c>
      <c r="G54" s="278" t="str">
        <f>'3rd Nine Weeks'!$E35</f>
        <v/>
      </c>
      <c r="H54" s="69" t="str">
        <f t="shared" ref="H54:H66" si="74">IF(ISERROR(IF(G54,HLOOKUP(G54,$C$102:$O$103,2),"")),"",IF(G54,HLOOKUP(G54,$C$102:$O$103,2),""))</f>
        <v/>
      </c>
      <c r="I54" s="278" t="str">
        <f>'4th Nine Weeks'!$E35</f>
        <v/>
      </c>
      <c r="J54" s="69" t="str">
        <f t="shared" ref="J54:J66" si="75">IF(ISERROR(IF(I54,HLOOKUP(I54,$C$102:$O$103,2),"")),"",IF(I54,HLOOKUP(I54,$C$102:$O$103,2),""))</f>
        <v/>
      </c>
      <c r="K54" s="278" t="str">
        <f t="shared" ref="K54:K65" si="76">IF(SUM(C54,E54,G54,I54),AVERAGE(C54,E54,G54,I54),"")</f>
        <v/>
      </c>
      <c r="L54" s="69" t="str">
        <f t="shared" ref="L54:L66" si="77">IF(ISERROR(IF(K54,HLOOKUP(K54,$C$102:$O$103,2),"")),"",IF(K54,HLOOKUP(K54,$C$102:$O$103,2),""))</f>
        <v/>
      </c>
      <c r="M54" s="23"/>
      <c r="N54" s="68" t="str">
        <f>'1st Nine Weeks'!$B$28</f>
        <v>Reading</v>
      </c>
      <c r="O54" s="278" t="str">
        <f>'1st Nine Weeks'!$E41</f>
        <v/>
      </c>
      <c r="P54" s="69" t="str">
        <f t="shared" ref="P54:P66" si="78">IF(ISERROR(IF(O54,HLOOKUP(O54,$C$102:$O$103,2),"")),"",IF(O54,HLOOKUP(O54,$C$102:$O$103,2),""))</f>
        <v/>
      </c>
      <c r="Q54" s="278" t="str">
        <f>'2nd Nine Weeks'!$E41</f>
        <v/>
      </c>
      <c r="R54" s="69" t="str">
        <f t="shared" ref="R54:R66" si="79">IF(ISERROR(IF(Q54,HLOOKUP(Q54,$C$102:$O$103,2),"")),"",IF(Q54,HLOOKUP(Q54,$C$102:$O$103,2),""))</f>
        <v/>
      </c>
      <c r="S54" s="278" t="str">
        <f>'3rd Nine Weeks'!$E41</f>
        <v/>
      </c>
      <c r="T54" s="69" t="str">
        <f t="shared" ref="T54:T66" si="80">IF(ISERROR(IF(S54,HLOOKUP(S54,$C$102:$O$103,2),"")),"",IF(S54,HLOOKUP(S54,$C$102:$O$103,2),""))</f>
        <v/>
      </c>
      <c r="U54" s="278" t="str">
        <f>'4th Nine Weeks'!$E41</f>
        <v/>
      </c>
      <c r="V54" s="69" t="str">
        <f t="shared" ref="V54:V66" si="81">IF(ISERROR(IF(U54,HLOOKUP(U54,$C$102:$O$103,2),"")),"",IF(U54,HLOOKUP(U54,$C$102:$O$103,2),""))</f>
        <v/>
      </c>
      <c r="W54" s="278" t="str">
        <f t="shared" ref="W54:W65" si="82">IF(SUM(O54,Q54,S54,U54),AVERAGE(O54,Q54,S54,U54),"")</f>
        <v/>
      </c>
      <c r="X54" s="69" t="str">
        <f t="shared" ref="X54:X66" si="83">IF(ISERROR(IF(W54,HLOOKUP(W54,$C$102:$O$103,2),"")),"",IF(W54,HLOOKUP(W54,$C$102:$O$103,2),""))</f>
        <v/>
      </c>
      <c r="Y54" s="120"/>
      <c r="Z54" s="68" t="str">
        <f>'1st Nine Weeks'!$B$28</f>
        <v>Reading</v>
      </c>
      <c r="AA54" s="278" t="str">
        <f>'1st Nine Weeks'!$E47</f>
        <v/>
      </c>
      <c r="AB54" s="69" t="str">
        <f t="shared" ref="AB54:AB66" si="84">IF(ISERROR(IF(AA54,HLOOKUP(AA54,$C$102:$O$103,2),"")),"",IF(AA54,HLOOKUP(AA54,$C$102:$O$103,2),""))</f>
        <v/>
      </c>
      <c r="AC54" s="278" t="str">
        <f>'2nd Nine Weeks'!$E47</f>
        <v/>
      </c>
      <c r="AD54" s="69" t="str">
        <f t="shared" ref="AD54:AD66" si="85">IF(ISERROR(IF(AC54,HLOOKUP(AC54,$C$102:$O$103,2),"")),"",IF(AC54,HLOOKUP(AC54,$C$102:$O$103,2),""))</f>
        <v/>
      </c>
      <c r="AE54" s="278" t="str">
        <f>'3rd Nine Weeks'!$E47</f>
        <v/>
      </c>
      <c r="AF54" s="69" t="str">
        <f t="shared" ref="AF54:AF66" si="86">IF(ISERROR(IF(AE54,HLOOKUP(AE54,$C$102:$O$103,2),"")),"",IF(AE54,HLOOKUP(AE54,$C$102:$O$103,2),""))</f>
        <v/>
      </c>
      <c r="AG54" s="278" t="str">
        <f>'4th Nine Weeks'!$E47</f>
        <v/>
      </c>
      <c r="AH54" s="69" t="str">
        <f t="shared" ref="AH54:AH66" si="87">IF(ISERROR(IF(AG54,HLOOKUP(AG54,$C$102:$O$103,2),"")),"",IF(AG54,HLOOKUP(AG54,$C$102:$O$103,2),""))</f>
        <v/>
      </c>
      <c r="AI54" s="278" t="str">
        <f t="shared" ref="AI54:AI65" si="88">IF(SUM(AA54,AC54,AE54,AG54),AVERAGE(AA54,AC54,AE54,AG54),"")</f>
        <v/>
      </c>
      <c r="AJ54" s="69" t="str">
        <f t="shared" ref="AJ54:AJ66" si="89">IF(ISERROR(IF(AI54,HLOOKUP(AI54,$C$102:$O$103,2),"")),"",IF(AI54,HLOOKUP(AI54,$C$102:$O$103,2),""))</f>
        <v/>
      </c>
      <c r="AK54" s="23"/>
      <c r="AL54" s="68" t="str">
        <f>'1st Nine Weeks'!$B$28</f>
        <v>Reading</v>
      </c>
      <c r="AM54" s="278" t="str">
        <f>'1st Nine Weeks'!$E53</f>
        <v/>
      </c>
      <c r="AN54" s="69" t="str">
        <f t="shared" ref="AN54:AN66" si="90">IF(ISERROR(IF(AM54,HLOOKUP(AM54,$C$102:$O$103,2),"")),"",IF(AM54,HLOOKUP(AM54,$C$102:$O$103,2),""))</f>
        <v/>
      </c>
      <c r="AO54" s="278" t="str">
        <f>'2nd Nine Weeks'!$E53</f>
        <v/>
      </c>
      <c r="AP54" s="69" t="str">
        <f t="shared" ref="AP54:AP66" si="91">IF(ISERROR(IF(AO54,HLOOKUP(AO54,$C$102:$O$103,2),"")),"",IF(AO54,HLOOKUP(AO54,$C$102:$O$103,2),""))</f>
        <v/>
      </c>
      <c r="AQ54" s="278" t="str">
        <f>'3rd Nine Weeks'!$E53</f>
        <v/>
      </c>
      <c r="AR54" s="69" t="str">
        <f t="shared" ref="AR54:AR66" si="92">IF(ISERROR(IF(AQ54,HLOOKUP(AQ54,$C$102:$O$103,2),"")),"",IF(AQ54,HLOOKUP(AQ54,$C$102:$O$103,2),""))</f>
        <v/>
      </c>
      <c r="AS54" s="278" t="str">
        <f>'4th Nine Weeks'!$E53</f>
        <v/>
      </c>
      <c r="AT54" s="69" t="str">
        <f t="shared" ref="AT54:AT66" si="93">IF(ISERROR(IF(AS54,HLOOKUP(AS54,$C$102:$O$103,2),"")),"",IF(AS54,HLOOKUP(AS54,$C$102:$O$103,2),""))</f>
        <v/>
      </c>
      <c r="AU54" s="278" t="str">
        <f t="shared" ref="AU54:AU65" si="94">IF(SUM(AM54,AO54,AQ54,AS54),AVERAGE(AM54,AO54,AQ54,AS54),"")</f>
        <v/>
      </c>
      <c r="AV54" s="69" t="str">
        <f t="shared" ref="AV54:AV66" si="95">IF(ISERROR(IF(AU54,HLOOKUP(AU54,$C$102:$O$103,2),"")),"",IF(AU54,HLOOKUP(AU54,$C$102:$O$103,2),""))</f>
        <v/>
      </c>
    </row>
    <row r="55" spans="1:48">
      <c r="A55" s="23"/>
      <c r="B55" s="80" t="str">
        <f>'1st Nine Weeks'!$B$55</f>
        <v>Language</v>
      </c>
      <c r="C55" s="279" t="str">
        <f>'1st Nine Weeks'!$E62</f>
        <v/>
      </c>
      <c r="D55" s="81" t="str">
        <f t="shared" si="72"/>
        <v/>
      </c>
      <c r="E55" s="279" t="str">
        <f>'2nd Nine Weeks'!$E62</f>
        <v/>
      </c>
      <c r="F55" s="81" t="str">
        <f t="shared" si="73"/>
        <v/>
      </c>
      <c r="G55" s="279" t="str">
        <f>'3rd Nine Weeks'!$E62</f>
        <v/>
      </c>
      <c r="H55" s="81" t="str">
        <f t="shared" si="74"/>
        <v/>
      </c>
      <c r="I55" s="279" t="str">
        <f>'4th Nine Weeks'!$E62</f>
        <v/>
      </c>
      <c r="J55" s="81" t="str">
        <f t="shared" si="75"/>
        <v/>
      </c>
      <c r="K55" s="279" t="str">
        <f t="shared" si="76"/>
        <v/>
      </c>
      <c r="L55" s="81" t="str">
        <f t="shared" si="77"/>
        <v/>
      </c>
      <c r="M55" s="276"/>
      <c r="N55" s="80" t="str">
        <f>'1st Nine Weeks'!$B$55</f>
        <v>Language</v>
      </c>
      <c r="O55" s="279" t="str">
        <f>'1st Nine Weeks'!$E68</f>
        <v/>
      </c>
      <c r="P55" s="81" t="str">
        <f t="shared" si="78"/>
        <v/>
      </c>
      <c r="Q55" s="279" t="str">
        <f>'2nd Nine Weeks'!$E68</f>
        <v/>
      </c>
      <c r="R55" s="81" t="str">
        <f t="shared" si="79"/>
        <v/>
      </c>
      <c r="S55" s="279" t="str">
        <f>'3rd Nine Weeks'!$E68</f>
        <v/>
      </c>
      <c r="T55" s="81" t="str">
        <f t="shared" si="80"/>
        <v/>
      </c>
      <c r="U55" s="279" t="str">
        <f>'4th Nine Weeks'!$E68</f>
        <v/>
      </c>
      <c r="V55" s="81" t="str">
        <f t="shared" si="81"/>
        <v/>
      </c>
      <c r="W55" s="279" t="str">
        <f t="shared" si="82"/>
        <v/>
      </c>
      <c r="X55" s="81" t="str">
        <f t="shared" si="83"/>
        <v/>
      </c>
      <c r="Y55" s="120"/>
      <c r="Z55" s="80" t="str">
        <f>'1st Nine Weeks'!$B$55</f>
        <v>Language</v>
      </c>
      <c r="AA55" s="279" t="str">
        <f>'1st Nine Weeks'!$E74</f>
        <v/>
      </c>
      <c r="AB55" s="81" t="str">
        <f t="shared" si="84"/>
        <v/>
      </c>
      <c r="AC55" s="279" t="str">
        <f>'2nd Nine Weeks'!$E74</f>
        <v/>
      </c>
      <c r="AD55" s="81" t="str">
        <f t="shared" si="85"/>
        <v/>
      </c>
      <c r="AE55" s="279" t="str">
        <f>'3rd Nine Weeks'!$E74</f>
        <v/>
      </c>
      <c r="AF55" s="81" t="str">
        <f t="shared" si="86"/>
        <v/>
      </c>
      <c r="AG55" s="279" t="str">
        <f>'4th Nine Weeks'!$E74</f>
        <v/>
      </c>
      <c r="AH55" s="81" t="str">
        <f t="shared" si="87"/>
        <v/>
      </c>
      <c r="AI55" s="279" t="str">
        <f t="shared" si="88"/>
        <v/>
      </c>
      <c r="AJ55" s="81" t="str">
        <f t="shared" si="89"/>
        <v/>
      </c>
      <c r="AK55" s="23"/>
      <c r="AL55" s="80" t="str">
        <f>'1st Nine Weeks'!$B$55</f>
        <v>Language</v>
      </c>
      <c r="AM55" s="279" t="str">
        <f>'1st Nine Weeks'!$E80</f>
        <v/>
      </c>
      <c r="AN55" s="81" t="str">
        <f t="shared" si="90"/>
        <v/>
      </c>
      <c r="AO55" s="279" t="str">
        <f>'2nd Nine Weeks'!$E80</f>
        <v/>
      </c>
      <c r="AP55" s="81" t="str">
        <f t="shared" si="91"/>
        <v/>
      </c>
      <c r="AQ55" s="279" t="str">
        <f>'3rd Nine Weeks'!$E80</f>
        <v/>
      </c>
      <c r="AR55" s="81" t="str">
        <f t="shared" si="92"/>
        <v/>
      </c>
      <c r="AS55" s="279" t="str">
        <f>'4th Nine Weeks'!$E80</f>
        <v/>
      </c>
      <c r="AT55" s="81" t="str">
        <f t="shared" si="93"/>
        <v/>
      </c>
      <c r="AU55" s="279" t="str">
        <f t="shared" si="94"/>
        <v/>
      </c>
      <c r="AV55" s="81" t="str">
        <f t="shared" si="95"/>
        <v/>
      </c>
    </row>
    <row r="56" spans="1:48">
      <c r="A56" s="23"/>
      <c r="B56" s="80" t="str">
        <f>'1st Nine Weeks'!$B$82</f>
        <v>Spelling</v>
      </c>
      <c r="C56" s="279" t="str">
        <f>'1st Nine Weeks'!$E89</f>
        <v/>
      </c>
      <c r="D56" s="81" t="str">
        <f t="shared" si="72"/>
        <v/>
      </c>
      <c r="E56" s="279" t="str">
        <f>'2nd Nine Weeks'!$E89</f>
        <v/>
      </c>
      <c r="F56" s="81" t="str">
        <f t="shared" si="73"/>
        <v/>
      </c>
      <c r="G56" s="279" t="str">
        <f>'3rd Nine Weeks'!$E89</f>
        <v/>
      </c>
      <c r="H56" s="81" t="str">
        <f t="shared" si="74"/>
        <v/>
      </c>
      <c r="I56" s="279" t="str">
        <f>'4th Nine Weeks'!$E89</f>
        <v/>
      </c>
      <c r="J56" s="81" t="str">
        <f t="shared" si="75"/>
        <v/>
      </c>
      <c r="K56" s="279" t="str">
        <f t="shared" si="76"/>
        <v/>
      </c>
      <c r="L56" s="81" t="str">
        <f t="shared" si="77"/>
        <v/>
      </c>
      <c r="M56" s="276"/>
      <c r="N56" s="80" t="str">
        <f>'1st Nine Weeks'!$B$82</f>
        <v>Spelling</v>
      </c>
      <c r="O56" s="279" t="str">
        <f>'1st Nine Weeks'!$E95</f>
        <v/>
      </c>
      <c r="P56" s="81" t="str">
        <f t="shared" si="78"/>
        <v/>
      </c>
      <c r="Q56" s="279" t="str">
        <f>'2nd Nine Weeks'!$E95</f>
        <v/>
      </c>
      <c r="R56" s="81" t="str">
        <f t="shared" si="79"/>
        <v/>
      </c>
      <c r="S56" s="279" t="str">
        <f>'3rd Nine Weeks'!$E95</f>
        <v/>
      </c>
      <c r="T56" s="81" t="str">
        <f t="shared" si="80"/>
        <v/>
      </c>
      <c r="U56" s="279" t="str">
        <f>'4th Nine Weeks'!$E95</f>
        <v/>
      </c>
      <c r="V56" s="81" t="str">
        <f t="shared" si="81"/>
        <v/>
      </c>
      <c r="W56" s="279" t="str">
        <f t="shared" si="82"/>
        <v/>
      </c>
      <c r="X56" s="81" t="str">
        <f t="shared" si="83"/>
        <v/>
      </c>
      <c r="Y56" s="120"/>
      <c r="Z56" s="80" t="str">
        <f>'1st Nine Weeks'!$B$82</f>
        <v>Spelling</v>
      </c>
      <c r="AA56" s="279" t="str">
        <f>'1st Nine Weeks'!$E101</f>
        <v/>
      </c>
      <c r="AB56" s="81" t="str">
        <f t="shared" si="84"/>
        <v/>
      </c>
      <c r="AC56" s="279" t="str">
        <f>'2nd Nine Weeks'!$E101</f>
        <v/>
      </c>
      <c r="AD56" s="81" t="str">
        <f t="shared" si="85"/>
        <v/>
      </c>
      <c r="AE56" s="279" t="str">
        <f>'3rd Nine Weeks'!$E101</f>
        <v/>
      </c>
      <c r="AF56" s="81" t="str">
        <f t="shared" si="86"/>
        <v/>
      </c>
      <c r="AG56" s="279" t="str">
        <f>'4th Nine Weeks'!$E101</f>
        <v/>
      </c>
      <c r="AH56" s="81" t="str">
        <f t="shared" si="87"/>
        <v/>
      </c>
      <c r="AI56" s="279" t="str">
        <f t="shared" si="88"/>
        <v/>
      </c>
      <c r="AJ56" s="81" t="str">
        <f t="shared" si="89"/>
        <v/>
      </c>
      <c r="AK56" s="23"/>
      <c r="AL56" s="80" t="str">
        <f>'1st Nine Weeks'!$B$82</f>
        <v>Spelling</v>
      </c>
      <c r="AM56" s="279" t="str">
        <f>'1st Nine Weeks'!$E107</f>
        <v/>
      </c>
      <c r="AN56" s="81" t="str">
        <f t="shared" si="90"/>
        <v/>
      </c>
      <c r="AO56" s="279" t="str">
        <f>'2nd Nine Weeks'!$E107</f>
        <v/>
      </c>
      <c r="AP56" s="81" t="str">
        <f t="shared" si="91"/>
        <v/>
      </c>
      <c r="AQ56" s="279" t="str">
        <f>'3rd Nine Weeks'!$E107</f>
        <v/>
      </c>
      <c r="AR56" s="81" t="str">
        <f t="shared" si="92"/>
        <v/>
      </c>
      <c r="AS56" s="279" t="str">
        <f>'4th Nine Weeks'!$E107</f>
        <v/>
      </c>
      <c r="AT56" s="81" t="str">
        <f t="shared" si="93"/>
        <v/>
      </c>
      <c r="AU56" s="279" t="str">
        <f t="shared" si="94"/>
        <v/>
      </c>
      <c r="AV56" s="81" t="str">
        <f t="shared" si="95"/>
        <v/>
      </c>
    </row>
    <row r="57" spans="1:48">
      <c r="A57" s="23"/>
      <c r="B57" s="80" t="str">
        <f>'1st Nine Weeks'!$B$109</f>
        <v>Math</v>
      </c>
      <c r="C57" s="279" t="str">
        <f>'1st Nine Weeks'!$E116</f>
        <v/>
      </c>
      <c r="D57" s="81" t="str">
        <f t="shared" si="72"/>
        <v/>
      </c>
      <c r="E57" s="279" t="str">
        <f>'2nd Nine Weeks'!$E116</f>
        <v/>
      </c>
      <c r="F57" s="81" t="str">
        <f t="shared" si="73"/>
        <v/>
      </c>
      <c r="G57" s="279" t="str">
        <f>'3rd Nine Weeks'!$E116</f>
        <v/>
      </c>
      <c r="H57" s="81" t="str">
        <f t="shared" si="74"/>
        <v/>
      </c>
      <c r="I57" s="279" t="str">
        <f>'4th Nine Weeks'!$E116</f>
        <v/>
      </c>
      <c r="J57" s="81" t="str">
        <f t="shared" si="75"/>
        <v/>
      </c>
      <c r="K57" s="279" t="str">
        <f t="shared" si="76"/>
        <v/>
      </c>
      <c r="L57" s="81" t="str">
        <f t="shared" si="77"/>
        <v/>
      </c>
      <c r="M57" s="276"/>
      <c r="N57" s="80" t="str">
        <f>'1st Nine Weeks'!$B$109</f>
        <v>Math</v>
      </c>
      <c r="O57" s="279" t="str">
        <f>'1st Nine Weeks'!$E122</f>
        <v/>
      </c>
      <c r="P57" s="81" t="str">
        <f t="shared" si="78"/>
        <v/>
      </c>
      <c r="Q57" s="279" t="str">
        <f>'2nd Nine Weeks'!$E122</f>
        <v/>
      </c>
      <c r="R57" s="81" t="str">
        <f t="shared" si="79"/>
        <v/>
      </c>
      <c r="S57" s="279" t="str">
        <f>'3rd Nine Weeks'!$E122</f>
        <v/>
      </c>
      <c r="T57" s="81" t="str">
        <f t="shared" si="80"/>
        <v/>
      </c>
      <c r="U57" s="279" t="str">
        <f>'4th Nine Weeks'!$E122</f>
        <v/>
      </c>
      <c r="V57" s="81" t="str">
        <f t="shared" si="81"/>
        <v/>
      </c>
      <c r="W57" s="279" t="str">
        <f t="shared" si="82"/>
        <v/>
      </c>
      <c r="X57" s="81" t="str">
        <f t="shared" si="83"/>
        <v/>
      </c>
      <c r="Y57" s="120"/>
      <c r="Z57" s="80" t="str">
        <f>'1st Nine Weeks'!$B$109</f>
        <v>Math</v>
      </c>
      <c r="AA57" s="279" t="str">
        <f>'1st Nine Weeks'!$E128</f>
        <v/>
      </c>
      <c r="AB57" s="81" t="str">
        <f t="shared" si="84"/>
        <v/>
      </c>
      <c r="AC57" s="279" t="str">
        <f>'2nd Nine Weeks'!$E128</f>
        <v/>
      </c>
      <c r="AD57" s="81" t="str">
        <f t="shared" si="85"/>
        <v/>
      </c>
      <c r="AE57" s="279" t="str">
        <f>'3rd Nine Weeks'!$E128</f>
        <v/>
      </c>
      <c r="AF57" s="81" t="str">
        <f t="shared" si="86"/>
        <v/>
      </c>
      <c r="AG57" s="279" t="str">
        <f>'4th Nine Weeks'!$E128</f>
        <v/>
      </c>
      <c r="AH57" s="81" t="str">
        <f t="shared" si="87"/>
        <v/>
      </c>
      <c r="AI57" s="279" t="str">
        <f t="shared" si="88"/>
        <v/>
      </c>
      <c r="AJ57" s="81" t="str">
        <f t="shared" si="89"/>
        <v/>
      </c>
      <c r="AK57" s="23"/>
      <c r="AL57" s="80" t="str">
        <f>'1st Nine Weeks'!$B$109</f>
        <v>Math</v>
      </c>
      <c r="AM57" s="279" t="str">
        <f>'1st Nine Weeks'!$E134</f>
        <v/>
      </c>
      <c r="AN57" s="81" t="str">
        <f t="shared" si="90"/>
        <v/>
      </c>
      <c r="AO57" s="279" t="str">
        <f>'2nd Nine Weeks'!$E134</f>
        <v/>
      </c>
      <c r="AP57" s="81" t="str">
        <f t="shared" si="91"/>
        <v/>
      </c>
      <c r="AQ57" s="279" t="str">
        <f>'3rd Nine Weeks'!$E134</f>
        <v/>
      </c>
      <c r="AR57" s="81" t="str">
        <f t="shared" si="92"/>
        <v/>
      </c>
      <c r="AS57" s="279" t="str">
        <f>'4th Nine Weeks'!$E134</f>
        <v/>
      </c>
      <c r="AT57" s="81" t="str">
        <f t="shared" si="93"/>
        <v/>
      </c>
      <c r="AU57" s="279" t="str">
        <f t="shared" si="94"/>
        <v/>
      </c>
      <c r="AV57" s="81" t="str">
        <f t="shared" si="95"/>
        <v/>
      </c>
    </row>
    <row r="58" spans="1:48">
      <c r="A58" s="23"/>
      <c r="B58" s="80" t="str">
        <f>'1st Nine Weeks'!$B$136</f>
        <v>Science</v>
      </c>
      <c r="C58" s="279" t="str">
        <f>'1st Nine Weeks'!$E143</f>
        <v/>
      </c>
      <c r="D58" s="81" t="str">
        <f t="shared" si="72"/>
        <v/>
      </c>
      <c r="E58" s="279" t="str">
        <f>'2nd Nine Weeks'!$E143</f>
        <v/>
      </c>
      <c r="F58" s="81" t="str">
        <f t="shared" si="73"/>
        <v/>
      </c>
      <c r="G58" s="279" t="str">
        <f>'3rd Nine Weeks'!$E143</f>
        <v/>
      </c>
      <c r="H58" s="81" t="str">
        <f t="shared" si="74"/>
        <v/>
      </c>
      <c r="I58" s="279" t="str">
        <f>'4th Nine Weeks'!$E143</f>
        <v/>
      </c>
      <c r="J58" s="81" t="str">
        <f t="shared" si="75"/>
        <v/>
      </c>
      <c r="K58" s="279" t="str">
        <f t="shared" si="76"/>
        <v/>
      </c>
      <c r="L58" s="81" t="str">
        <f t="shared" si="77"/>
        <v/>
      </c>
      <c r="M58" s="276"/>
      <c r="N58" s="80" t="str">
        <f>'1st Nine Weeks'!$B$136</f>
        <v>Science</v>
      </c>
      <c r="O58" s="279" t="str">
        <f>'1st Nine Weeks'!$E149</f>
        <v/>
      </c>
      <c r="P58" s="81" t="str">
        <f t="shared" si="78"/>
        <v/>
      </c>
      <c r="Q58" s="279" t="str">
        <f>'2nd Nine Weeks'!$E149</f>
        <v/>
      </c>
      <c r="R58" s="81" t="str">
        <f t="shared" si="79"/>
        <v/>
      </c>
      <c r="S58" s="279" t="str">
        <f>'3rd Nine Weeks'!$E149</f>
        <v/>
      </c>
      <c r="T58" s="81" t="str">
        <f t="shared" si="80"/>
        <v/>
      </c>
      <c r="U58" s="279" t="str">
        <f>'4th Nine Weeks'!$E149</f>
        <v/>
      </c>
      <c r="V58" s="81" t="str">
        <f t="shared" si="81"/>
        <v/>
      </c>
      <c r="W58" s="279" t="str">
        <f t="shared" si="82"/>
        <v/>
      </c>
      <c r="X58" s="81" t="str">
        <f t="shared" si="83"/>
        <v/>
      </c>
      <c r="Y58" s="120"/>
      <c r="Z58" s="80" t="str">
        <f>'1st Nine Weeks'!$B$136</f>
        <v>Science</v>
      </c>
      <c r="AA58" s="279" t="str">
        <f>'1st Nine Weeks'!$E155</f>
        <v/>
      </c>
      <c r="AB58" s="81" t="str">
        <f t="shared" si="84"/>
        <v/>
      </c>
      <c r="AC58" s="279" t="str">
        <f>'2nd Nine Weeks'!$E155</f>
        <v/>
      </c>
      <c r="AD58" s="81" t="str">
        <f t="shared" si="85"/>
        <v/>
      </c>
      <c r="AE58" s="279" t="str">
        <f>'3rd Nine Weeks'!$E155</f>
        <v/>
      </c>
      <c r="AF58" s="81" t="str">
        <f t="shared" si="86"/>
        <v/>
      </c>
      <c r="AG58" s="279" t="str">
        <f>'4th Nine Weeks'!$E155</f>
        <v/>
      </c>
      <c r="AH58" s="81" t="str">
        <f t="shared" si="87"/>
        <v/>
      </c>
      <c r="AI58" s="279" t="str">
        <f t="shared" si="88"/>
        <v/>
      </c>
      <c r="AJ58" s="81" t="str">
        <f t="shared" si="89"/>
        <v/>
      </c>
      <c r="AK58" s="23"/>
      <c r="AL58" s="80" t="str">
        <f>'1st Nine Weeks'!$B$136</f>
        <v>Science</v>
      </c>
      <c r="AM58" s="279" t="str">
        <f>'1st Nine Weeks'!$E161</f>
        <v/>
      </c>
      <c r="AN58" s="81" t="str">
        <f t="shared" si="90"/>
        <v/>
      </c>
      <c r="AO58" s="279" t="str">
        <f>'2nd Nine Weeks'!$E161</f>
        <v/>
      </c>
      <c r="AP58" s="81" t="str">
        <f t="shared" si="91"/>
        <v/>
      </c>
      <c r="AQ58" s="279" t="str">
        <f>'3rd Nine Weeks'!$E161</f>
        <v/>
      </c>
      <c r="AR58" s="81" t="str">
        <f t="shared" si="92"/>
        <v/>
      </c>
      <c r="AS58" s="279" t="str">
        <f>'4th Nine Weeks'!$E161</f>
        <v/>
      </c>
      <c r="AT58" s="81" t="str">
        <f t="shared" si="93"/>
        <v/>
      </c>
      <c r="AU58" s="279" t="str">
        <f t="shared" si="94"/>
        <v/>
      </c>
      <c r="AV58" s="81" t="str">
        <f t="shared" si="95"/>
        <v/>
      </c>
    </row>
    <row r="59" spans="1:48">
      <c r="A59" s="23"/>
      <c r="B59" s="80" t="str">
        <f>'1st Nine Weeks'!$B$163</f>
        <v>Penmanship</v>
      </c>
      <c r="C59" s="279" t="str">
        <f>'1st Nine Weeks'!$E170</f>
        <v/>
      </c>
      <c r="D59" s="81" t="str">
        <f t="shared" si="72"/>
        <v/>
      </c>
      <c r="E59" s="279" t="str">
        <f>'2nd Nine Weeks'!$E170</f>
        <v/>
      </c>
      <c r="F59" s="81" t="str">
        <f t="shared" si="73"/>
        <v/>
      </c>
      <c r="G59" s="279" t="str">
        <f>'3rd Nine Weeks'!$E170</f>
        <v/>
      </c>
      <c r="H59" s="81" t="str">
        <f t="shared" si="74"/>
        <v/>
      </c>
      <c r="I59" s="279" t="str">
        <f>'4th Nine Weeks'!$E170</f>
        <v/>
      </c>
      <c r="J59" s="81" t="str">
        <f t="shared" si="75"/>
        <v/>
      </c>
      <c r="K59" s="279" t="str">
        <f t="shared" si="76"/>
        <v/>
      </c>
      <c r="L59" s="81" t="str">
        <f t="shared" si="77"/>
        <v/>
      </c>
      <c r="M59" s="276"/>
      <c r="N59" s="80" t="str">
        <f>'1st Nine Weeks'!$B$163</f>
        <v>Penmanship</v>
      </c>
      <c r="O59" s="279" t="str">
        <f>'1st Nine Weeks'!$E176</f>
        <v/>
      </c>
      <c r="P59" s="81" t="str">
        <f t="shared" si="78"/>
        <v/>
      </c>
      <c r="Q59" s="279" t="str">
        <f>'2nd Nine Weeks'!$E176</f>
        <v/>
      </c>
      <c r="R59" s="81" t="str">
        <f t="shared" si="79"/>
        <v/>
      </c>
      <c r="S59" s="279" t="str">
        <f>'3rd Nine Weeks'!$E176</f>
        <v/>
      </c>
      <c r="T59" s="81" t="str">
        <f t="shared" si="80"/>
        <v/>
      </c>
      <c r="U59" s="279" t="str">
        <f>'4th Nine Weeks'!$E176</f>
        <v/>
      </c>
      <c r="V59" s="81" t="str">
        <f t="shared" si="81"/>
        <v/>
      </c>
      <c r="W59" s="279" t="str">
        <f t="shared" si="82"/>
        <v/>
      </c>
      <c r="X59" s="81" t="str">
        <f t="shared" si="83"/>
        <v/>
      </c>
      <c r="Y59" s="120"/>
      <c r="Z59" s="80" t="str">
        <f>'1st Nine Weeks'!$B$163</f>
        <v>Penmanship</v>
      </c>
      <c r="AA59" s="279" t="str">
        <f>'1st Nine Weeks'!$E182</f>
        <v/>
      </c>
      <c r="AB59" s="81" t="str">
        <f t="shared" si="84"/>
        <v/>
      </c>
      <c r="AC59" s="279" t="str">
        <f>'2nd Nine Weeks'!$E182</f>
        <v/>
      </c>
      <c r="AD59" s="81" t="str">
        <f t="shared" si="85"/>
        <v/>
      </c>
      <c r="AE59" s="279" t="str">
        <f>'3rd Nine Weeks'!$E182</f>
        <v/>
      </c>
      <c r="AF59" s="81" t="str">
        <f t="shared" si="86"/>
        <v/>
      </c>
      <c r="AG59" s="279" t="str">
        <f>'4th Nine Weeks'!$E182</f>
        <v/>
      </c>
      <c r="AH59" s="81" t="str">
        <f t="shared" si="87"/>
        <v/>
      </c>
      <c r="AI59" s="279" t="str">
        <f t="shared" si="88"/>
        <v/>
      </c>
      <c r="AJ59" s="81" t="str">
        <f t="shared" si="89"/>
        <v/>
      </c>
      <c r="AK59" s="23"/>
      <c r="AL59" s="80" t="str">
        <f>'1st Nine Weeks'!$B$163</f>
        <v>Penmanship</v>
      </c>
      <c r="AM59" s="279" t="str">
        <f>'1st Nine Weeks'!$E188</f>
        <v/>
      </c>
      <c r="AN59" s="81" t="str">
        <f t="shared" si="90"/>
        <v/>
      </c>
      <c r="AO59" s="279" t="str">
        <f>'2nd Nine Weeks'!$E188</f>
        <v/>
      </c>
      <c r="AP59" s="81" t="str">
        <f t="shared" si="91"/>
        <v/>
      </c>
      <c r="AQ59" s="279" t="str">
        <f>'3rd Nine Weeks'!$E188</f>
        <v/>
      </c>
      <c r="AR59" s="81" t="str">
        <f t="shared" si="92"/>
        <v/>
      </c>
      <c r="AS59" s="279" t="str">
        <f>'4th Nine Weeks'!$E188</f>
        <v/>
      </c>
      <c r="AT59" s="81" t="str">
        <f t="shared" si="93"/>
        <v/>
      </c>
      <c r="AU59" s="279" t="str">
        <f t="shared" si="94"/>
        <v/>
      </c>
      <c r="AV59" s="81" t="str">
        <f t="shared" si="95"/>
        <v/>
      </c>
    </row>
    <row r="60" spans="1:48">
      <c r="A60" s="23"/>
      <c r="B60" s="80" t="str">
        <f>'1st Nine Weeks'!$B$190</f>
        <v>Social Studies</v>
      </c>
      <c r="C60" s="279" t="str">
        <f>'1st Nine Weeks'!$E197</f>
        <v/>
      </c>
      <c r="D60" s="81" t="str">
        <f t="shared" si="72"/>
        <v/>
      </c>
      <c r="E60" s="279" t="str">
        <f>'2nd Nine Weeks'!$E197</f>
        <v/>
      </c>
      <c r="F60" s="81" t="str">
        <f t="shared" si="73"/>
        <v/>
      </c>
      <c r="G60" s="279" t="str">
        <f>'3rd Nine Weeks'!$E197</f>
        <v/>
      </c>
      <c r="H60" s="81" t="str">
        <f t="shared" si="74"/>
        <v/>
      </c>
      <c r="I60" s="279" t="str">
        <f>'4th Nine Weeks'!$E197</f>
        <v/>
      </c>
      <c r="J60" s="81" t="str">
        <f t="shared" si="75"/>
        <v/>
      </c>
      <c r="K60" s="279" t="str">
        <f t="shared" si="76"/>
        <v/>
      </c>
      <c r="L60" s="81" t="str">
        <f t="shared" si="77"/>
        <v/>
      </c>
      <c r="M60" s="276"/>
      <c r="N60" s="80" t="str">
        <f>'1st Nine Weeks'!$B$190</f>
        <v>Social Studies</v>
      </c>
      <c r="O60" s="279" t="str">
        <f>'1st Nine Weeks'!$E203</f>
        <v/>
      </c>
      <c r="P60" s="81" t="str">
        <f t="shared" si="78"/>
        <v/>
      </c>
      <c r="Q60" s="279" t="str">
        <f>'2nd Nine Weeks'!$E203</f>
        <v/>
      </c>
      <c r="R60" s="81" t="str">
        <f t="shared" si="79"/>
        <v/>
      </c>
      <c r="S60" s="279" t="str">
        <f>'3rd Nine Weeks'!$E203</f>
        <v/>
      </c>
      <c r="T60" s="81" t="str">
        <f t="shared" si="80"/>
        <v/>
      </c>
      <c r="U60" s="279" t="str">
        <f>'4th Nine Weeks'!$E203</f>
        <v/>
      </c>
      <c r="V60" s="81" t="str">
        <f t="shared" si="81"/>
        <v/>
      </c>
      <c r="W60" s="279" t="str">
        <f t="shared" si="82"/>
        <v/>
      </c>
      <c r="X60" s="81" t="str">
        <f t="shared" si="83"/>
        <v/>
      </c>
      <c r="Y60" s="120"/>
      <c r="Z60" s="80" t="str">
        <f>'1st Nine Weeks'!$B$190</f>
        <v>Social Studies</v>
      </c>
      <c r="AA60" s="279" t="str">
        <f>'1st Nine Weeks'!$E209</f>
        <v/>
      </c>
      <c r="AB60" s="81" t="str">
        <f t="shared" si="84"/>
        <v/>
      </c>
      <c r="AC60" s="279" t="str">
        <f>'2nd Nine Weeks'!$E209</f>
        <v/>
      </c>
      <c r="AD60" s="81" t="str">
        <f t="shared" si="85"/>
        <v/>
      </c>
      <c r="AE60" s="279" t="str">
        <f>'3rd Nine Weeks'!$E209</f>
        <v/>
      </c>
      <c r="AF60" s="81" t="str">
        <f t="shared" si="86"/>
        <v/>
      </c>
      <c r="AG60" s="279" t="str">
        <f>'4th Nine Weeks'!$E209</f>
        <v/>
      </c>
      <c r="AH60" s="81" t="str">
        <f t="shared" si="87"/>
        <v/>
      </c>
      <c r="AI60" s="279" t="str">
        <f t="shared" si="88"/>
        <v/>
      </c>
      <c r="AJ60" s="81" t="str">
        <f t="shared" si="89"/>
        <v/>
      </c>
      <c r="AK60" s="23"/>
      <c r="AL60" s="80" t="str">
        <f>'1st Nine Weeks'!$B$190</f>
        <v>Social Studies</v>
      </c>
      <c r="AM60" s="279" t="str">
        <f>'1st Nine Weeks'!$E215</f>
        <v/>
      </c>
      <c r="AN60" s="81" t="str">
        <f t="shared" si="90"/>
        <v/>
      </c>
      <c r="AO60" s="279" t="str">
        <f>'2nd Nine Weeks'!$E215</f>
        <v/>
      </c>
      <c r="AP60" s="81" t="str">
        <f t="shared" si="91"/>
        <v/>
      </c>
      <c r="AQ60" s="279" t="str">
        <f>'3rd Nine Weeks'!$E215</f>
        <v/>
      </c>
      <c r="AR60" s="81" t="str">
        <f t="shared" si="92"/>
        <v/>
      </c>
      <c r="AS60" s="279" t="str">
        <f>'4th Nine Weeks'!$E215</f>
        <v/>
      </c>
      <c r="AT60" s="81" t="str">
        <f t="shared" si="93"/>
        <v/>
      </c>
      <c r="AU60" s="279" t="str">
        <f t="shared" si="94"/>
        <v/>
      </c>
      <c r="AV60" s="81" t="str">
        <f t="shared" si="95"/>
        <v/>
      </c>
    </row>
    <row r="61" spans="1:48">
      <c r="A61" s="23"/>
      <c r="B61" s="80" t="str">
        <f>'1st Nine Weeks'!$B$217</f>
        <v>Typing</v>
      </c>
      <c r="C61" s="279" t="str">
        <f>'1st Nine Weeks'!$E224</f>
        <v/>
      </c>
      <c r="D61" s="81" t="str">
        <f t="shared" si="72"/>
        <v/>
      </c>
      <c r="E61" s="279" t="str">
        <f>'2nd Nine Weeks'!$E224</f>
        <v/>
      </c>
      <c r="F61" s="81" t="str">
        <f t="shared" si="73"/>
        <v/>
      </c>
      <c r="G61" s="279" t="str">
        <f>'3rd Nine Weeks'!$E224</f>
        <v/>
      </c>
      <c r="H61" s="81" t="str">
        <f t="shared" si="74"/>
        <v/>
      </c>
      <c r="I61" s="279" t="str">
        <f>'4th Nine Weeks'!$E224</f>
        <v/>
      </c>
      <c r="J61" s="81" t="str">
        <f t="shared" si="75"/>
        <v/>
      </c>
      <c r="K61" s="279" t="str">
        <f t="shared" si="76"/>
        <v/>
      </c>
      <c r="L61" s="81" t="str">
        <f t="shared" si="77"/>
        <v/>
      </c>
      <c r="M61" s="276"/>
      <c r="N61" s="80" t="str">
        <f>'1st Nine Weeks'!$B$217</f>
        <v>Typing</v>
      </c>
      <c r="O61" s="279" t="str">
        <f>'1st Nine Weeks'!$E230</f>
        <v/>
      </c>
      <c r="P61" s="81" t="str">
        <f t="shared" si="78"/>
        <v/>
      </c>
      <c r="Q61" s="279" t="str">
        <f>'2nd Nine Weeks'!$E230</f>
        <v/>
      </c>
      <c r="R61" s="81" t="str">
        <f t="shared" si="79"/>
        <v/>
      </c>
      <c r="S61" s="279" t="str">
        <f>'3rd Nine Weeks'!$E230</f>
        <v/>
      </c>
      <c r="T61" s="81" t="str">
        <f t="shared" si="80"/>
        <v/>
      </c>
      <c r="U61" s="279" t="str">
        <f>'4th Nine Weeks'!$E230</f>
        <v/>
      </c>
      <c r="V61" s="81" t="str">
        <f t="shared" si="81"/>
        <v/>
      </c>
      <c r="W61" s="279" t="str">
        <f t="shared" si="82"/>
        <v/>
      </c>
      <c r="X61" s="81" t="str">
        <f t="shared" si="83"/>
        <v/>
      </c>
      <c r="Y61" s="120"/>
      <c r="Z61" s="80" t="str">
        <f>'1st Nine Weeks'!$B$217</f>
        <v>Typing</v>
      </c>
      <c r="AA61" s="279" t="str">
        <f>'1st Nine Weeks'!$E236</f>
        <v/>
      </c>
      <c r="AB61" s="81" t="str">
        <f t="shared" si="84"/>
        <v/>
      </c>
      <c r="AC61" s="279" t="str">
        <f>'2nd Nine Weeks'!$E236</f>
        <v/>
      </c>
      <c r="AD61" s="81" t="str">
        <f t="shared" si="85"/>
        <v/>
      </c>
      <c r="AE61" s="279" t="str">
        <f>'3rd Nine Weeks'!$E236</f>
        <v/>
      </c>
      <c r="AF61" s="81" t="str">
        <f t="shared" si="86"/>
        <v/>
      </c>
      <c r="AG61" s="279" t="str">
        <f>'4th Nine Weeks'!$E236</f>
        <v/>
      </c>
      <c r="AH61" s="81" t="str">
        <f t="shared" si="87"/>
        <v/>
      </c>
      <c r="AI61" s="279" t="str">
        <f t="shared" si="88"/>
        <v/>
      </c>
      <c r="AJ61" s="81" t="str">
        <f t="shared" si="89"/>
        <v/>
      </c>
      <c r="AK61" s="23"/>
      <c r="AL61" s="80" t="str">
        <f>'1st Nine Weeks'!$B$217</f>
        <v>Typing</v>
      </c>
      <c r="AM61" s="279" t="str">
        <f>'1st Nine Weeks'!$E242</f>
        <v/>
      </c>
      <c r="AN61" s="81" t="str">
        <f t="shared" si="90"/>
        <v/>
      </c>
      <c r="AO61" s="279" t="str">
        <f>'2nd Nine Weeks'!$E242</f>
        <v/>
      </c>
      <c r="AP61" s="81" t="str">
        <f t="shared" si="91"/>
        <v/>
      </c>
      <c r="AQ61" s="279" t="str">
        <f>'3rd Nine Weeks'!$E242</f>
        <v/>
      </c>
      <c r="AR61" s="81" t="str">
        <f t="shared" si="92"/>
        <v/>
      </c>
      <c r="AS61" s="279" t="str">
        <f>'4th Nine Weeks'!$E242</f>
        <v/>
      </c>
      <c r="AT61" s="81" t="str">
        <f t="shared" si="93"/>
        <v/>
      </c>
      <c r="AU61" s="279" t="str">
        <f t="shared" si="94"/>
        <v/>
      </c>
      <c r="AV61" s="81" t="str">
        <f t="shared" si="95"/>
        <v/>
      </c>
    </row>
    <row r="62" spans="1:48">
      <c r="A62" s="23"/>
      <c r="B62" s="80" t="str">
        <f>'1st Nine Weeks'!$B$244</f>
        <v>Extra 1</v>
      </c>
      <c r="C62" s="279" t="str">
        <f>'1st Nine Weeks'!$E251</f>
        <v/>
      </c>
      <c r="D62" s="81" t="str">
        <f t="shared" si="72"/>
        <v/>
      </c>
      <c r="E62" s="279" t="str">
        <f>'2nd Nine Weeks'!$E251</f>
        <v/>
      </c>
      <c r="F62" s="81" t="str">
        <f t="shared" si="73"/>
        <v/>
      </c>
      <c r="G62" s="279" t="str">
        <f>'3rd Nine Weeks'!$E251</f>
        <v/>
      </c>
      <c r="H62" s="81" t="str">
        <f t="shared" si="74"/>
        <v/>
      </c>
      <c r="I62" s="279" t="str">
        <f>'4th Nine Weeks'!$E251</f>
        <v/>
      </c>
      <c r="J62" s="81" t="str">
        <f t="shared" si="75"/>
        <v/>
      </c>
      <c r="K62" s="279" t="str">
        <f t="shared" si="76"/>
        <v/>
      </c>
      <c r="L62" s="81" t="str">
        <f t="shared" si="77"/>
        <v/>
      </c>
      <c r="M62" s="276"/>
      <c r="N62" s="80" t="str">
        <f>'1st Nine Weeks'!$B$244</f>
        <v>Extra 1</v>
      </c>
      <c r="O62" s="279" t="str">
        <f>'1st Nine Weeks'!$E257</f>
        <v/>
      </c>
      <c r="P62" s="81" t="str">
        <f t="shared" si="78"/>
        <v/>
      </c>
      <c r="Q62" s="279" t="str">
        <f>'2nd Nine Weeks'!$E257</f>
        <v/>
      </c>
      <c r="R62" s="81" t="str">
        <f t="shared" si="79"/>
        <v/>
      </c>
      <c r="S62" s="279" t="str">
        <f>'3rd Nine Weeks'!$E257</f>
        <v/>
      </c>
      <c r="T62" s="81" t="str">
        <f t="shared" si="80"/>
        <v/>
      </c>
      <c r="U62" s="279" t="str">
        <f>'4th Nine Weeks'!$E257</f>
        <v/>
      </c>
      <c r="V62" s="81" t="str">
        <f t="shared" si="81"/>
        <v/>
      </c>
      <c r="W62" s="279" t="str">
        <f t="shared" si="82"/>
        <v/>
      </c>
      <c r="X62" s="81" t="str">
        <f t="shared" si="83"/>
        <v/>
      </c>
      <c r="Y62" s="120"/>
      <c r="Z62" s="80" t="str">
        <f>'1st Nine Weeks'!$B$244</f>
        <v>Extra 1</v>
      </c>
      <c r="AA62" s="279" t="str">
        <f>'1st Nine Weeks'!$E263</f>
        <v/>
      </c>
      <c r="AB62" s="81" t="str">
        <f t="shared" si="84"/>
        <v/>
      </c>
      <c r="AC62" s="279" t="str">
        <f>'2nd Nine Weeks'!$E263</f>
        <v/>
      </c>
      <c r="AD62" s="81" t="str">
        <f t="shared" si="85"/>
        <v/>
      </c>
      <c r="AE62" s="279" t="str">
        <f>'3rd Nine Weeks'!$E263</f>
        <v/>
      </c>
      <c r="AF62" s="81" t="str">
        <f t="shared" si="86"/>
        <v/>
      </c>
      <c r="AG62" s="279" t="str">
        <f>'4th Nine Weeks'!$E263</f>
        <v/>
      </c>
      <c r="AH62" s="81" t="str">
        <f t="shared" si="87"/>
        <v/>
      </c>
      <c r="AI62" s="279" t="str">
        <f t="shared" si="88"/>
        <v/>
      </c>
      <c r="AJ62" s="81" t="str">
        <f t="shared" si="89"/>
        <v/>
      </c>
      <c r="AK62" s="23"/>
      <c r="AL62" s="80" t="str">
        <f>'1st Nine Weeks'!$B$244</f>
        <v>Extra 1</v>
      </c>
      <c r="AM62" s="279" t="str">
        <f>'1st Nine Weeks'!$E269</f>
        <v/>
      </c>
      <c r="AN62" s="81" t="str">
        <f t="shared" si="90"/>
        <v/>
      </c>
      <c r="AO62" s="279" t="str">
        <f>'2nd Nine Weeks'!$E269</f>
        <v/>
      </c>
      <c r="AP62" s="81" t="str">
        <f t="shared" si="91"/>
        <v/>
      </c>
      <c r="AQ62" s="279" t="str">
        <f>'3rd Nine Weeks'!$E269</f>
        <v/>
      </c>
      <c r="AR62" s="81" t="str">
        <f t="shared" si="92"/>
        <v/>
      </c>
      <c r="AS62" s="279" t="str">
        <f>'4th Nine Weeks'!$E269</f>
        <v/>
      </c>
      <c r="AT62" s="81" t="str">
        <f t="shared" si="93"/>
        <v/>
      </c>
      <c r="AU62" s="279" t="str">
        <f t="shared" si="94"/>
        <v/>
      </c>
      <c r="AV62" s="81" t="str">
        <f t="shared" si="95"/>
        <v/>
      </c>
    </row>
    <row r="63" spans="1:48">
      <c r="A63" s="23"/>
      <c r="B63" s="80" t="str">
        <f>'1st Nine Weeks'!$B$271</f>
        <v>Extra 2</v>
      </c>
      <c r="C63" s="279" t="str">
        <f>'1st Nine Weeks'!$E278</f>
        <v/>
      </c>
      <c r="D63" s="81" t="str">
        <f t="shared" si="72"/>
        <v/>
      </c>
      <c r="E63" s="279" t="str">
        <f>'2nd Nine Weeks'!$E278</f>
        <v/>
      </c>
      <c r="F63" s="81" t="str">
        <f t="shared" si="73"/>
        <v/>
      </c>
      <c r="G63" s="279" t="str">
        <f>'3rd Nine Weeks'!$E278</f>
        <v/>
      </c>
      <c r="H63" s="81" t="str">
        <f t="shared" si="74"/>
        <v/>
      </c>
      <c r="I63" s="279" t="str">
        <f>'4th Nine Weeks'!$E278</f>
        <v/>
      </c>
      <c r="J63" s="81" t="str">
        <f t="shared" si="75"/>
        <v/>
      </c>
      <c r="K63" s="279" t="str">
        <f t="shared" si="76"/>
        <v/>
      </c>
      <c r="L63" s="81" t="str">
        <f t="shared" si="77"/>
        <v/>
      </c>
      <c r="M63" s="276"/>
      <c r="N63" s="80" t="str">
        <f>'1st Nine Weeks'!$B$271</f>
        <v>Extra 2</v>
      </c>
      <c r="O63" s="279" t="str">
        <f>'1st Nine Weeks'!$E284</f>
        <v/>
      </c>
      <c r="P63" s="81" t="str">
        <f t="shared" si="78"/>
        <v/>
      </c>
      <c r="Q63" s="279" t="str">
        <f>'2nd Nine Weeks'!$E284</f>
        <v/>
      </c>
      <c r="R63" s="81" t="str">
        <f t="shared" si="79"/>
        <v/>
      </c>
      <c r="S63" s="279" t="str">
        <f>'3rd Nine Weeks'!$E284</f>
        <v/>
      </c>
      <c r="T63" s="81" t="str">
        <f t="shared" si="80"/>
        <v/>
      </c>
      <c r="U63" s="279" t="str">
        <f>'4th Nine Weeks'!$E284</f>
        <v/>
      </c>
      <c r="V63" s="81" t="str">
        <f t="shared" si="81"/>
        <v/>
      </c>
      <c r="W63" s="279" t="str">
        <f t="shared" si="82"/>
        <v/>
      </c>
      <c r="X63" s="81" t="str">
        <f t="shared" si="83"/>
        <v/>
      </c>
      <c r="Y63" s="120"/>
      <c r="Z63" s="80" t="str">
        <f>'1st Nine Weeks'!$B$271</f>
        <v>Extra 2</v>
      </c>
      <c r="AA63" s="279" t="str">
        <f>'1st Nine Weeks'!$E290</f>
        <v/>
      </c>
      <c r="AB63" s="81" t="str">
        <f t="shared" si="84"/>
        <v/>
      </c>
      <c r="AC63" s="279" t="str">
        <f>'2nd Nine Weeks'!$E290</f>
        <v/>
      </c>
      <c r="AD63" s="81" t="str">
        <f t="shared" si="85"/>
        <v/>
      </c>
      <c r="AE63" s="279" t="str">
        <f>'3rd Nine Weeks'!$E290</f>
        <v/>
      </c>
      <c r="AF63" s="81" t="str">
        <f t="shared" si="86"/>
        <v/>
      </c>
      <c r="AG63" s="279" t="str">
        <f>'4th Nine Weeks'!$E290</f>
        <v/>
      </c>
      <c r="AH63" s="81" t="str">
        <f t="shared" si="87"/>
        <v/>
      </c>
      <c r="AI63" s="279" t="str">
        <f t="shared" si="88"/>
        <v/>
      </c>
      <c r="AJ63" s="81" t="str">
        <f t="shared" si="89"/>
        <v/>
      </c>
      <c r="AK63" s="23"/>
      <c r="AL63" s="80" t="str">
        <f>'1st Nine Weeks'!$B$271</f>
        <v>Extra 2</v>
      </c>
      <c r="AM63" s="279" t="str">
        <f>'1st Nine Weeks'!$E296</f>
        <v/>
      </c>
      <c r="AN63" s="81" t="str">
        <f t="shared" si="90"/>
        <v/>
      </c>
      <c r="AO63" s="279" t="str">
        <f>'2nd Nine Weeks'!$E296</f>
        <v/>
      </c>
      <c r="AP63" s="81" t="str">
        <f t="shared" si="91"/>
        <v/>
      </c>
      <c r="AQ63" s="279" t="str">
        <f>'3rd Nine Weeks'!$E296</f>
        <v/>
      </c>
      <c r="AR63" s="81" t="str">
        <f t="shared" si="92"/>
        <v/>
      </c>
      <c r="AS63" s="279" t="str">
        <f>'4th Nine Weeks'!$E296</f>
        <v/>
      </c>
      <c r="AT63" s="81" t="str">
        <f t="shared" si="93"/>
        <v/>
      </c>
      <c r="AU63" s="279" t="str">
        <f t="shared" si="94"/>
        <v/>
      </c>
      <c r="AV63" s="81" t="str">
        <f t="shared" si="95"/>
        <v/>
      </c>
    </row>
    <row r="64" spans="1:48">
      <c r="A64" s="23"/>
      <c r="B64" s="80" t="str">
        <f>'1st Nine Weeks'!$B$298</f>
        <v>Extra 3</v>
      </c>
      <c r="C64" s="279" t="str">
        <f>'1st Nine Weeks'!$E305</f>
        <v/>
      </c>
      <c r="D64" s="81" t="str">
        <f t="shared" si="72"/>
        <v/>
      </c>
      <c r="E64" s="279" t="str">
        <f>'2nd Nine Weeks'!$E305</f>
        <v/>
      </c>
      <c r="F64" s="81" t="str">
        <f t="shared" si="73"/>
        <v/>
      </c>
      <c r="G64" s="279" t="str">
        <f>'3rd Nine Weeks'!$E305</f>
        <v/>
      </c>
      <c r="H64" s="81" t="str">
        <f t="shared" si="74"/>
        <v/>
      </c>
      <c r="I64" s="279" t="str">
        <f>'4th Nine Weeks'!$E305</f>
        <v/>
      </c>
      <c r="J64" s="81" t="str">
        <f t="shared" si="75"/>
        <v/>
      </c>
      <c r="K64" s="279" t="str">
        <f t="shared" si="76"/>
        <v/>
      </c>
      <c r="L64" s="81" t="str">
        <f t="shared" si="77"/>
        <v/>
      </c>
      <c r="M64" s="276"/>
      <c r="N64" s="80" t="str">
        <f>'1st Nine Weeks'!$B$298</f>
        <v>Extra 3</v>
      </c>
      <c r="O64" s="279" t="str">
        <f>'1st Nine Weeks'!$E311</f>
        <v/>
      </c>
      <c r="P64" s="81" t="str">
        <f t="shared" si="78"/>
        <v/>
      </c>
      <c r="Q64" s="279" t="str">
        <f>'2nd Nine Weeks'!$E311</f>
        <v/>
      </c>
      <c r="R64" s="81" t="str">
        <f t="shared" si="79"/>
        <v/>
      </c>
      <c r="S64" s="279" t="str">
        <f>'3rd Nine Weeks'!$E311</f>
        <v/>
      </c>
      <c r="T64" s="81" t="str">
        <f t="shared" si="80"/>
        <v/>
      </c>
      <c r="U64" s="279" t="str">
        <f>'4th Nine Weeks'!$E311</f>
        <v/>
      </c>
      <c r="V64" s="81" t="str">
        <f t="shared" si="81"/>
        <v/>
      </c>
      <c r="W64" s="279" t="str">
        <f t="shared" si="82"/>
        <v/>
      </c>
      <c r="X64" s="81" t="str">
        <f t="shared" si="83"/>
        <v/>
      </c>
      <c r="Y64" s="120"/>
      <c r="Z64" s="80" t="str">
        <f>'1st Nine Weeks'!$B$298</f>
        <v>Extra 3</v>
      </c>
      <c r="AA64" s="279" t="str">
        <f>'1st Nine Weeks'!$E317</f>
        <v/>
      </c>
      <c r="AB64" s="81" t="str">
        <f t="shared" si="84"/>
        <v/>
      </c>
      <c r="AC64" s="279" t="str">
        <f>'2nd Nine Weeks'!$E317</f>
        <v/>
      </c>
      <c r="AD64" s="81" t="str">
        <f t="shared" si="85"/>
        <v/>
      </c>
      <c r="AE64" s="279" t="str">
        <f>'3rd Nine Weeks'!$E317</f>
        <v/>
      </c>
      <c r="AF64" s="81" t="str">
        <f t="shared" si="86"/>
        <v/>
      </c>
      <c r="AG64" s="279" t="str">
        <f>'4th Nine Weeks'!$E317</f>
        <v/>
      </c>
      <c r="AH64" s="81" t="str">
        <f t="shared" si="87"/>
        <v/>
      </c>
      <c r="AI64" s="279" t="str">
        <f t="shared" si="88"/>
        <v/>
      </c>
      <c r="AJ64" s="81" t="str">
        <f t="shared" si="89"/>
        <v/>
      </c>
      <c r="AK64" s="23"/>
      <c r="AL64" s="80" t="str">
        <f>'1st Nine Weeks'!$B$298</f>
        <v>Extra 3</v>
      </c>
      <c r="AM64" s="279" t="str">
        <f>'1st Nine Weeks'!$E323</f>
        <v/>
      </c>
      <c r="AN64" s="81" t="str">
        <f t="shared" si="90"/>
        <v/>
      </c>
      <c r="AO64" s="279" t="str">
        <f>'2nd Nine Weeks'!$E323</f>
        <v/>
      </c>
      <c r="AP64" s="81" t="str">
        <f t="shared" si="91"/>
        <v/>
      </c>
      <c r="AQ64" s="279" t="str">
        <f>'3rd Nine Weeks'!$E323</f>
        <v/>
      </c>
      <c r="AR64" s="81" t="str">
        <f t="shared" si="92"/>
        <v/>
      </c>
      <c r="AS64" s="279" t="str">
        <f>'4th Nine Weeks'!$E323</f>
        <v/>
      </c>
      <c r="AT64" s="81" t="str">
        <f t="shared" si="93"/>
        <v/>
      </c>
      <c r="AU64" s="279" t="str">
        <f t="shared" si="94"/>
        <v/>
      </c>
      <c r="AV64" s="81" t="str">
        <f t="shared" si="95"/>
        <v/>
      </c>
    </row>
    <row r="65" spans="1:48">
      <c r="A65" s="23"/>
      <c r="B65" s="80" t="str">
        <f>'1st Nine Weeks'!$B$325</f>
        <v>Extra 4</v>
      </c>
      <c r="C65" s="279" t="str">
        <f>'1st Nine Weeks'!$E332</f>
        <v/>
      </c>
      <c r="D65" s="81" t="str">
        <f t="shared" si="72"/>
        <v/>
      </c>
      <c r="E65" s="279" t="str">
        <f>'2nd Nine Weeks'!$E332</f>
        <v/>
      </c>
      <c r="F65" s="81" t="str">
        <f t="shared" si="73"/>
        <v/>
      </c>
      <c r="G65" s="279" t="str">
        <f>'3rd Nine Weeks'!$E332</f>
        <v/>
      </c>
      <c r="H65" s="81" t="str">
        <f t="shared" si="74"/>
        <v/>
      </c>
      <c r="I65" s="279" t="str">
        <f>'4th Nine Weeks'!$E332</f>
        <v/>
      </c>
      <c r="J65" s="81" t="str">
        <f t="shared" si="75"/>
        <v/>
      </c>
      <c r="K65" s="279" t="str">
        <f t="shared" si="76"/>
        <v/>
      </c>
      <c r="L65" s="81" t="str">
        <f t="shared" si="77"/>
        <v/>
      </c>
      <c r="M65" s="276"/>
      <c r="N65" s="80" t="str">
        <f>'1st Nine Weeks'!$B$325</f>
        <v>Extra 4</v>
      </c>
      <c r="O65" s="279" t="str">
        <f>'1st Nine Weeks'!$E338</f>
        <v/>
      </c>
      <c r="P65" s="81" t="str">
        <f t="shared" si="78"/>
        <v/>
      </c>
      <c r="Q65" s="279" t="str">
        <f>'2nd Nine Weeks'!$E338</f>
        <v/>
      </c>
      <c r="R65" s="81" t="str">
        <f t="shared" si="79"/>
        <v/>
      </c>
      <c r="S65" s="279" t="str">
        <f>'3rd Nine Weeks'!$E338</f>
        <v/>
      </c>
      <c r="T65" s="81" t="str">
        <f t="shared" si="80"/>
        <v/>
      </c>
      <c r="U65" s="279" t="str">
        <f>'4th Nine Weeks'!$E338</f>
        <v/>
      </c>
      <c r="V65" s="81" t="str">
        <f t="shared" si="81"/>
        <v/>
      </c>
      <c r="W65" s="279" t="str">
        <f t="shared" si="82"/>
        <v/>
      </c>
      <c r="X65" s="81" t="str">
        <f t="shared" si="83"/>
        <v/>
      </c>
      <c r="Y65" s="120"/>
      <c r="Z65" s="80" t="str">
        <f>'1st Nine Weeks'!$B$325</f>
        <v>Extra 4</v>
      </c>
      <c r="AA65" s="279" t="str">
        <f>'1st Nine Weeks'!$E344</f>
        <v/>
      </c>
      <c r="AB65" s="81" t="str">
        <f t="shared" si="84"/>
        <v/>
      </c>
      <c r="AC65" s="279" t="str">
        <f>'2nd Nine Weeks'!$E344</f>
        <v/>
      </c>
      <c r="AD65" s="81" t="str">
        <f t="shared" si="85"/>
        <v/>
      </c>
      <c r="AE65" s="279" t="str">
        <f>'3rd Nine Weeks'!$E344</f>
        <v/>
      </c>
      <c r="AF65" s="81" t="str">
        <f t="shared" si="86"/>
        <v/>
      </c>
      <c r="AG65" s="279" t="str">
        <f>'4th Nine Weeks'!$E344</f>
        <v/>
      </c>
      <c r="AH65" s="81" t="str">
        <f t="shared" si="87"/>
        <v/>
      </c>
      <c r="AI65" s="279" t="str">
        <f t="shared" si="88"/>
        <v/>
      </c>
      <c r="AJ65" s="81" t="str">
        <f t="shared" si="89"/>
        <v/>
      </c>
      <c r="AK65" s="23"/>
      <c r="AL65" s="80" t="str">
        <f>'1st Nine Weeks'!$B$325</f>
        <v>Extra 4</v>
      </c>
      <c r="AM65" s="279" t="str">
        <f>'1st Nine Weeks'!$E350</f>
        <v/>
      </c>
      <c r="AN65" s="81" t="str">
        <f t="shared" si="90"/>
        <v/>
      </c>
      <c r="AO65" s="279" t="str">
        <f>'2nd Nine Weeks'!$E350</f>
        <v/>
      </c>
      <c r="AP65" s="81" t="str">
        <f t="shared" si="91"/>
        <v/>
      </c>
      <c r="AQ65" s="279" t="str">
        <f>'3rd Nine Weeks'!$E350</f>
        <v/>
      </c>
      <c r="AR65" s="81" t="str">
        <f t="shared" si="92"/>
        <v/>
      </c>
      <c r="AS65" s="279" t="str">
        <f>'4th Nine Weeks'!$E350</f>
        <v/>
      </c>
      <c r="AT65" s="81" t="str">
        <f t="shared" si="93"/>
        <v/>
      </c>
      <c r="AU65" s="279" t="str">
        <f t="shared" si="94"/>
        <v/>
      </c>
      <c r="AV65" s="81" t="str">
        <f t="shared" si="95"/>
        <v/>
      </c>
    </row>
    <row r="66" spans="1:48" ht="13.5" thickBot="1">
      <c r="A66" s="23"/>
      <c r="B66" s="93" t="s">
        <v>27</v>
      </c>
      <c r="C66" s="280"/>
      <c r="D66" s="94" t="str">
        <f t="shared" si="72"/>
        <v/>
      </c>
      <c r="E66" s="280"/>
      <c r="F66" s="94" t="str">
        <f t="shared" si="73"/>
        <v/>
      </c>
      <c r="G66" s="280"/>
      <c r="H66" s="94" t="str">
        <f t="shared" si="74"/>
        <v/>
      </c>
      <c r="I66" s="280"/>
      <c r="J66" s="94" t="str">
        <f t="shared" si="75"/>
        <v/>
      </c>
      <c r="K66" s="280"/>
      <c r="L66" s="94" t="str">
        <f t="shared" si="77"/>
        <v/>
      </c>
      <c r="M66" s="276"/>
      <c r="N66" s="93" t="s">
        <v>27</v>
      </c>
      <c r="O66" s="280"/>
      <c r="P66" s="94" t="str">
        <f t="shared" si="78"/>
        <v/>
      </c>
      <c r="Q66" s="280"/>
      <c r="R66" s="94" t="str">
        <f t="shared" si="79"/>
        <v/>
      </c>
      <c r="S66" s="280"/>
      <c r="T66" s="94" t="str">
        <f t="shared" si="80"/>
        <v/>
      </c>
      <c r="U66" s="280"/>
      <c r="V66" s="94" t="str">
        <f t="shared" si="81"/>
        <v/>
      </c>
      <c r="W66" s="280"/>
      <c r="X66" s="94" t="str">
        <f t="shared" si="83"/>
        <v/>
      </c>
      <c r="Y66" s="120"/>
      <c r="Z66" s="93" t="s">
        <v>27</v>
      </c>
      <c r="AA66" s="280"/>
      <c r="AB66" s="94" t="str">
        <f t="shared" si="84"/>
        <v/>
      </c>
      <c r="AC66" s="280"/>
      <c r="AD66" s="94" t="str">
        <f t="shared" si="85"/>
        <v/>
      </c>
      <c r="AE66" s="280"/>
      <c r="AF66" s="94" t="str">
        <f t="shared" si="86"/>
        <v/>
      </c>
      <c r="AG66" s="280"/>
      <c r="AH66" s="94" t="str">
        <f t="shared" si="87"/>
        <v/>
      </c>
      <c r="AI66" s="280"/>
      <c r="AJ66" s="94" t="str">
        <f t="shared" si="89"/>
        <v/>
      </c>
      <c r="AK66" s="23"/>
      <c r="AL66" s="93" t="s">
        <v>27</v>
      </c>
      <c r="AM66" s="280"/>
      <c r="AN66" s="94" t="str">
        <f t="shared" si="90"/>
        <v/>
      </c>
      <c r="AO66" s="280"/>
      <c r="AP66" s="94" t="str">
        <f t="shared" si="91"/>
        <v/>
      </c>
      <c r="AQ66" s="280"/>
      <c r="AR66" s="94" t="str">
        <f t="shared" si="92"/>
        <v/>
      </c>
      <c r="AS66" s="280"/>
      <c r="AT66" s="94" t="str">
        <f t="shared" si="93"/>
        <v/>
      </c>
      <c r="AU66" s="280"/>
      <c r="AV66" s="94" t="str">
        <f t="shared" si="95"/>
        <v/>
      </c>
    </row>
    <row r="67" spans="1:48" ht="14.25" thickTop="1" thickBot="1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120"/>
      <c r="Z67" s="120"/>
      <c r="AA67" s="120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</row>
    <row r="68" spans="1:48" ht="14.25" thickTop="1" thickBot="1">
      <c r="A68" s="23"/>
      <c r="B68" s="56" t="str">
        <f>'1st Nine Weeks'!G36</f>
        <v/>
      </c>
      <c r="C68" s="57"/>
      <c r="D68" s="58"/>
      <c r="E68" s="57"/>
      <c r="F68" s="58"/>
      <c r="G68" s="57"/>
      <c r="H68" s="58"/>
      <c r="I68" s="57"/>
      <c r="J68" s="58"/>
      <c r="K68" s="57"/>
      <c r="L68" s="58"/>
      <c r="M68" s="23"/>
      <c r="N68" s="56" t="str">
        <f>'1st Nine Weeks'!G42</f>
        <v/>
      </c>
      <c r="O68" s="57"/>
      <c r="P68" s="58"/>
      <c r="Q68" s="57"/>
      <c r="R68" s="58"/>
      <c r="S68" s="57"/>
      <c r="T68" s="58"/>
      <c r="U68" s="57"/>
      <c r="V68" s="58"/>
      <c r="W68" s="57"/>
      <c r="X68" s="58"/>
      <c r="Y68" s="120"/>
      <c r="Z68" s="56" t="str">
        <f>'1st Nine Weeks'!G48</f>
        <v/>
      </c>
      <c r="AA68" s="57"/>
      <c r="AB68" s="58"/>
      <c r="AC68" s="57"/>
      <c r="AD68" s="58"/>
      <c r="AE68" s="57"/>
      <c r="AF68" s="58"/>
      <c r="AG68" s="57"/>
      <c r="AH68" s="58"/>
      <c r="AI68" s="57"/>
      <c r="AJ68" s="58"/>
      <c r="AK68" s="23"/>
      <c r="AL68" s="23"/>
      <c r="AM68" s="23"/>
    </row>
    <row r="69" spans="1:48">
      <c r="A69" s="23"/>
      <c r="B69" s="281"/>
      <c r="C69" s="370" t="s">
        <v>0</v>
      </c>
      <c r="D69" s="371"/>
      <c r="E69" s="370" t="s">
        <v>1</v>
      </c>
      <c r="F69" s="371"/>
      <c r="G69" s="370" t="s">
        <v>2</v>
      </c>
      <c r="H69" s="371"/>
      <c r="I69" s="370" t="s">
        <v>3</v>
      </c>
      <c r="J69" s="371"/>
      <c r="K69" s="370" t="s">
        <v>4</v>
      </c>
      <c r="L69" s="371"/>
      <c r="M69" s="23"/>
      <c r="N69" s="281"/>
      <c r="O69" s="370" t="s">
        <v>0</v>
      </c>
      <c r="P69" s="371"/>
      <c r="Q69" s="370" t="s">
        <v>1</v>
      </c>
      <c r="R69" s="371"/>
      <c r="S69" s="370" t="s">
        <v>2</v>
      </c>
      <c r="T69" s="371"/>
      <c r="U69" s="370" t="s">
        <v>3</v>
      </c>
      <c r="V69" s="371"/>
      <c r="W69" s="370" t="s">
        <v>4</v>
      </c>
      <c r="X69" s="371"/>
      <c r="Y69" s="120"/>
      <c r="Z69" s="281"/>
      <c r="AA69" s="370" t="s">
        <v>0</v>
      </c>
      <c r="AB69" s="371"/>
      <c r="AC69" s="370" t="s">
        <v>1</v>
      </c>
      <c r="AD69" s="371"/>
      <c r="AE69" s="370" t="s">
        <v>2</v>
      </c>
      <c r="AF69" s="371"/>
      <c r="AG69" s="370" t="s">
        <v>3</v>
      </c>
      <c r="AH69" s="371"/>
      <c r="AI69" s="370" t="s">
        <v>4</v>
      </c>
      <c r="AJ69" s="371"/>
      <c r="AK69" s="23"/>
      <c r="AL69" s="23"/>
      <c r="AM69" s="23"/>
    </row>
    <row r="70" spans="1:48">
      <c r="A70" s="23"/>
      <c r="B70" s="68" t="str">
        <f>'1st Nine Weeks'!$B$28</f>
        <v>Reading</v>
      </c>
      <c r="C70" s="278" t="str">
        <f>'1st Nine Weeks'!$E36</f>
        <v/>
      </c>
      <c r="D70" s="69" t="str">
        <f t="shared" ref="D70:D82" si="96">IF(ISERROR(IF(C70,HLOOKUP(C70,$C$102:$O$103,2),"")),"",IF(C70,HLOOKUP(C70,$C$102:$O$103,2),""))</f>
        <v/>
      </c>
      <c r="E70" s="278" t="str">
        <f>'2nd Nine Weeks'!$E36</f>
        <v/>
      </c>
      <c r="F70" s="69" t="str">
        <f t="shared" ref="F70:F82" si="97">IF(ISERROR(IF(E70,HLOOKUP(E70,$C$102:$O$103,2),"")),"",IF(E70,HLOOKUP(E70,$C$102:$O$103,2),""))</f>
        <v/>
      </c>
      <c r="G70" s="278" t="str">
        <f>'3rd Nine Weeks'!$E36</f>
        <v/>
      </c>
      <c r="H70" s="69" t="str">
        <f t="shared" ref="H70:H82" si="98">IF(ISERROR(IF(G70,HLOOKUP(G70,$C$102:$O$103,2),"")),"",IF(G70,HLOOKUP(G70,$C$102:$O$103,2),""))</f>
        <v/>
      </c>
      <c r="I70" s="278" t="str">
        <f>'4th Nine Weeks'!$E36</f>
        <v/>
      </c>
      <c r="J70" s="69" t="str">
        <f t="shared" ref="J70:J82" si="99">IF(ISERROR(IF(I70,HLOOKUP(I70,$C$102:$O$103,2),"")),"",IF(I70,HLOOKUP(I70,$C$102:$O$103,2),""))</f>
        <v/>
      </c>
      <c r="K70" s="278" t="str">
        <f t="shared" ref="K70:K81" si="100">IF(SUM(C70,E70,G70,I70),AVERAGE(C70,E70,G70,I70),"")</f>
        <v/>
      </c>
      <c r="L70" s="69" t="str">
        <f t="shared" ref="L70:L82" si="101">IF(ISERROR(IF(K70,HLOOKUP(K70,$C$102:$O$103,2),"")),"",IF(K70,HLOOKUP(K70,$C$102:$O$103,2),""))</f>
        <v/>
      </c>
      <c r="M70" s="23"/>
      <c r="N70" s="68" t="str">
        <f>'1st Nine Weeks'!$B$28</f>
        <v>Reading</v>
      </c>
      <c r="O70" s="278" t="str">
        <f>'1st Nine Weeks'!$E42</f>
        <v/>
      </c>
      <c r="P70" s="69" t="str">
        <f t="shared" ref="P70:P82" si="102">IF(ISERROR(IF(O70,HLOOKUP(O70,$C$102:$O$103,2),"")),"",IF(O70,HLOOKUP(O70,$C$102:$O$103,2),""))</f>
        <v/>
      </c>
      <c r="Q70" s="278" t="str">
        <f>'2nd Nine Weeks'!$E42</f>
        <v/>
      </c>
      <c r="R70" s="69" t="str">
        <f t="shared" ref="R70:R82" si="103">IF(ISERROR(IF(Q70,HLOOKUP(Q70,$C$102:$O$103,2),"")),"",IF(Q70,HLOOKUP(Q70,$C$102:$O$103,2),""))</f>
        <v/>
      </c>
      <c r="S70" s="278" t="str">
        <f>'3rd Nine Weeks'!$E42</f>
        <v/>
      </c>
      <c r="T70" s="69" t="str">
        <f t="shared" ref="T70:T82" si="104">IF(ISERROR(IF(S70,HLOOKUP(S70,$C$102:$O$103,2),"")),"",IF(S70,HLOOKUP(S70,$C$102:$O$103,2),""))</f>
        <v/>
      </c>
      <c r="U70" s="278" t="str">
        <f>'4th Nine Weeks'!$E42</f>
        <v/>
      </c>
      <c r="V70" s="69" t="str">
        <f t="shared" ref="V70:V82" si="105">IF(ISERROR(IF(U70,HLOOKUP(U70,$C$102:$O$103,2),"")),"",IF(U70,HLOOKUP(U70,$C$102:$O$103,2),""))</f>
        <v/>
      </c>
      <c r="W70" s="278" t="str">
        <f t="shared" ref="W70:W81" si="106">IF(SUM(O70,Q70,S70,U70),AVERAGE(O70,Q70,S70,U70),"")</f>
        <v/>
      </c>
      <c r="X70" s="69" t="str">
        <f t="shared" ref="X70:X82" si="107">IF(ISERROR(IF(W70,HLOOKUP(W70,$C$102:$O$103,2),"")),"",IF(W70,HLOOKUP(W70,$C$102:$O$103,2),""))</f>
        <v/>
      </c>
      <c r="Y70" s="120"/>
      <c r="Z70" s="68" t="str">
        <f>'1st Nine Weeks'!$B$28</f>
        <v>Reading</v>
      </c>
      <c r="AA70" s="278" t="str">
        <f>'1st Nine Weeks'!$E48</f>
        <v/>
      </c>
      <c r="AB70" s="69" t="str">
        <f t="shared" ref="AB70:AB82" si="108">IF(ISERROR(IF(AA70,HLOOKUP(AA70,$C$102:$O$103,2),"")),"",IF(AA70,HLOOKUP(AA70,$C$102:$O$103,2),""))</f>
        <v/>
      </c>
      <c r="AC70" s="278" t="str">
        <f>'2nd Nine Weeks'!$E48</f>
        <v/>
      </c>
      <c r="AD70" s="69" t="str">
        <f t="shared" ref="AD70:AD82" si="109">IF(ISERROR(IF(AC70,HLOOKUP(AC70,$C$102:$O$103,2),"")),"",IF(AC70,HLOOKUP(AC70,$C$102:$O$103,2),""))</f>
        <v/>
      </c>
      <c r="AE70" s="278" t="str">
        <f>'3rd Nine Weeks'!$E48</f>
        <v/>
      </c>
      <c r="AF70" s="69" t="str">
        <f t="shared" ref="AF70:AF82" si="110">IF(ISERROR(IF(AE70,HLOOKUP(AE70,$C$102:$O$103,2),"")),"",IF(AE70,HLOOKUP(AE70,$C$102:$O$103,2),""))</f>
        <v/>
      </c>
      <c r="AG70" s="278" t="str">
        <f>'4th Nine Weeks'!$E48</f>
        <v/>
      </c>
      <c r="AH70" s="69" t="str">
        <f t="shared" ref="AH70:AH82" si="111">IF(ISERROR(IF(AG70,HLOOKUP(AG70,$C$102:$O$103,2),"")),"",IF(AG70,HLOOKUP(AG70,$C$102:$O$103,2),""))</f>
        <v/>
      </c>
      <c r="AI70" s="278" t="str">
        <f t="shared" ref="AI70:AI81" si="112">IF(SUM(AA70,AC70,AE70,AG70),AVERAGE(AA70,AC70,AE70,AG70),"")</f>
        <v/>
      </c>
      <c r="AJ70" s="69" t="str">
        <f t="shared" ref="AJ70:AJ82" si="113">IF(ISERROR(IF(AI70,HLOOKUP(AI70,$C$102:$O$103,2),"")),"",IF(AI70,HLOOKUP(AI70,$C$102:$O$103,2),""))</f>
        <v/>
      </c>
      <c r="AK70" s="23"/>
      <c r="AL70" s="23"/>
      <c r="AM70" s="23"/>
    </row>
    <row r="71" spans="1:48">
      <c r="A71" s="23"/>
      <c r="B71" s="80" t="str">
        <f>'1st Nine Weeks'!$B$55</f>
        <v>Language</v>
      </c>
      <c r="C71" s="279" t="str">
        <f>'1st Nine Weeks'!$E63</f>
        <v/>
      </c>
      <c r="D71" s="81" t="str">
        <f t="shared" si="96"/>
        <v/>
      </c>
      <c r="E71" s="279" t="str">
        <f>'2nd Nine Weeks'!$E63</f>
        <v/>
      </c>
      <c r="F71" s="81" t="str">
        <f t="shared" si="97"/>
        <v/>
      </c>
      <c r="G71" s="279" t="str">
        <f>'3rd Nine Weeks'!$E63</f>
        <v/>
      </c>
      <c r="H71" s="81" t="str">
        <f t="shared" si="98"/>
        <v/>
      </c>
      <c r="I71" s="279" t="str">
        <f>'4th Nine Weeks'!$E63</f>
        <v/>
      </c>
      <c r="J71" s="81" t="str">
        <f t="shared" si="99"/>
        <v/>
      </c>
      <c r="K71" s="279" t="str">
        <f t="shared" si="100"/>
        <v/>
      </c>
      <c r="L71" s="81" t="str">
        <f t="shared" si="101"/>
        <v/>
      </c>
      <c r="M71" s="23"/>
      <c r="N71" s="80" t="str">
        <f>'1st Nine Weeks'!$B$55</f>
        <v>Language</v>
      </c>
      <c r="O71" s="279" t="str">
        <f>'1st Nine Weeks'!$E69</f>
        <v/>
      </c>
      <c r="P71" s="81" t="str">
        <f t="shared" si="102"/>
        <v/>
      </c>
      <c r="Q71" s="279" t="str">
        <f>'2nd Nine Weeks'!$E69</f>
        <v/>
      </c>
      <c r="R71" s="81" t="str">
        <f t="shared" si="103"/>
        <v/>
      </c>
      <c r="S71" s="279" t="str">
        <f>'3rd Nine Weeks'!$E69</f>
        <v/>
      </c>
      <c r="T71" s="81" t="str">
        <f t="shared" si="104"/>
        <v/>
      </c>
      <c r="U71" s="279" t="str">
        <f>'4th Nine Weeks'!$E69</f>
        <v/>
      </c>
      <c r="V71" s="81" t="str">
        <f t="shared" si="105"/>
        <v/>
      </c>
      <c r="W71" s="279" t="str">
        <f t="shared" si="106"/>
        <v/>
      </c>
      <c r="X71" s="81" t="str">
        <f t="shared" si="107"/>
        <v/>
      </c>
      <c r="Y71" s="120"/>
      <c r="Z71" s="80" t="str">
        <f>'1st Nine Weeks'!$B$55</f>
        <v>Language</v>
      </c>
      <c r="AA71" s="279" t="str">
        <f>'1st Nine Weeks'!$E75</f>
        <v/>
      </c>
      <c r="AB71" s="81" t="str">
        <f t="shared" si="108"/>
        <v/>
      </c>
      <c r="AC71" s="279" t="str">
        <f>'2nd Nine Weeks'!$E75</f>
        <v/>
      </c>
      <c r="AD71" s="81" t="str">
        <f t="shared" si="109"/>
        <v/>
      </c>
      <c r="AE71" s="279" t="str">
        <f>'3rd Nine Weeks'!$E75</f>
        <v/>
      </c>
      <c r="AF71" s="81" t="str">
        <f t="shared" si="110"/>
        <v/>
      </c>
      <c r="AG71" s="279" t="str">
        <f>'4th Nine Weeks'!$E75</f>
        <v/>
      </c>
      <c r="AH71" s="81" t="str">
        <f t="shared" si="111"/>
        <v/>
      </c>
      <c r="AI71" s="279" t="str">
        <f t="shared" si="112"/>
        <v/>
      </c>
      <c r="AJ71" s="81" t="str">
        <f t="shared" si="113"/>
        <v/>
      </c>
      <c r="AK71" s="23"/>
      <c r="AL71" s="23"/>
      <c r="AM71" s="23"/>
    </row>
    <row r="72" spans="1:48">
      <c r="A72" s="23"/>
      <c r="B72" s="80" t="str">
        <f>'1st Nine Weeks'!$B$82</f>
        <v>Spelling</v>
      </c>
      <c r="C72" s="279" t="str">
        <f>'1st Nine Weeks'!$E90</f>
        <v/>
      </c>
      <c r="D72" s="81" t="str">
        <f t="shared" si="96"/>
        <v/>
      </c>
      <c r="E72" s="279" t="str">
        <f>'2nd Nine Weeks'!$E90</f>
        <v/>
      </c>
      <c r="F72" s="81" t="str">
        <f t="shared" si="97"/>
        <v/>
      </c>
      <c r="G72" s="279" t="str">
        <f>'3rd Nine Weeks'!$E90</f>
        <v/>
      </c>
      <c r="H72" s="81" t="str">
        <f t="shared" si="98"/>
        <v/>
      </c>
      <c r="I72" s="279" t="str">
        <f>'4th Nine Weeks'!$E90</f>
        <v/>
      </c>
      <c r="J72" s="81" t="str">
        <f t="shared" si="99"/>
        <v/>
      </c>
      <c r="K72" s="279" t="str">
        <f t="shared" si="100"/>
        <v/>
      </c>
      <c r="L72" s="81" t="str">
        <f t="shared" si="101"/>
        <v/>
      </c>
      <c r="M72" s="23"/>
      <c r="N72" s="80" t="str">
        <f>'1st Nine Weeks'!$B$82</f>
        <v>Spelling</v>
      </c>
      <c r="O72" s="279" t="str">
        <f>'1st Nine Weeks'!$E96</f>
        <v/>
      </c>
      <c r="P72" s="81" t="str">
        <f t="shared" si="102"/>
        <v/>
      </c>
      <c r="Q72" s="279" t="str">
        <f>'2nd Nine Weeks'!$E96</f>
        <v/>
      </c>
      <c r="R72" s="81" t="str">
        <f t="shared" si="103"/>
        <v/>
      </c>
      <c r="S72" s="279" t="str">
        <f>'3rd Nine Weeks'!$E96</f>
        <v/>
      </c>
      <c r="T72" s="81" t="str">
        <f t="shared" si="104"/>
        <v/>
      </c>
      <c r="U72" s="279" t="str">
        <f>'4th Nine Weeks'!$E96</f>
        <v/>
      </c>
      <c r="V72" s="81" t="str">
        <f t="shared" si="105"/>
        <v/>
      </c>
      <c r="W72" s="279" t="str">
        <f t="shared" si="106"/>
        <v/>
      </c>
      <c r="X72" s="81" t="str">
        <f t="shared" si="107"/>
        <v/>
      </c>
      <c r="Y72" s="120"/>
      <c r="Z72" s="80" t="str">
        <f>'1st Nine Weeks'!$B$82</f>
        <v>Spelling</v>
      </c>
      <c r="AA72" s="279" t="str">
        <f>'1st Nine Weeks'!$E102</f>
        <v/>
      </c>
      <c r="AB72" s="81" t="str">
        <f t="shared" si="108"/>
        <v/>
      </c>
      <c r="AC72" s="279" t="str">
        <f>'2nd Nine Weeks'!$E102</f>
        <v/>
      </c>
      <c r="AD72" s="81" t="str">
        <f t="shared" si="109"/>
        <v/>
      </c>
      <c r="AE72" s="279" t="str">
        <f>'3rd Nine Weeks'!$E102</f>
        <v/>
      </c>
      <c r="AF72" s="81" t="str">
        <f t="shared" si="110"/>
        <v/>
      </c>
      <c r="AG72" s="279" t="str">
        <f>'4th Nine Weeks'!$E102</f>
        <v/>
      </c>
      <c r="AH72" s="81" t="str">
        <f t="shared" si="111"/>
        <v/>
      </c>
      <c r="AI72" s="279" t="str">
        <f t="shared" si="112"/>
        <v/>
      </c>
      <c r="AJ72" s="81" t="str">
        <f t="shared" si="113"/>
        <v/>
      </c>
      <c r="AK72" s="23"/>
      <c r="AL72" s="23"/>
      <c r="AM72" s="23"/>
    </row>
    <row r="73" spans="1:48">
      <c r="A73" s="23"/>
      <c r="B73" s="80" t="str">
        <f>'1st Nine Weeks'!$B$109</f>
        <v>Math</v>
      </c>
      <c r="C73" s="279" t="str">
        <f>'1st Nine Weeks'!$E117</f>
        <v/>
      </c>
      <c r="D73" s="81" t="str">
        <f t="shared" si="96"/>
        <v/>
      </c>
      <c r="E73" s="279" t="str">
        <f>'2nd Nine Weeks'!$E117</f>
        <v/>
      </c>
      <c r="F73" s="81" t="str">
        <f t="shared" si="97"/>
        <v/>
      </c>
      <c r="G73" s="279" t="str">
        <f>'3rd Nine Weeks'!$E117</f>
        <v/>
      </c>
      <c r="H73" s="81" t="str">
        <f t="shared" si="98"/>
        <v/>
      </c>
      <c r="I73" s="279" t="str">
        <f>'4th Nine Weeks'!$E117</f>
        <v/>
      </c>
      <c r="J73" s="81" t="str">
        <f t="shared" si="99"/>
        <v/>
      </c>
      <c r="K73" s="279" t="str">
        <f t="shared" si="100"/>
        <v/>
      </c>
      <c r="L73" s="81" t="str">
        <f t="shared" si="101"/>
        <v/>
      </c>
      <c r="M73" s="23"/>
      <c r="N73" s="80" t="str">
        <f>'1st Nine Weeks'!$B$109</f>
        <v>Math</v>
      </c>
      <c r="O73" s="279" t="str">
        <f>'1st Nine Weeks'!$E123</f>
        <v/>
      </c>
      <c r="P73" s="81" t="str">
        <f t="shared" si="102"/>
        <v/>
      </c>
      <c r="Q73" s="279" t="str">
        <f>'2nd Nine Weeks'!$E123</f>
        <v/>
      </c>
      <c r="R73" s="81" t="str">
        <f t="shared" si="103"/>
        <v/>
      </c>
      <c r="S73" s="279" t="str">
        <f>'3rd Nine Weeks'!$E123</f>
        <v/>
      </c>
      <c r="T73" s="81" t="str">
        <f t="shared" si="104"/>
        <v/>
      </c>
      <c r="U73" s="279" t="str">
        <f>'4th Nine Weeks'!$E123</f>
        <v/>
      </c>
      <c r="V73" s="81" t="str">
        <f t="shared" si="105"/>
        <v/>
      </c>
      <c r="W73" s="279" t="str">
        <f t="shared" si="106"/>
        <v/>
      </c>
      <c r="X73" s="81" t="str">
        <f t="shared" si="107"/>
        <v/>
      </c>
      <c r="Y73" s="120"/>
      <c r="Z73" s="80" t="str">
        <f>'1st Nine Weeks'!$B$109</f>
        <v>Math</v>
      </c>
      <c r="AA73" s="279" t="str">
        <f>'1st Nine Weeks'!$E129</f>
        <v/>
      </c>
      <c r="AB73" s="81" t="str">
        <f t="shared" si="108"/>
        <v/>
      </c>
      <c r="AC73" s="279" t="str">
        <f>'2nd Nine Weeks'!$E129</f>
        <v/>
      </c>
      <c r="AD73" s="81" t="str">
        <f t="shared" si="109"/>
        <v/>
      </c>
      <c r="AE73" s="279" t="str">
        <f>'3rd Nine Weeks'!$E129</f>
        <v/>
      </c>
      <c r="AF73" s="81" t="str">
        <f t="shared" si="110"/>
        <v/>
      </c>
      <c r="AG73" s="279" t="str">
        <f>'4th Nine Weeks'!$E129</f>
        <v/>
      </c>
      <c r="AH73" s="81" t="str">
        <f t="shared" si="111"/>
        <v/>
      </c>
      <c r="AI73" s="279" t="str">
        <f t="shared" si="112"/>
        <v/>
      </c>
      <c r="AJ73" s="81" t="str">
        <f t="shared" si="113"/>
        <v/>
      </c>
      <c r="AK73" s="23"/>
      <c r="AL73" s="23"/>
      <c r="AM73" s="23"/>
    </row>
    <row r="74" spans="1:48">
      <c r="A74" s="23"/>
      <c r="B74" s="80" t="str">
        <f>'1st Nine Weeks'!$B$136</f>
        <v>Science</v>
      </c>
      <c r="C74" s="279" t="str">
        <f>'1st Nine Weeks'!$E144</f>
        <v/>
      </c>
      <c r="D74" s="81" t="str">
        <f t="shared" si="96"/>
        <v/>
      </c>
      <c r="E74" s="279" t="str">
        <f>'2nd Nine Weeks'!$E144</f>
        <v/>
      </c>
      <c r="F74" s="81" t="str">
        <f t="shared" si="97"/>
        <v/>
      </c>
      <c r="G74" s="279" t="str">
        <f>'3rd Nine Weeks'!$E144</f>
        <v/>
      </c>
      <c r="H74" s="81" t="str">
        <f t="shared" si="98"/>
        <v/>
      </c>
      <c r="I74" s="279" t="str">
        <f>'4th Nine Weeks'!$E144</f>
        <v/>
      </c>
      <c r="J74" s="81" t="str">
        <f t="shared" si="99"/>
        <v/>
      </c>
      <c r="K74" s="279" t="str">
        <f t="shared" si="100"/>
        <v/>
      </c>
      <c r="L74" s="81" t="str">
        <f t="shared" si="101"/>
        <v/>
      </c>
      <c r="M74" s="23"/>
      <c r="N74" s="80" t="str">
        <f>'1st Nine Weeks'!$B$136</f>
        <v>Science</v>
      </c>
      <c r="O74" s="279" t="str">
        <f>'1st Nine Weeks'!$E150</f>
        <v/>
      </c>
      <c r="P74" s="81" t="str">
        <f t="shared" si="102"/>
        <v/>
      </c>
      <c r="Q74" s="279" t="str">
        <f>'2nd Nine Weeks'!$E150</f>
        <v/>
      </c>
      <c r="R74" s="81" t="str">
        <f t="shared" si="103"/>
        <v/>
      </c>
      <c r="S74" s="279" t="str">
        <f>'3rd Nine Weeks'!$E150</f>
        <v/>
      </c>
      <c r="T74" s="81" t="str">
        <f t="shared" si="104"/>
        <v/>
      </c>
      <c r="U74" s="279" t="str">
        <f>'4th Nine Weeks'!$E150</f>
        <v/>
      </c>
      <c r="V74" s="81" t="str">
        <f t="shared" si="105"/>
        <v/>
      </c>
      <c r="W74" s="279" t="str">
        <f t="shared" si="106"/>
        <v/>
      </c>
      <c r="X74" s="81" t="str">
        <f t="shared" si="107"/>
        <v/>
      </c>
      <c r="Y74" s="120"/>
      <c r="Z74" s="80" t="str">
        <f>'1st Nine Weeks'!$B$136</f>
        <v>Science</v>
      </c>
      <c r="AA74" s="279" t="str">
        <f>'1st Nine Weeks'!$E156</f>
        <v/>
      </c>
      <c r="AB74" s="81" t="str">
        <f t="shared" si="108"/>
        <v/>
      </c>
      <c r="AC74" s="279" t="str">
        <f>'2nd Nine Weeks'!$E156</f>
        <v/>
      </c>
      <c r="AD74" s="81" t="str">
        <f t="shared" si="109"/>
        <v/>
      </c>
      <c r="AE74" s="279" t="str">
        <f>'3rd Nine Weeks'!$E156</f>
        <v/>
      </c>
      <c r="AF74" s="81" t="str">
        <f t="shared" si="110"/>
        <v/>
      </c>
      <c r="AG74" s="279" t="str">
        <f>'4th Nine Weeks'!$E156</f>
        <v/>
      </c>
      <c r="AH74" s="81" t="str">
        <f t="shared" si="111"/>
        <v/>
      </c>
      <c r="AI74" s="279" t="str">
        <f t="shared" si="112"/>
        <v/>
      </c>
      <c r="AJ74" s="81" t="str">
        <f t="shared" si="113"/>
        <v/>
      </c>
      <c r="AK74" s="23"/>
      <c r="AL74" s="23"/>
      <c r="AM74" s="23"/>
    </row>
    <row r="75" spans="1:48">
      <c r="A75" s="23"/>
      <c r="B75" s="80" t="str">
        <f>'1st Nine Weeks'!$B$163</f>
        <v>Penmanship</v>
      </c>
      <c r="C75" s="279" t="str">
        <f>'1st Nine Weeks'!$E171</f>
        <v/>
      </c>
      <c r="D75" s="81" t="str">
        <f t="shared" si="96"/>
        <v/>
      </c>
      <c r="E75" s="279" t="str">
        <f>'2nd Nine Weeks'!$E171</f>
        <v/>
      </c>
      <c r="F75" s="81" t="str">
        <f t="shared" si="97"/>
        <v/>
      </c>
      <c r="G75" s="279" t="str">
        <f>'3rd Nine Weeks'!$E171</f>
        <v/>
      </c>
      <c r="H75" s="81" t="str">
        <f t="shared" si="98"/>
        <v/>
      </c>
      <c r="I75" s="279" t="str">
        <f>'4th Nine Weeks'!$E171</f>
        <v/>
      </c>
      <c r="J75" s="81" t="str">
        <f t="shared" si="99"/>
        <v/>
      </c>
      <c r="K75" s="279" t="str">
        <f t="shared" si="100"/>
        <v/>
      </c>
      <c r="L75" s="81" t="str">
        <f t="shared" si="101"/>
        <v/>
      </c>
      <c r="M75" s="23"/>
      <c r="N75" s="80" t="str">
        <f>'1st Nine Weeks'!$B$163</f>
        <v>Penmanship</v>
      </c>
      <c r="O75" s="279" t="str">
        <f>'1st Nine Weeks'!$E177</f>
        <v/>
      </c>
      <c r="P75" s="81" t="str">
        <f t="shared" si="102"/>
        <v/>
      </c>
      <c r="Q75" s="279" t="str">
        <f>'2nd Nine Weeks'!$E177</f>
        <v/>
      </c>
      <c r="R75" s="81" t="str">
        <f t="shared" si="103"/>
        <v/>
      </c>
      <c r="S75" s="279" t="str">
        <f>'3rd Nine Weeks'!$E177</f>
        <v/>
      </c>
      <c r="T75" s="81" t="str">
        <f t="shared" si="104"/>
        <v/>
      </c>
      <c r="U75" s="279" t="str">
        <f>'4th Nine Weeks'!$E177</f>
        <v/>
      </c>
      <c r="V75" s="81" t="str">
        <f t="shared" si="105"/>
        <v/>
      </c>
      <c r="W75" s="279" t="str">
        <f t="shared" si="106"/>
        <v/>
      </c>
      <c r="X75" s="81" t="str">
        <f t="shared" si="107"/>
        <v/>
      </c>
      <c r="Y75" s="120"/>
      <c r="Z75" s="80" t="str">
        <f>'1st Nine Weeks'!$B$163</f>
        <v>Penmanship</v>
      </c>
      <c r="AA75" s="279" t="str">
        <f>'1st Nine Weeks'!$E183</f>
        <v/>
      </c>
      <c r="AB75" s="81" t="str">
        <f t="shared" si="108"/>
        <v/>
      </c>
      <c r="AC75" s="279" t="str">
        <f>'2nd Nine Weeks'!$E183</f>
        <v/>
      </c>
      <c r="AD75" s="81" t="str">
        <f t="shared" si="109"/>
        <v/>
      </c>
      <c r="AE75" s="279" t="str">
        <f>'3rd Nine Weeks'!$E183</f>
        <v/>
      </c>
      <c r="AF75" s="81" t="str">
        <f t="shared" si="110"/>
        <v/>
      </c>
      <c r="AG75" s="279" t="str">
        <f>'4th Nine Weeks'!$E183</f>
        <v/>
      </c>
      <c r="AH75" s="81" t="str">
        <f t="shared" si="111"/>
        <v/>
      </c>
      <c r="AI75" s="279" t="str">
        <f t="shared" si="112"/>
        <v/>
      </c>
      <c r="AJ75" s="81" t="str">
        <f t="shared" si="113"/>
        <v/>
      </c>
      <c r="AK75" s="23"/>
      <c r="AL75" s="23"/>
      <c r="AM75" s="23"/>
    </row>
    <row r="76" spans="1:48">
      <c r="A76" s="23"/>
      <c r="B76" s="80" t="str">
        <f>'1st Nine Weeks'!$B$190</f>
        <v>Social Studies</v>
      </c>
      <c r="C76" s="279" t="str">
        <f>'1st Nine Weeks'!$E198</f>
        <v/>
      </c>
      <c r="D76" s="81" t="str">
        <f t="shared" si="96"/>
        <v/>
      </c>
      <c r="E76" s="279" t="str">
        <f>'2nd Nine Weeks'!$E198</f>
        <v/>
      </c>
      <c r="F76" s="81" t="str">
        <f t="shared" si="97"/>
        <v/>
      </c>
      <c r="G76" s="279" t="str">
        <f>'3rd Nine Weeks'!$E198</f>
        <v/>
      </c>
      <c r="H76" s="81" t="str">
        <f t="shared" si="98"/>
        <v/>
      </c>
      <c r="I76" s="279" t="str">
        <f>'4th Nine Weeks'!$E198</f>
        <v/>
      </c>
      <c r="J76" s="81" t="str">
        <f t="shared" si="99"/>
        <v/>
      </c>
      <c r="K76" s="279" t="str">
        <f t="shared" si="100"/>
        <v/>
      </c>
      <c r="L76" s="81" t="str">
        <f t="shared" si="101"/>
        <v/>
      </c>
      <c r="M76" s="23"/>
      <c r="N76" s="80" t="str">
        <f>'1st Nine Weeks'!$B$190</f>
        <v>Social Studies</v>
      </c>
      <c r="O76" s="279" t="str">
        <f>'1st Nine Weeks'!$E204</f>
        <v/>
      </c>
      <c r="P76" s="81" t="str">
        <f t="shared" si="102"/>
        <v/>
      </c>
      <c r="Q76" s="279" t="str">
        <f>'2nd Nine Weeks'!$E204</f>
        <v/>
      </c>
      <c r="R76" s="81" t="str">
        <f t="shared" si="103"/>
        <v/>
      </c>
      <c r="S76" s="279" t="str">
        <f>'3rd Nine Weeks'!$E204</f>
        <v/>
      </c>
      <c r="T76" s="81" t="str">
        <f t="shared" si="104"/>
        <v/>
      </c>
      <c r="U76" s="279" t="str">
        <f>'4th Nine Weeks'!$E204</f>
        <v/>
      </c>
      <c r="V76" s="81" t="str">
        <f t="shared" si="105"/>
        <v/>
      </c>
      <c r="W76" s="279" t="str">
        <f t="shared" si="106"/>
        <v/>
      </c>
      <c r="X76" s="81" t="str">
        <f t="shared" si="107"/>
        <v/>
      </c>
      <c r="Y76" s="120"/>
      <c r="Z76" s="80" t="str">
        <f>'1st Nine Weeks'!$B$190</f>
        <v>Social Studies</v>
      </c>
      <c r="AA76" s="279" t="str">
        <f>'1st Nine Weeks'!$E210</f>
        <v/>
      </c>
      <c r="AB76" s="81" t="str">
        <f t="shared" si="108"/>
        <v/>
      </c>
      <c r="AC76" s="279" t="str">
        <f>'2nd Nine Weeks'!$E210</f>
        <v/>
      </c>
      <c r="AD76" s="81" t="str">
        <f t="shared" si="109"/>
        <v/>
      </c>
      <c r="AE76" s="279" t="str">
        <f>'3rd Nine Weeks'!$E210</f>
        <v/>
      </c>
      <c r="AF76" s="81" t="str">
        <f t="shared" si="110"/>
        <v/>
      </c>
      <c r="AG76" s="279" t="str">
        <f>'4th Nine Weeks'!$E210</f>
        <v/>
      </c>
      <c r="AH76" s="81" t="str">
        <f t="shared" si="111"/>
        <v/>
      </c>
      <c r="AI76" s="279" t="str">
        <f t="shared" si="112"/>
        <v/>
      </c>
      <c r="AJ76" s="81" t="str">
        <f t="shared" si="113"/>
        <v/>
      </c>
      <c r="AK76" s="23"/>
      <c r="AL76" s="23"/>
      <c r="AM76" s="23"/>
    </row>
    <row r="77" spans="1:48">
      <c r="A77" s="23"/>
      <c r="B77" s="80" t="str">
        <f>'1st Nine Weeks'!$B$217</f>
        <v>Typing</v>
      </c>
      <c r="C77" s="279" t="str">
        <f>'1st Nine Weeks'!$E225</f>
        <v/>
      </c>
      <c r="D77" s="81" t="str">
        <f t="shared" si="96"/>
        <v/>
      </c>
      <c r="E77" s="279" t="str">
        <f>'2nd Nine Weeks'!$E225</f>
        <v/>
      </c>
      <c r="F77" s="81" t="str">
        <f t="shared" si="97"/>
        <v/>
      </c>
      <c r="G77" s="279" t="str">
        <f>'3rd Nine Weeks'!$E225</f>
        <v/>
      </c>
      <c r="H77" s="81" t="str">
        <f t="shared" si="98"/>
        <v/>
      </c>
      <c r="I77" s="279" t="str">
        <f>'4th Nine Weeks'!$E225</f>
        <v/>
      </c>
      <c r="J77" s="81" t="str">
        <f t="shared" si="99"/>
        <v/>
      </c>
      <c r="K77" s="279" t="str">
        <f t="shared" si="100"/>
        <v/>
      </c>
      <c r="L77" s="81" t="str">
        <f t="shared" si="101"/>
        <v/>
      </c>
      <c r="M77" s="23"/>
      <c r="N77" s="80" t="str">
        <f>'1st Nine Weeks'!$B$217</f>
        <v>Typing</v>
      </c>
      <c r="O77" s="279" t="str">
        <f>'1st Nine Weeks'!$E231</f>
        <v/>
      </c>
      <c r="P77" s="81" t="str">
        <f t="shared" si="102"/>
        <v/>
      </c>
      <c r="Q77" s="279" t="str">
        <f>'2nd Nine Weeks'!$E231</f>
        <v/>
      </c>
      <c r="R77" s="81" t="str">
        <f t="shared" si="103"/>
        <v/>
      </c>
      <c r="S77" s="279" t="str">
        <f>'3rd Nine Weeks'!$E231</f>
        <v/>
      </c>
      <c r="T77" s="81" t="str">
        <f t="shared" si="104"/>
        <v/>
      </c>
      <c r="U77" s="279" t="str">
        <f>'4th Nine Weeks'!$E231</f>
        <v/>
      </c>
      <c r="V77" s="81" t="str">
        <f t="shared" si="105"/>
        <v/>
      </c>
      <c r="W77" s="279" t="str">
        <f t="shared" si="106"/>
        <v/>
      </c>
      <c r="X77" s="81" t="str">
        <f t="shared" si="107"/>
        <v/>
      </c>
      <c r="Y77" s="120"/>
      <c r="Z77" s="80" t="str">
        <f>'1st Nine Weeks'!$B$217</f>
        <v>Typing</v>
      </c>
      <c r="AA77" s="279" t="str">
        <f>'1st Nine Weeks'!$E237</f>
        <v/>
      </c>
      <c r="AB77" s="81" t="str">
        <f t="shared" si="108"/>
        <v/>
      </c>
      <c r="AC77" s="279" t="str">
        <f>'2nd Nine Weeks'!$E237</f>
        <v/>
      </c>
      <c r="AD77" s="81" t="str">
        <f t="shared" si="109"/>
        <v/>
      </c>
      <c r="AE77" s="279" t="str">
        <f>'3rd Nine Weeks'!$E237</f>
        <v/>
      </c>
      <c r="AF77" s="81" t="str">
        <f t="shared" si="110"/>
        <v/>
      </c>
      <c r="AG77" s="279" t="str">
        <f>'4th Nine Weeks'!$E237</f>
        <v/>
      </c>
      <c r="AH77" s="81" t="str">
        <f t="shared" si="111"/>
        <v/>
      </c>
      <c r="AI77" s="279" t="str">
        <f t="shared" si="112"/>
        <v/>
      </c>
      <c r="AJ77" s="81" t="str">
        <f t="shared" si="113"/>
        <v/>
      </c>
      <c r="AK77" s="23"/>
      <c r="AL77" s="23"/>
      <c r="AM77" s="23"/>
    </row>
    <row r="78" spans="1:48">
      <c r="A78" s="23"/>
      <c r="B78" s="80" t="str">
        <f>'1st Nine Weeks'!$B$244</f>
        <v>Extra 1</v>
      </c>
      <c r="C78" s="279" t="str">
        <f>'1st Nine Weeks'!$E252</f>
        <v/>
      </c>
      <c r="D78" s="81" t="str">
        <f t="shared" si="96"/>
        <v/>
      </c>
      <c r="E78" s="279" t="str">
        <f>'2nd Nine Weeks'!$E252</f>
        <v/>
      </c>
      <c r="F78" s="81" t="str">
        <f t="shared" si="97"/>
        <v/>
      </c>
      <c r="G78" s="279" t="str">
        <f>'3rd Nine Weeks'!$E252</f>
        <v/>
      </c>
      <c r="H78" s="81" t="str">
        <f t="shared" si="98"/>
        <v/>
      </c>
      <c r="I78" s="279" t="str">
        <f>'4th Nine Weeks'!$E252</f>
        <v/>
      </c>
      <c r="J78" s="81" t="str">
        <f t="shared" si="99"/>
        <v/>
      </c>
      <c r="K78" s="279" t="str">
        <f t="shared" si="100"/>
        <v/>
      </c>
      <c r="L78" s="81" t="str">
        <f t="shared" si="101"/>
        <v/>
      </c>
      <c r="M78" s="23"/>
      <c r="N78" s="80" t="str">
        <f>'1st Nine Weeks'!$B$244</f>
        <v>Extra 1</v>
      </c>
      <c r="O78" s="279" t="str">
        <f>'1st Nine Weeks'!$E258</f>
        <v/>
      </c>
      <c r="P78" s="81" t="str">
        <f t="shared" si="102"/>
        <v/>
      </c>
      <c r="Q78" s="279" t="str">
        <f>'2nd Nine Weeks'!$E258</f>
        <v/>
      </c>
      <c r="R78" s="81" t="str">
        <f t="shared" si="103"/>
        <v/>
      </c>
      <c r="S78" s="279" t="str">
        <f>'3rd Nine Weeks'!$E258</f>
        <v/>
      </c>
      <c r="T78" s="81" t="str">
        <f t="shared" si="104"/>
        <v/>
      </c>
      <c r="U78" s="279" t="str">
        <f>'4th Nine Weeks'!$E258</f>
        <v/>
      </c>
      <c r="V78" s="81" t="str">
        <f t="shared" si="105"/>
        <v/>
      </c>
      <c r="W78" s="279" t="str">
        <f t="shared" si="106"/>
        <v/>
      </c>
      <c r="X78" s="81" t="str">
        <f t="shared" si="107"/>
        <v/>
      </c>
      <c r="Y78" s="120"/>
      <c r="Z78" s="80" t="str">
        <f>'1st Nine Weeks'!$B$244</f>
        <v>Extra 1</v>
      </c>
      <c r="AA78" s="279" t="str">
        <f>'1st Nine Weeks'!$E264</f>
        <v/>
      </c>
      <c r="AB78" s="81" t="str">
        <f t="shared" si="108"/>
        <v/>
      </c>
      <c r="AC78" s="279" t="str">
        <f>'2nd Nine Weeks'!$E264</f>
        <v/>
      </c>
      <c r="AD78" s="81" t="str">
        <f t="shared" si="109"/>
        <v/>
      </c>
      <c r="AE78" s="279" t="str">
        <f>'3rd Nine Weeks'!$E264</f>
        <v/>
      </c>
      <c r="AF78" s="81" t="str">
        <f t="shared" si="110"/>
        <v/>
      </c>
      <c r="AG78" s="279" t="str">
        <f>'4th Nine Weeks'!$E264</f>
        <v/>
      </c>
      <c r="AH78" s="81" t="str">
        <f t="shared" si="111"/>
        <v/>
      </c>
      <c r="AI78" s="279" t="str">
        <f t="shared" si="112"/>
        <v/>
      </c>
      <c r="AJ78" s="81" t="str">
        <f t="shared" si="113"/>
        <v/>
      </c>
      <c r="AK78" s="23"/>
      <c r="AL78" s="23"/>
      <c r="AM78" s="23"/>
    </row>
    <row r="79" spans="1:48">
      <c r="A79" s="23"/>
      <c r="B79" s="80" t="str">
        <f>'1st Nine Weeks'!$B$271</f>
        <v>Extra 2</v>
      </c>
      <c r="C79" s="279" t="str">
        <f>'1st Nine Weeks'!$E279</f>
        <v/>
      </c>
      <c r="D79" s="81" t="str">
        <f t="shared" si="96"/>
        <v/>
      </c>
      <c r="E79" s="279" t="str">
        <f>'2nd Nine Weeks'!$E279</f>
        <v/>
      </c>
      <c r="F79" s="81" t="str">
        <f t="shared" si="97"/>
        <v/>
      </c>
      <c r="G79" s="279" t="str">
        <f>'3rd Nine Weeks'!$E279</f>
        <v/>
      </c>
      <c r="H79" s="81" t="str">
        <f t="shared" si="98"/>
        <v/>
      </c>
      <c r="I79" s="279" t="str">
        <f>'4th Nine Weeks'!$E279</f>
        <v/>
      </c>
      <c r="J79" s="81" t="str">
        <f t="shared" si="99"/>
        <v/>
      </c>
      <c r="K79" s="279" t="str">
        <f t="shared" si="100"/>
        <v/>
      </c>
      <c r="L79" s="81" t="str">
        <f t="shared" si="101"/>
        <v/>
      </c>
      <c r="M79" s="23"/>
      <c r="N79" s="80" t="str">
        <f>'1st Nine Weeks'!$B$271</f>
        <v>Extra 2</v>
      </c>
      <c r="O79" s="279" t="str">
        <f>'1st Nine Weeks'!$E285</f>
        <v/>
      </c>
      <c r="P79" s="81" t="str">
        <f t="shared" si="102"/>
        <v/>
      </c>
      <c r="Q79" s="279" t="str">
        <f>'2nd Nine Weeks'!$E285</f>
        <v/>
      </c>
      <c r="R79" s="81" t="str">
        <f t="shared" si="103"/>
        <v/>
      </c>
      <c r="S79" s="279" t="str">
        <f>'3rd Nine Weeks'!$E285</f>
        <v/>
      </c>
      <c r="T79" s="81" t="str">
        <f t="shared" si="104"/>
        <v/>
      </c>
      <c r="U79" s="279" t="str">
        <f>'4th Nine Weeks'!$E285</f>
        <v/>
      </c>
      <c r="V79" s="81" t="str">
        <f t="shared" si="105"/>
        <v/>
      </c>
      <c r="W79" s="279" t="str">
        <f t="shared" si="106"/>
        <v/>
      </c>
      <c r="X79" s="81" t="str">
        <f t="shared" si="107"/>
        <v/>
      </c>
      <c r="Y79" s="120"/>
      <c r="Z79" s="80" t="str">
        <f>'1st Nine Weeks'!$B$271</f>
        <v>Extra 2</v>
      </c>
      <c r="AA79" s="279" t="str">
        <f>'1st Nine Weeks'!$E291</f>
        <v/>
      </c>
      <c r="AB79" s="81" t="str">
        <f t="shared" si="108"/>
        <v/>
      </c>
      <c r="AC79" s="279" t="str">
        <f>'2nd Nine Weeks'!$E291</f>
        <v/>
      </c>
      <c r="AD79" s="81" t="str">
        <f t="shared" si="109"/>
        <v/>
      </c>
      <c r="AE79" s="279" t="str">
        <f>'3rd Nine Weeks'!$E291</f>
        <v/>
      </c>
      <c r="AF79" s="81" t="str">
        <f t="shared" si="110"/>
        <v/>
      </c>
      <c r="AG79" s="279" t="str">
        <f>'4th Nine Weeks'!$E291</f>
        <v/>
      </c>
      <c r="AH79" s="81" t="str">
        <f t="shared" si="111"/>
        <v/>
      </c>
      <c r="AI79" s="279" t="str">
        <f t="shared" si="112"/>
        <v/>
      </c>
      <c r="AJ79" s="81" t="str">
        <f t="shared" si="113"/>
        <v/>
      </c>
      <c r="AK79" s="23"/>
      <c r="AL79" s="23"/>
      <c r="AM79" s="23"/>
    </row>
    <row r="80" spans="1:48">
      <c r="A80" s="23"/>
      <c r="B80" s="80" t="str">
        <f>'1st Nine Weeks'!$B$298</f>
        <v>Extra 3</v>
      </c>
      <c r="C80" s="279" t="str">
        <f>'1st Nine Weeks'!$E306</f>
        <v/>
      </c>
      <c r="D80" s="81" t="str">
        <f t="shared" si="96"/>
        <v/>
      </c>
      <c r="E80" s="279" t="str">
        <f>'2nd Nine Weeks'!$E306</f>
        <v/>
      </c>
      <c r="F80" s="81" t="str">
        <f t="shared" si="97"/>
        <v/>
      </c>
      <c r="G80" s="279" t="str">
        <f>'3rd Nine Weeks'!$E306</f>
        <v/>
      </c>
      <c r="H80" s="81" t="str">
        <f t="shared" si="98"/>
        <v/>
      </c>
      <c r="I80" s="279" t="str">
        <f>'4th Nine Weeks'!$E306</f>
        <v/>
      </c>
      <c r="J80" s="81" t="str">
        <f t="shared" si="99"/>
        <v/>
      </c>
      <c r="K80" s="279" t="str">
        <f t="shared" si="100"/>
        <v/>
      </c>
      <c r="L80" s="81" t="str">
        <f t="shared" si="101"/>
        <v/>
      </c>
      <c r="M80" s="23"/>
      <c r="N80" s="80" t="str">
        <f>'1st Nine Weeks'!$B$298</f>
        <v>Extra 3</v>
      </c>
      <c r="O80" s="279" t="str">
        <f>'1st Nine Weeks'!$E312</f>
        <v/>
      </c>
      <c r="P80" s="81" t="str">
        <f t="shared" si="102"/>
        <v/>
      </c>
      <c r="Q80" s="279" t="str">
        <f>'2nd Nine Weeks'!$E312</f>
        <v/>
      </c>
      <c r="R80" s="81" t="str">
        <f t="shared" si="103"/>
        <v/>
      </c>
      <c r="S80" s="279" t="str">
        <f>'3rd Nine Weeks'!$E312</f>
        <v/>
      </c>
      <c r="T80" s="81" t="str">
        <f t="shared" si="104"/>
        <v/>
      </c>
      <c r="U80" s="279" t="str">
        <f>'4th Nine Weeks'!$E312</f>
        <v/>
      </c>
      <c r="V80" s="81" t="str">
        <f t="shared" si="105"/>
        <v/>
      </c>
      <c r="W80" s="279" t="str">
        <f t="shared" si="106"/>
        <v/>
      </c>
      <c r="X80" s="81" t="str">
        <f t="shared" si="107"/>
        <v/>
      </c>
      <c r="Y80" s="120"/>
      <c r="Z80" s="80" t="str">
        <f>'1st Nine Weeks'!$B$298</f>
        <v>Extra 3</v>
      </c>
      <c r="AA80" s="279" t="str">
        <f>'1st Nine Weeks'!$E318</f>
        <v/>
      </c>
      <c r="AB80" s="81" t="str">
        <f t="shared" si="108"/>
        <v/>
      </c>
      <c r="AC80" s="279" t="str">
        <f>'2nd Nine Weeks'!$E318</f>
        <v/>
      </c>
      <c r="AD80" s="81" t="str">
        <f t="shared" si="109"/>
        <v/>
      </c>
      <c r="AE80" s="279" t="str">
        <f>'3rd Nine Weeks'!$E318</f>
        <v/>
      </c>
      <c r="AF80" s="81" t="str">
        <f t="shared" si="110"/>
        <v/>
      </c>
      <c r="AG80" s="279" t="str">
        <f>'4th Nine Weeks'!$E318</f>
        <v/>
      </c>
      <c r="AH80" s="81" t="str">
        <f t="shared" si="111"/>
        <v/>
      </c>
      <c r="AI80" s="279" t="str">
        <f t="shared" si="112"/>
        <v/>
      </c>
      <c r="AJ80" s="81" t="str">
        <f t="shared" si="113"/>
        <v/>
      </c>
      <c r="AK80" s="23"/>
      <c r="AL80" s="23"/>
      <c r="AM80" s="23"/>
    </row>
    <row r="81" spans="1:39">
      <c r="A81" s="23"/>
      <c r="B81" s="80" t="str">
        <f>'1st Nine Weeks'!$B$325</f>
        <v>Extra 4</v>
      </c>
      <c r="C81" s="279" t="str">
        <f>'1st Nine Weeks'!$E333</f>
        <v/>
      </c>
      <c r="D81" s="81" t="str">
        <f t="shared" si="96"/>
        <v/>
      </c>
      <c r="E81" s="279" t="str">
        <f>'2nd Nine Weeks'!$E333</f>
        <v/>
      </c>
      <c r="F81" s="81" t="str">
        <f t="shared" si="97"/>
        <v/>
      </c>
      <c r="G81" s="279" t="str">
        <f>'3rd Nine Weeks'!$E333</f>
        <v/>
      </c>
      <c r="H81" s="81" t="str">
        <f t="shared" si="98"/>
        <v/>
      </c>
      <c r="I81" s="279" t="str">
        <f>'4th Nine Weeks'!$E333</f>
        <v/>
      </c>
      <c r="J81" s="81" t="str">
        <f t="shared" si="99"/>
        <v/>
      </c>
      <c r="K81" s="279" t="str">
        <f t="shared" si="100"/>
        <v/>
      </c>
      <c r="L81" s="81" t="str">
        <f t="shared" si="101"/>
        <v/>
      </c>
      <c r="M81" s="23"/>
      <c r="N81" s="80" t="str">
        <f>'1st Nine Weeks'!$B$325</f>
        <v>Extra 4</v>
      </c>
      <c r="O81" s="279" t="str">
        <f>'1st Nine Weeks'!$E339</f>
        <v/>
      </c>
      <c r="P81" s="81" t="str">
        <f t="shared" si="102"/>
        <v/>
      </c>
      <c r="Q81" s="279" t="str">
        <f>'2nd Nine Weeks'!$E339</f>
        <v/>
      </c>
      <c r="R81" s="81" t="str">
        <f t="shared" si="103"/>
        <v/>
      </c>
      <c r="S81" s="279" t="str">
        <f>'3rd Nine Weeks'!$E339</f>
        <v/>
      </c>
      <c r="T81" s="81" t="str">
        <f t="shared" si="104"/>
        <v/>
      </c>
      <c r="U81" s="279" t="str">
        <f>'4th Nine Weeks'!$E339</f>
        <v/>
      </c>
      <c r="V81" s="81" t="str">
        <f t="shared" si="105"/>
        <v/>
      </c>
      <c r="W81" s="279" t="str">
        <f t="shared" si="106"/>
        <v/>
      </c>
      <c r="X81" s="81" t="str">
        <f t="shared" si="107"/>
        <v/>
      </c>
      <c r="Y81" s="120"/>
      <c r="Z81" s="80" t="str">
        <f>'1st Nine Weeks'!$B$325</f>
        <v>Extra 4</v>
      </c>
      <c r="AA81" s="279" t="str">
        <f>'1st Nine Weeks'!$E345</f>
        <v/>
      </c>
      <c r="AB81" s="81" t="str">
        <f t="shared" si="108"/>
        <v/>
      </c>
      <c r="AC81" s="279" t="str">
        <f>'2nd Nine Weeks'!$E345</f>
        <v/>
      </c>
      <c r="AD81" s="81" t="str">
        <f t="shared" si="109"/>
        <v/>
      </c>
      <c r="AE81" s="279" t="str">
        <f>'3rd Nine Weeks'!$E345</f>
        <v/>
      </c>
      <c r="AF81" s="81" t="str">
        <f t="shared" si="110"/>
        <v/>
      </c>
      <c r="AG81" s="279" t="str">
        <f>'4th Nine Weeks'!$E345</f>
        <v/>
      </c>
      <c r="AH81" s="81" t="str">
        <f t="shared" si="111"/>
        <v/>
      </c>
      <c r="AI81" s="279" t="str">
        <f t="shared" si="112"/>
        <v/>
      </c>
      <c r="AJ81" s="81" t="str">
        <f t="shared" si="113"/>
        <v/>
      </c>
      <c r="AK81" s="23"/>
      <c r="AL81" s="23"/>
      <c r="AM81" s="23"/>
    </row>
    <row r="82" spans="1:39" ht="13.5" thickBot="1">
      <c r="A82" s="23"/>
      <c r="B82" s="93" t="s">
        <v>27</v>
      </c>
      <c r="C82" s="280"/>
      <c r="D82" s="94" t="str">
        <f t="shared" si="96"/>
        <v/>
      </c>
      <c r="E82" s="280"/>
      <c r="F82" s="94" t="str">
        <f t="shared" si="97"/>
        <v/>
      </c>
      <c r="G82" s="280"/>
      <c r="H82" s="94" t="str">
        <f t="shared" si="98"/>
        <v/>
      </c>
      <c r="I82" s="280"/>
      <c r="J82" s="94" t="str">
        <f t="shared" si="99"/>
        <v/>
      </c>
      <c r="K82" s="280"/>
      <c r="L82" s="94" t="str">
        <f t="shared" si="101"/>
        <v/>
      </c>
      <c r="M82" s="23"/>
      <c r="N82" s="93" t="s">
        <v>27</v>
      </c>
      <c r="O82" s="280"/>
      <c r="P82" s="94" t="str">
        <f t="shared" si="102"/>
        <v/>
      </c>
      <c r="Q82" s="280"/>
      <c r="R82" s="94" t="str">
        <f t="shared" si="103"/>
        <v/>
      </c>
      <c r="S82" s="280"/>
      <c r="T82" s="94" t="str">
        <f t="shared" si="104"/>
        <v/>
      </c>
      <c r="U82" s="280"/>
      <c r="V82" s="94" t="str">
        <f t="shared" si="105"/>
        <v/>
      </c>
      <c r="W82" s="280"/>
      <c r="X82" s="94" t="str">
        <f t="shared" si="107"/>
        <v/>
      </c>
      <c r="Y82" s="120"/>
      <c r="Z82" s="93" t="s">
        <v>27</v>
      </c>
      <c r="AA82" s="280"/>
      <c r="AB82" s="94" t="str">
        <f t="shared" si="108"/>
        <v/>
      </c>
      <c r="AC82" s="280"/>
      <c r="AD82" s="94" t="str">
        <f t="shared" si="109"/>
        <v/>
      </c>
      <c r="AE82" s="280"/>
      <c r="AF82" s="94" t="str">
        <f t="shared" si="110"/>
        <v/>
      </c>
      <c r="AG82" s="280"/>
      <c r="AH82" s="94" t="str">
        <f t="shared" si="111"/>
        <v/>
      </c>
      <c r="AI82" s="280"/>
      <c r="AJ82" s="94" t="str">
        <f t="shared" si="113"/>
        <v/>
      </c>
      <c r="AK82" s="23"/>
      <c r="AL82" s="23"/>
      <c r="AM82" s="23"/>
    </row>
    <row r="83" spans="1:39" ht="14.25" thickTop="1" thickBo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120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</row>
    <row r="84" spans="1:39" ht="14.25" thickTop="1" thickBot="1">
      <c r="A84" s="23"/>
      <c r="B84" s="56" t="str">
        <f>'1st Nine Weeks'!G37</f>
        <v/>
      </c>
      <c r="C84" s="57"/>
      <c r="D84" s="58"/>
      <c r="E84" s="57"/>
      <c r="F84" s="58"/>
      <c r="G84" s="57"/>
      <c r="H84" s="58"/>
      <c r="I84" s="57"/>
      <c r="J84" s="58"/>
      <c r="K84" s="57"/>
      <c r="L84" s="58"/>
      <c r="M84" s="23"/>
      <c r="N84" s="56" t="str">
        <f>'1st Nine Weeks'!G43</f>
        <v/>
      </c>
      <c r="O84" s="57"/>
      <c r="P84" s="58"/>
      <c r="Q84" s="57"/>
      <c r="R84" s="58"/>
      <c r="S84" s="57"/>
      <c r="T84" s="58"/>
      <c r="U84" s="57"/>
      <c r="V84" s="58"/>
      <c r="W84" s="57"/>
      <c r="X84" s="58"/>
      <c r="Y84" s="120"/>
      <c r="Z84" s="56" t="str">
        <f>'1st Nine Weeks'!G49</f>
        <v/>
      </c>
      <c r="AA84" s="57"/>
      <c r="AB84" s="58"/>
      <c r="AC84" s="57"/>
      <c r="AD84" s="58"/>
      <c r="AE84" s="57"/>
      <c r="AF84" s="58"/>
      <c r="AG84" s="57"/>
      <c r="AH84" s="58"/>
      <c r="AI84" s="57"/>
      <c r="AJ84" s="58"/>
      <c r="AK84" s="23"/>
      <c r="AL84" s="23"/>
      <c r="AM84" s="23"/>
    </row>
    <row r="85" spans="1:39">
      <c r="A85" s="23"/>
      <c r="B85" s="281"/>
      <c r="C85" s="370" t="s">
        <v>0</v>
      </c>
      <c r="D85" s="371"/>
      <c r="E85" s="370" t="s">
        <v>1</v>
      </c>
      <c r="F85" s="371"/>
      <c r="G85" s="370" t="s">
        <v>2</v>
      </c>
      <c r="H85" s="371"/>
      <c r="I85" s="370" t="s">
        <v>3</v>
      </c>
      <c r="J85" s="371"/>
      <c r="K85" s="370" t="s">
        <v>4</v>
      </c>
      <c r="L85" s="371"/>
      <c r="M85" s="23"/>
      <c r="N85" s="281"/>
      <c r="O85" s="370" t="s">
        <v>0</v>
      </c>
      <c r="P85" s="371"/>
      <c r="Q85" s="370" t="s">
        <v>1</v>
      </c>
      <c r="R85" s="371"/>
      <c r="S85" s="370" t="s">
        <v>2</v>
      </c>
      <c r="T85" s="371"/>
      <c r="U85" s="370" t="s">
        <v>3</v>
      </c>
      <c r="V85" s="371"/>
      <c r="W85" s="370" t="s">
        <v>4</v>
      </c>
      <c r="X85" s="371"/>
      <c r="Y85" s="120"/>
      <c r="Z85" s="281"/>
      <c r="AA85" s="370" t="s">
        <v>0</v>
      </c>
      <c r="AB85" s="371"/>
      <c r="AC85" s="370" t="s">
        <v>1</v>
      </c>
      <c r="AD85" s="371"/>
      <c r="AE85" s="370" t="s">
        <v>2</v>
      </c>
      <c r="AF85" s="371"/>
      <c r="AG85" s="370" t="s">
        <v>3</v>
      </c>
      <c r="AH85" s="371"/>
      <c r="AI85" s="370" t="s">
        <v>4</v>
      </c>
      <c r="AJ85" s="371"/>
      <c r="AK85" s="23"/>
      <c r="AL85" s="23"/>
      <c r="AM85" s="23"/>
    </row>
    <row r="86" spans="1:39">
      <c r="A86" s="23"/>
      <c r="B86" s="68" t="str">
        <f>'1st Nine Weeks'!$B$28</f>
        <v>Reading</v>
      </c>
      <c r="C86" s="278" t="str">
        <f>'1st Nine Weeks'!$E37</f>
        <v/>
      </c>
      <c r="D86" s="69" t="str">
        <f t="shared" ref="D86:D98" si="114">IF(ISERROR(IF(C86,HLOOKUP(C86,$C$102:$O$103,2),"")),"",IF(C86,HLOOKUP(C86,$C$102:$O$103,2),""))</f>
        <v/>
      </c>
      <c r="E86" s="278" t="str">
        <f>'2nd Nine Weeks'!$E37</f>
        <v/>
      </c>
      <c r="F86" s="69" t="str">
        <f t="shared" ref="F86:F98" si="115">IF(ISERROR(IF(E86,HLOOKUP(E86,$C$102:$O$103,2),"")),"",IF(E86,HLOOKUP(E86,$C$102:$O$103,2),""))</f>
        <v/>
      </c>
      <c r="G86" s="278" t="str">
        <f>'3rd Nine Weeks'!$E37</f>
        <v/>
      </c>
      <c r="H86" s="69" t="str">
        <f t="shared" ref="H86:H98" si="116">IF(ISERROR(IF(G86,HLOOKUP(G86,$C$102:$O$103,2),"")),"",IF(G86,HLOOKUP(G86,$C$102:$O$103,2),""))</f>
        <v/>
      </c>
      <c r="I86" s="278" t="str">
        <f>'4th Nine Weeks'!$E37</f>
        <v/>
      </c>
      <c r="J86" s="69" t="str">
        <f t="shared" ref="J86:J98" si="117">IF(ISERROR(IF(I86,HLOOKUP(I86,$C$102:$O$103,2),"")),"",IF(I86,HLOOKUP(I86,$C$102:$O$103,2),""))</f>
        <v/>
      </c>
      <c r="K86" s="278" t="str">
        <f t="shared" ref="K86:K97" si="118">IF(SUM(C86,E86,G86,I86),AVERAGE(C86,E86,G86,I86),"")</f>
        <v/>
      </c>
      <c r="L86" s="69" t="str">
        <f t="shared" ref="L86:L98" si="119">IF(ISERROR(IF(K86,HLOOKUP(K86,$C$102:$O$103,2),"")),"",IF(K86,HLOOKUP(K86,$C$102:$O$103,2),""))</f>
        <v/>
      </c>
      <c r="M86" s="23"/>
      <c r="N86" s="68" t="str">
        <f>'1st Nine Weeks'!$B$28</f>
        <v>Reading</v>
      </c>
      <c r="O86" s="278" t="str">
        <f>'1st Nine Weeks'!$E43</f>
        <v/>
      </c>
      <c r="P86" s="69" t="str">
        <f t="shared" ref="P86:P98" si="120">IF(ISERROR(IF(O86,HLOOKUP(O86,$C$102:$O$103,2),"")),"",IF(O86,HLOOKUP(O86,$C$102:$O$103,2),""))</f>
        <v/>
      </c>
      <c r="Q86" s="278" t="str">
        <f>'2nd Nine Weeks'!$E43</f>
        <v/>
      </c>
      <c r="R86" s="69" t="str">
        <f t="shared" ref="R86:R98" si="121">IF(ISERROR(IF(Q86,HLOOKUP(Q86,$C$102:$O$103,2),"")),"",IF(Q86,HLOOKUP(Q86,$C$102:$O$103,2),""))</f>
        <v/>
      </c>
      <c r="S86" s="278" t="str">
        <f>'3rd Nine Weeks'!$E43</f>
        <v/>
      </c>
      <c r="T86" s="69" t="str">
        <f t="shared" ref="T86:T98" si="122">IF(ISERROR(IF(S86,HLOOKUP(S86,$C$102:$O$103,2),"")),"",IF(S86,HLOOKUP(S86,$C$102:$O$103,2),""))</f>
        <v/>
      </c>
      <c r="U86" s="278" t="str">
        <f>'4th Nine Weeks'!$E43</f>
        <v/>
      </c>
      <c r="V86" s="69" t="str">
        <f t="shared" ref="V86:V98" si="123">IF(ISERROR(IF(U86,HLOOKUP(U86,$C$102:$O$103,2),"")),"",IF(U86,HLOOKUP(U86,$C$102:$O$103,2),""))</f>
        <v/>
      </c>
      <c r="W86" s="278" t="str">
        <f t="shared" ref="W86:W97" si="124">IF(SUM(O86,Q86,S86,U86),AVERAGE(O86,Q86,S86,U86),"")</f>
        <v/>
      </c>
      <c r="X86" s="69" t="str">
        <f t="shared" ref="X86:X98" si="125">IF(ISERROR(IF(W86,HLOOKUP(W86,$C$102:$O$103,2),"")),"",IF(W86,HLOOKUP(W86,$C$102:$O$103,2),""))</f>
        <v/>
      </c>
      <c r="Y86" s="120"/>
      <c r="Z86" s="68" t="str">
        <f>'1st Nine Weeks'!$B$28</f>
        <v>Reading</v>
      </c>
      <c r="AA86" s="278" t="str">
        <f>'1st Nine Weeks'!$E49</f>
        <v/>
      </c>
      <c r="AB86" s="69" t="str">
        <f t="shared" ref="AB86:AB98" si="126">IF(ISERROR(IF(AA86,HLOOKUP(AA86,$C$102:$O$103,2),"")),"",IF(AA86,HLOOKUP(AA86,$C$102:$O$103,2),""))</f>
        <v/>
      </c>
      <c r="AC86" s="278" t="str">
        <f>'2nd Nine Weeks'!$E49</f>
        <v/>
      </c>
      <c r="AD86" s="69" t="str">
        <f t="shared" ref="AD86:AD98" si="127">IF(ISERROR(IF(AC86,HLOOKUP(AC86,$C$102:$O$103,2),"")),"",IF(AC86,HLOOKUP(AC86,$C$102:$O$103,2),""))</f>
        <v/>
      </c>
      <c r="AE86" s="278" t="str">
        <f>'3rd Nine Weeks'!$E49</f>
        <v/>
      </c>
      <c r="AF86" s="69" t="str">
        <f t="shared" ref="AF86:AF98" si="128">IF(ISERROR(IF(AE86,HLOOKUP(AE86,$C$102:$O$103,2),"")),"",IF(AE86,HLOOKUP(AE86,$C$102:$O$103,2),""))</f>
        <v/>
      </c>
      <c r="AG86" s="278" t="str">
        <f>'4th Nine Weeks'!$E49</f>
        <v/>
      </c>
      <c r="AH86" s="69" t="str">
        <f t="shared" ref="AH86:AH98" si="129">IF(ISERROR(IF(AG86,HLOOKUP(AG86,$C$102:$O$103,2),"")),"",IF(AG86,HLOOKUP(AG86,$C$102:$O$103,2),""))</f>
        <v/>
      </c>
      <c r="AI86" s="278" t="str">
        <f t="shared" ref="AI86:AI97" si="130">IF(SUM(AA86,AC86,AE86,AG86),AVERAGE(AA86,AC86,AE86,AG86),"")</f>
        <v/>
      </c>
      <c r="AJ86" s="69" t="str">
        <f t="shared" ref="AJ86:AJ98" si="131">IF(ISERROR(IF(AI86,HLOOKUP(AI86,$C$102:$O$103,2),"")),"",IF(AI86,HLOOKUP(AI86,$C$102:$O$103,2),""))</f>
        <v/>
      </c>
      <c r="AK86" s="23"/>
      <c r="AL86" s="23"/>
      <c r="AM86" s="23"/>
    </row>
    <row r="87" spans="1:39">
      <c r="A87" s="23"/>
      <c r="B87" s="80" t="str">
        <f>'1st Nine Weeks'!$B$55</f>
        <v>Language</v>
      </c>
      <c r="C87" s="279" t="str">
        <f>'1st Nine Weeks'!$E64</f>
        <v/>
      </c>
      <c r="D87" s="81" t="str">
        <f t="shared" si="114"/>
        <v/>
      </c>
      <c r="E87" s="279" t="str">
        <f>'2nd Nine Weeks'!$E64</f>
        <v/>
      </c>
      <c r="F87" s="81" t="str">
        <f t="shared" si="115"/>
        <v/>
      </c>
      <c r="G87" s="279" t="str">
        <f>'3rd Nine Weeks'!$E64</f>
        <v/>
      </c>
      <c r="H87" s="81" t="str">
        <f t="shared" si="116"/>
        <v/>
      </c>
      <c r="I87" s="279" t="str">
        <f>'4th Nine Weeks'!$E64</f>
        <v/>
      </c>
      <c r="J87" s="81" t="str">
        <f t="shared" si="117"/>
        <v/>
      </c>
      <c r="K87" s="279" t="str">
        <f t="shared" si="118"/>
        <v/>
      </c>
      <c r="L87" s="81" t="str">
        <f t="shared" si="119"/>
        <v/>
      </c>
      <c r="M87" s="23"/>
      <c r="N87" s="80" t="str">
        <f>'1st Nine Weeks'!$B$55</f>
        <v>Language</v>
      </c>
      <c r="O87" s="279" t="str">
        <f>'1st Nine Weeks'!$E70</f>
        <v/>
      </c>
      <c r="P87" s="81" t="str">
        <f t="shared" si="120"/>
        <v/>
      </c>
      <c r="Q87" s="279" t="str">
        <f>'2nd Nine Weeks'!$E70</f>
        <v/>
      </c>
      <c r="R87" s="81" t="str">
        <f t="shared" si="121"/>
        <v/>
      </c>
      <c r="S87" s="279" t="str">
        <f>'3rd Nine Weeks'!$E70</f>
        <v/>
      </c>
      <c r="T87" s="81" t="str">
        <f t="shared" si="122"/>
        <v/>
      </c>
      <c r="U87" s="279" t="str">
        <f>'4th Nine Weeks'!$E70</f>
        <v/>
      </c>
      <c r="V87" s="81" t="str">
        <f t="shared" si="123"/>
        <v/>
      </c>
      <c r="W87" s="279" t="str">
        <f t="shared" si="124"/>
        <v/>
      </c>
      <c r="X87" s="81" t="str">
        <f t="shared" si="125"/>
        <v/>
      </c>
      <c r="Y87" s="120"/>
      <c r="Z87" s="80" t="str">
        <f>'1st Nine Weeks'!$B$55</f>
        <v>Language</v>
      </c>
      <c r="AA87" s="279" t="str">
        <f>'1st Nine Weeks'!$E76</f>
        <v/>
      </c>
      <c r="AB87" s="81" t="str">
        <f t="shared" si="126"/>
        <v/>
      </c>
      <c r="AC87" s="279" t="str">
        <f>'2nd Nine Weeks'!$E76</f>
        <v/>
      </c>
      <c r="AD87" s="81" t="str">
        <f t="shared" si="127"/>
        <v/>
      </c>
      <c r="AE87" s="279" t="str">
        <f>'3rd Nine Weeks'!$E76</f>
        <v/>
      </c>
      <c r="AF87" s="81" t="str">
        <f t="shared" si="128"/>
        <v/>
      </c>
      <c r="AG87" s="279" t="str">
        <f>'4th Nine Weeks'!$E76</f>
        <v/>
      </c>
      <c r="AH87" s="81" t="str">
        <f t="shared" si="129"/>
        <v/>
      </c>
      <c r="AI87" s="279" t="str">
        <f t="shared" si="130"/>
        <v/>
      </c>
      <c r="AJ87" s="81" t="str">
        <f t="shared" si="131"/>
        <v/>
      </c>
      <c r="AK87" s="23"/>
      <c r="AL87" s="23"/>
      <c r="AM87" s="23"/>
    </row>
    <row r="88" spans="1:39">
      <c r="A88" s="23"/>
      <c r="B88" s="80" t="str">
        <f>'1st Nine Weeks'!$B$82</f>
        <v>Spelling</v>
      </c>
      <c r="C88" s="279" t="str">
        <f>'1st Nine Weeks'!$E91</f>
        <v/>
      </c>
      <c r="D88" s="81" t="str">
        <f t="shared" si="114"/>
        <v/>
      </c>
      <c r="E88" s="279" t="str">
        <f>'2nd Nine Weeks'!$E91</f>
        <v/>
      </c>
      <c r="F88" s="81" t="str">
        <f t="shared" si="115"/>
        <v/>
      </c>
      <c r="G88" s="279" t="str">
        <f>'3rd Nine Weeks'!$E91</f>
        <v/>
      </c>
      <c r="H88" s="81" t="str">
        <f t="shared" si="116"/>
        <v/>
      </c>
      <c r="I88" s="279" t="str">
        <f>'4th Nine Weeks'!$E91</f>
        <v/>
      </c>
      <c r="J88" s="81" t="str">
        <f t="shared" si="117"/>
        <v/>
      </c>
      <c r="K88" s="279" t="str">
        <f t="shared" si="118"/>
        <v/>
      </c>
      <c r="L88" s="81" t="str">
        <f t="shared" si="119"/>
        <v/>
      </c>
      <c r="M88" s="23"/>
      <c r="N88" s="80" t="str">
        <f>'1st Nine Weeks'!$B$82</f>
        <v>Spelling</v>
      </c>
      <c r="O88" s="279" t="str">
        <f>'1st Nine Weeks'!$E97</f>
        <v/>
      </c>
      <c r="P88" s="81" t="str">
        <f t="shared" si="120"/>
        <v/>
      </c>
      <c r="Q88" s="279" t="str">
        <f>'2nd Nine Weeks'!$E97</f>
        <v/>
      </c>
      <c r="R88" s="81" t="str">
        <f t="shared" si="121"/>
        <v/>
      </c>
      <c r="S88" s="279" t="str">
        <f>'3rd Nine Weeks'!$E97</f>
        <v/>
      </c>
      <c r="T88" s="81" t="str">
        <f t="shared" si="122"/>
        <v/>
      </c>
      <c r="U88" s="279" t="str">
        <f>'4th Nine Weeks'!$E97</f>
        <v/>
      </c>
      <c r="V88" s="81" t="str">
        <f t="shared" si="123"/>
        <v/>
      </c>
      <c r="W88" s="279" t="str">
        <f t="shared" si="124"/>
        <v/>
      </c>
      <c r="X88" s="81" t="str">
        <f t="shared" si="125"/>
        <v/>
      </c>
      <c r="Y88" s="120"/>
      <c r="Z88" s="80" t="str">
        <f>'1st Nine Weeks'!$B$82</f>
        <v>Spelling</v>
      </c>
      <c r="AA88" s="279" t="str">
        <f>'1st Nine Weeks'!$E103</f>
        <v/>
      </c>
      <c r="AB88" s="81" t="str">
        <f t="shared" si="126"/>
        <v/>
      </c>
      <c r="AC88" s="279" t="str">
        <f>'2nd Nine Weeks'!$E103</f>
        <v/>
      </c>
      <c r="AD88" s="81" t="str">
        <f t="shared" si="127"/>
        <v/>
      </c>
      <c r="AE88" s="279" t="str">
        <f>'3rd Nine Weeks'!$E103</f>
        <v/>
      </c>
      <c r="AF88" s="81" t="str">
        <f t="shared" si="128"/>
        <v/>
      </c>
      <c r="AG88" s="279" t="str">
        <f>'4th Nine Weeks'!$E103</f>
        <v/>
      </c>
      <c r="AH88" s="81" t="str">
        <f t="shared" si="129"/>
        <v/>
      </c>
      <c r="AI88" s="279" t="str">
        <f t="shared" si="130"/>
        <v/>
      </c>
      <c r="AJ88" s="81" t="str">
        <f t="shared" si="131"/>
        <v/>
      </c>
      <c r="AK88" s="23"/>
      <c r="AL88" s="23"/>
      <c r="AM88" s="23"/>
    </row>
    <row r="89" spans="1:39">
      <c r="A89" s="23"/>
      <c r="B89" s="80" t="str">
        <f>'1st Nine Weeks'!$B$109</f>
        <v>Math</v>
      </c>
      <c r="C89" s="279" t="str">
        <f>'1st Nine Weeks'!$E118</f>
        <v/>
      </c>
      <c r="D89" s="81" t="str">
        <f t="shared" si="114"/>
        <v/>
      </c>
      <c r="E89" s="279" t="str">
        <f>'2nd Nine Weeks'!$E118</f>
        <v/>
      </c>
      <c r="F89" s="81" t="str">
        <f t="shared" si="115"/>
        <v/>
      </c>
      <c r="G89" s="279" t="str">
        <f>'3rd Nine Weeks'!$E118</f>
        <v/>
      </c>
      <c r="H89" s="81" t="str">
        <f t="shared" si="116"/>
        <v/>
      </c>
      <c r="I89" s="279" t="str">
        <f>'4th Nine Weeks'!$E118</f>
        <v/>
      </c>
      <c r="J89" s="81" t="str">
        <f t="shared" si="117"/>
        <v/>
      </c>
      <c r="K89" s="279" t="str">
        <f t="shared" si="118"/>
        <v/>
      </c>
      <c r="L89" s="81" t="str">
        <f t="shared" si="119"/>
        <v/>
      </c>
      <c r="M89" s="23"/>
      <c r="N89" s="80" t="str">
        <f>'1st Nine Weeks'!$B$109</f>
        <v>Math</v>
      </c>
      <c r="O89" s="279" t="str">
        <f>'1st Nine Weeks'!$E124</f>
        <v/>
      </c>
      <c r="P89" s="81" t="str">
        <f t="shared" si="120"/>
        <v/>
      </c>
      <c r="Q89" s="279" t="str">
        <f>'2nd Nine Weeks'!$E124</f>
        <v/>
      </c>
      <c r="R89" s="81" t="str">
        <f t="shared" si="121"/>
        <v/>
      </c>
      <c r="S89" s="279" t="str">
        <f>'3rd Nine Weeks'!$E124</f>
        <v/>
      </c>
      <c r="T89" s="81" t="str">
        <f t="shared" si="122"/>
        <v/>
      </c>
      <c r="U89" s="279" t="str">
        <f>'4th Nine Weeks'!$E124</f>
        <v/>
      </c>
      <c r="V89" s="81" t="str">
        <f t="shared" si="123"/>
        <v/>
      </c>
      <c r="W89" s="279" t="str">
        <f t="shared" si="124"/>
        <v/>
      </c>
      <c r="X89" s="81" t="str">
        <f t="shared" si="125"/>
        <v/>
      </c>
      <c r="Y89" s="120"/>
      <c r="Z89" s="80" t="str">
        <f>'1st Nine Weeks'!$B$109</f>
        <v>Math</v>
      </c>
      <c r="AA89" s="279" t="str">
        <f>'1st Nine Weeks'!$E130</f>
        <v/>
      </c>
      <c r="AB89" s="81" t="str">
        <f t="shared" si="126"/>
        <v/>
      </c>
      <c r="AC89" s="279" t="str">
        <f>'2nd Nine Weeks'!$E130</f>
        <v/>
      </c>
      <c r="AD89" s="81" t="str">
        <f t="shared" si="127"/>
        <v/>
      </c>
      <c r="AE89" s="279" t="str">
        <f>'3rd Nine Weeks'!$E130</f>
        <v/>
      </c>
      <c r="AF89" s="81" t="str">
        <f t="shared" si="128"/>
        <v/>
      </c>
      <c r="AG89" s="279" t="str">
        <f>'4th Nine Weeks'!$E130</f>
        <v/>
      </c>
      <c r="AH89" s="81" t="str">
        <f t="shared" si="129"/>
        <v/>
      </c>
      <c r="AI89" s="279" t="str">
        <f t="shared" si="130"/>
        <v/>
      </c>
      <c r="AJ89" s="81" t="str">
        <f t="shared" si="131"/>
        <v/>
      </c>
      <c r="AK89" s="23"/>
      <c r="AL89" s="23"/>
      <c r="AM89" s="23"/>
    </row>
    <row r="90" spans="1:39">
      <c r="A90" s="23"/>
      <c r="B90" s="80" t="str">
        <f>'1st Nine Weeks'!$B$136</f>
        <v>Science</v>
      </c>
      <c r="C90" s="279" t="str">
        <f>'1st Nine Weeks'!$E145</f>
        <v/>
      </c>
      <c r="D90" s="81" t="str">
        <f t="shared" si="114"/>
        <v/>
      </c>
      <c r="E90" s="279" t="str">
        <f>'2nd Nine Weeks'!$E145</f>
        <v/>
      </c>
      <c r="F90" s="81" t="str">
        <f t="shared" si="115"/>
        <v/>
      </c>
      <c r="G90" s="279" t="str">
        <f>'3rd Nine Weeks'!$E145</f>
        <v/>
      </c>
      <c r="H90" s="81" t="str">
        <f t="shared" si="116"/>
        <v/>
      </c>
      <c r="I90" s="279" t="str">
        <f>'4th Nine Weeks'!$E145</f>
        <v/>
      </c>
      <c r="J90" s="81" t="str">
        <f t="shared" si="117"/>
        <v/>
      </c>
      <c r="K90" s="279" t="str">
        <f t="shared" si="118"/>
        <v/>
      </c>
      <c r="L90" s="81" t="str">
        <f t="shared" si="119"/>
        <v/>
      </c>
      <c r="M90" s="23"/>
      <c r="N90" s="80" t="str">
        <f>'1st Nine Weeks'!$B$136</f>
        <v>Science</v>
      </c>
      <c r="O90" s="279" t="str">
        <f>'1st Nine Weeks'!$E151</f>
        <v/>
      </c>
      <c r="P90" s="81" t="str">
        <f t="shared" si="120"/>
        <v/>
      </c>
      <c r="Q90" s="279" t="str">
        <f>'2nd Nine Weeks'!$E151</f>
        <v/>
      </c>
      <c r="R90" s="81" t="str">
        <f t="shared" si="121"/>
        <v/>
      </c>
      <c r="S90" s="279" t="str">
        <f>'3rd Nine Weeks'!$E151</f>
        <v/>
      </c>
      <c r="T90" s="81" t="str">
        <f t="shared" si="122"/>
        <v/>
      </c>
      <c r="U90" s="279" t="str">
        <f>'4th Nine Weeks'!$E151</f>
        <v/>
      </c>
      <c r="V90" s="81" t="str">
        <f t="shared" si="123"/>
        <v/>
      </c>
      <c r="W90" s="279" t="str">
        <f t="shared" si="124"/>
        <v/>
      </c>
      <c r="X90" s="81" t="str">
        <f t="shared" si="125"/>
        <v/>
      </c>
      <c r="Y90" s="120"/>
      <c r="Z90" s="80" t="str">
        <f>'1st Nine Weeks'!$B$136</f>
        <v>Science</v>
      </c>
      <c r="AA90" s="279" t="str">
        <f>'1st Nine Weeks'!$E157</f>
        <v/>
      </c>
      <c r="AB90" s="81" t="str">
        <f t="shared" si="126"/>
        <v/>
      </c>
      <c r="AC90" s="279" t="str">
        <f>'2nd Nine Weeks'!$E157</f>
        <v/>
      </c>
      <c r="AD90" s="81" t="str">
        <f t="shared" si="127"/>
        <v/>
      </c>
      <c r="AE90" s="279" t="str">
        <f>'3rd Nine Weeks'!$E157</f>
        <v/>
      </c>
      <c r="AF90" s="81" t="str">
        <f t="shared" si="128"/>
        <v/>
      </c>
      <c r="AG90" s="279" t="str">
        <f>'4th Nine Weeks'!$E157</f>
        <v/>
      </c>
      <c r="AH90" s="81" t="str">
        <f t="shared" si="129"/>
        <v/>
      </c>
      <c r="AI90" s="279" t="str">
        <f t="shared" si="130"/>
        <v/>
      </c>
      <c r="AJ90" s="81" t="str">
        <f t="shared" si="131"/>
        <v/>
      </c>
      <c r="AK90" s="23"/>
      <c r="AL90" s="23"/>
      <c r="AM90" s="23"/>
    </row>
    <row r="91" spans="1:39">
      <c r="A91" s="23"/>
      <c r="B91" s="80" t="str">
        <f>'1st Nine Weeks'!$B$163</f>
        <v>Penmanship</v>
      </c>
      <c r="C91" s="279" t="str">
        <f>'1st Nine Weeks'!$E172</f>
        <v/>
      </c>
      <c r="D91" s="81" t="str">
        <f t="shared" si="114"/>
        <v/>
      </c>
      <c r="E91" s="279" t="str">
        <f>'2nd Nine Weeks'!$E172</f>
        <v/>
      </c>
      <c r="F91" s="81" t="str">
        <f t="shared" si="115"/>
        <v/>
      </c>
      <c r="G91" s="279" t="str">
        <f>'3rd Nine Weeks'!$E172</f>
        <v/>
      </c>
      <c r="H91" s="81" t="str">
        <f t="shared" si="116"/>
        <v/>
      </c>
      <c r="I91" s="279" t="str">
        <f>'4th Nine Weeks'!$E172</f>
        <v/>
      </c>
      <c r="J91" s="81" t="str">
        <f t="shared" si="117"/>
        <v/>
      </c>
      <c r="K91" s="279" t="str">
        <f t="shared" si="118"/>
        <v/>
      </c>
      <c r="L91" s="81" t="str">
        <f t="shared" si="119"/>
        <v/>
      </c>
      <c r="M91" s="23"/>
      <c r="N91" s="80" t="str">
        <f>'1st Nine Weeks'!$B$163</f>
        <v>Penmanship</v>
      </c>
      <c r="O91" s="279" t="str">
        <f>'1st Nine Weeks'!$E178</f>
        <v/>
      </c>
      <c r="P91" s="81" t="str">
        <f t="shared" si="120"/>
        <v/>
      </c>
      <c r="Q91" s="279" t="str">
        <f>'2nd Nine Weeks'!$E178</f>
        <v/>
      </c>
      <c r="R91" s="81" t="str">
        <f t="shared" si="121"/>
        <v/>
      </c>
      <c r="S91" s="279" t="str">
        <f>'3rd Nine Weeks'!$E178</f>
        <v/>
      </c>
      <c r="T91" s="81" t="str">
        <f t="shared" si="122"/>
        <v/>
      </c>
      <c r="U91" s="279" t="str">
        <f>'4th Nine Weeks'!$E178</f>
        <v/>
      </c>
      <c r="V91" s="81" t="str">
        <f t="shared" si="123"/>
        <v/>
      </c>
      <c r="W91" s="279" t="str">
        <f t="shared" si="124"/>
        <v/>
      </c>
      <c r="X91" s="81" t="str">
        <f t="shared" si="125"/>
        <v/>
      </c>
      <c r="Y91" s="120"/>
      <c r="Z91" s="80" t="str">
        <f>'1st Nine Weeks'!$B$163</f>
        <v>Penmanship</v>
      </c>
      <c r="AA91" s="279" t="str">
        <f>'1st Nine Weeks'!$E184</f>
        <v/>
      </c>
      <c r="AB91" s="81" t="str">
        <f t="shared" si="126"/>
        <v/>
      </c>
      <c r="AC91" s="279" t="str">
        <f>'2nd Nine Weeks'!$E184</f>
        <v/>
      </c>
      <c r="AD91" s="81" t="str">
        <f t="shared" si="127"/>
        <v/>
      </c>
      <c r="AE91" s="279" t="str">
        <f>'3rd Nine Weeks'!$E184</f>
        <v/>
      </c>
      <c r="AF91" s="81" t="str">
        <f t="shared" si="128"/>
        <v/>
      </c>
      <c r="AG91" s="279" t="str">
        <f>'4th Nine Weeks'!$E184</f>
        <v/>
      </c>
      <c r="AH91" s="81" t="str">
        <f t="shared" si="129"/>
        <v/>
      </c>
      <c r="AI91" s="279" t="str">
        <f t="shared" si="130"/>
        <v/>
      </c>
      <c r="AJ91" s="81" t="str">
        <f t="shared" si="131"/>
        <v/>
      </c>
      <c r="AK91" s="23"/>
      <c r="AL91" s="23"/>
      <c r="AM91" s="23"/>
    </row>
    <row r="92" spans="1:39">
      <c r="A92" s="23"/>
      <c r="B92" s="80" t="str">
        <f>'1st Nine Weeks'!$B$190</f>
        <v>Social Studies</v>
      </c>
      <c r="C92" s="279" t="str">
        <f>'1st Nine Weeks'!$E199</f>
        <v/>
      </c>
      <c r="D92" s="81" t="str">
        <f t="shared" si="114"/>
        <v/>
      </c>
      <c r="E92" s="279" t="str">
        <f>'2nd Nine Weeks'!$E199</f>
        <v/>
      </c>
      <c r="F92" s="81" t="str">
        <f t="shared" si="115"/>
        <v/>
      </c>
      <c r="G92" s="279" t="str">
        <f>'3rd Nine Weeks'!$E199</f>
        <v/>
      </c>
      <c r="H92" s="81" t="str">
        <f t="shared" si="116"/>
        <v/>
      </c>
      <c r="I92" s="279" t="str">
        <f>'4th Nine Weeks'!$E199</f>
        <v/>
      </c>
      <c r="J92" s="81" t="str">
        <f t="shared" si="117"/>
        <v/>
      </c>
      <c r="K92" s="279" t="str">
        <f t="shared" si="118"/>
        <v/>
      </c>
      <c r="L92" s="81" t="str">
        <f t="shared" si="119"/>
        <v/>
      </c>
      <c r="M92" s="23"/>
      <c r="N92" s="80" t="str">
        <f>'1st Nine Weeks'!$B$190</f>
        <v>Social Studies</v>
      </c>
      <c r="O92" s="279" t="str">
        <f>'1st Nine Weeks'!$E205</f>
        <v/>
      </c>
      <c r="P92" s="81" t="str">
        <f t="shared" si="120"/>
        <v/>
      </c>
      <c r="Q92" s="279" t="str">
        <f>'2nd Nine Weeks'!$E205</f>
        <v/>
      </c>
      <c r="R92" s="81" t="str">
        <f t="shared" si="121"/>
        <v/>
      </c>
      <c r="S92" s="279" t="str">
        <f>'3rd Nine Weeks'!$E205</f>
        <v/>
      </c>
      <c r="T92" s="81" t="str">
        <f t="shared" si="122"/>
        <v/>
      </c>
      <c r="U92" s="279" t="str">
        <f>'4th Nine Weeks'!$E205</f>
        <v/>
      </c>
      <c r="V92" s="81" t="str">
        <f t="shared" si="123"/>
        <v/>
      </c>
      <c r="W92" s="279" t="str">
        <f t="shared" si="124"/>
        <v/>
      </c>
      <c r="X92" s="81" t="str">
        <f t="shared" si="125"/>
        <v/>
      </c>
      <c r="Y92" s="120"/>
      <c r="Z92" s="80" t="str">
        <f>'1st Nine Weeks'!$B$190</f>
        <v>Social Studies</v>
      </c>
      <c r="AA92" s="279" t="str">
        <f>'1st Nine Weeks'!$E211</f>
        <v/>
      </c>
      <c r="AB92" s="81" t="str">
        <f t="shared" si="126"/>
        <v/>
      </c>
      <c r="AC92" s="279" t="str">
        <f>'2nd Nine Weeks'!$E211</f>
        <v/>
      </c>
      <c r="AD92" s="81" t="str">
        <f t="shared" si="127"/>
        <v/>
      </c>
      <c r="AE92" s="279" t="str">
        <f>'3rd Nine Weeks'!$E211</f>
        <v/>
      </c>
      <c r="AF92" s="81" t="str">
        <f t="shared" si="128"/>
        <v/>
      </c>
      <c r="AG92" s="279" t="str">
        <f>'4th Nine Weeks'!$E211</f>
        <v/>
      </c>
      <c r="AH92" s="81" t="str">
        <f t="shared" si="129"/>
        <v/>
      </c>
      <c r="AI92" s="279" t="str">
        <f t="shared" si="130"/>
        <v/>
      </c>
      <c r="AJ92" s="81" t="str">
        <f t="shared" si="131"/>
        <v/>
      </c>
      <c r="AK92" s="23"/>
      <c r="AL92" s="23"/>
      <c r="AM92" s="23"/>
    </row>
    <row r="93" spans="1:39">
      <c r="A93" s="23"/>
      <c r="B93" s="80" t="str">
        <f>'1st Nine Weeks'!$B$217</f>
        <v>Typing</v>
      </c>
      <c r="C93" s="279" t="str">
        <f>'1st Nine Weeks'!$E226</f>
        <v/>
      </c>
      <c r="D93" s="81" t="str">
        <f t="shared" si="114"/>
        <v/>
      </c>
      <c r="E93" s="279" t="str">
        <f>'2nd Nine Weeks'!$E226</f>
        <v/>
      </c>
      <c r="F93" s="81" t="str">
        <f t="shared" si="115"/>
        <v/>
      </c>
      <c r="G93" s="279" t="str">
        <f>'3rd Nine Weeks'!$E226</f>
        <v/>
      </c>
      <c r="H93" s="81" t="str">
        <f t="shared" si="116"/>
        <v/>
      </c>
      <c r="I93" s="279" t="str">
        <f>'4th Nine Weeks'!$E226</f>
        <v/>
      </c>
      <c r="J93" s="81" t="str">
        <f t="shared" si="117"/>
        <v/>
      </c>
      <c r="K93" s="279" t="str">
        <f t="shared" si="118"/>
        <v/>
      </c>
      <c r="L93" s="81" t="str">
        <f t="shared" si="119"/>
        <v/>
      </c>
      <c r="M93" s="23"/>
      <c r="N93" s="80" t="str">
        <f>'1st Nine Weeks'!$B$217</f>
        <v>Typing</v>
      </c>
      <c r="O93" s="279" t="str">
        <f>'1st Nine Weeks'!$E232</f>
        <v/>
      </c>
      <c r="P93" s="81" t="str">
        <f t="shared" si="120"/>
        <v/>
      </c>
      <c r="Q93" s="279" t="str">
        <f>'2nd Nine Weeks'!$E232</f>
        <v/>
      </c>
      <c r="R93" s="81" t="str">
        <f t="shared" si="121"/>
        <v/>
      </c>
      <c r="S93" s="279" t="str">
        <f>'3rd Nine Weeks'!$E232</f>
        <v/>
      </c>
      <c r="T93" s="81" t="str">
        <f t="shared" si="122"/>
        <v/>
      </c>
      <c r="U93" s="279" t="str">
        <f>'4th Nine Weeks'!$E232</f>
        <v/>
      </c>
      <c r="V93" s="81" t="str">
        <f t="shared" si="123"/>
        <v/>
      </c>
      <c r="W93" s="279" t="str">
        <f t="shared" si="124"/>
        <v/>
      </c>
      <c r="X93" s="81" t="str">
        <f t="shared" si="125"/>
        <v/>
      </c>
      <c r="Y93" s="120"/>
      <c r="Z93" s="80" t="str">
        <f>'1st Nine Weeks'!$B$217</f>
        <v>Typing</v>
      </c>
      <c r="AA93" s="279" t="str">
        <f>'1st Nine Weeks'!$E238</f>
        <v/>
      </c>
      <c r="AB93" s="81" t="str">
        <f t="shared" si="126"/>
        <v/>
      </c>
      <c r="AC93" s="279" t="str">
        <f>'2nd Nine Weeks'!$E238</f>
        <v/>
      </c>
      <c r="AD93" s="81" t="str">
        <f t="shared" si="127"/>
        <v/>
      </c>
      <c r="AE93" s="279" t="str">
        <f>'3rd Nine Weeks'!$E238</f>
        <v/>
      </c>
      <c r="AF93" s="81" t="str">
        <f t="shared" si="128"/>
        <v/>
      </c>
      <c r="AG93" s="279" t="str">
        <f>'4th Nine Weeks'!$E238</f>
        <v/>
      </c>
      <c r="AH93" s="81" t="str">
        <f t="shared" si="129"/>
        <v/>
      </c>
      <c r="AI93" s="279" t="str">
        <f t="shared" si="130"/>
        <v/>
      </c>
      <c r="AJ93" s="81" t="str">
        <f t="shared" si="131"/>
        <v/>
      </c>
      <c r="AK93" s="23"/>
      <c r="AL93" s="23"/>
      <c r="AM93" s="23"/>
    </row>
    <row r="94" spans="1:39">
      <c r="A94" s="23"/>
      <c r="B94" s="80" t="str">
        <f>'1st Nine Weeks'!$B$244</f>
        <v>Extra 1</v>
      </c>
      <c r="C94" s="279" t="str">
        <f>'1st Nine Weeks'!$E253</f>
        <v/>
      </c>
      <c r="D94" s="81" t="str">
        <f t="shared" si="114"/>
        <v/>
      </c>
      <c r="E94" s="279" t="str">
        <f>'2nd Nine Weeks'!$E253</f>
        <v/>
      </c>
      <c r="F94" s="81" t="str">
        <f t="shared" si="115"/>
        <v/>
      </c>
      <c r="G94" s="279" t="str">
        <f>'3rd Nine Weeks'!$E253</f>
        <v/>
      </c>
      <c r="H94" s="81" t="str">
        <f t="shared" si="116"/>
        <v/>
      </c>
      <c r="I94" s="279" t="str">
        <f>'4th Nine Weeks'!$E253</f>
        <v/>
      </c>
      <c r="J94" s="81" t="str">
        <f t="shared" si="117"/>
        <v/>
      </c>
      <c r="K94" s="279" t="str">
        <f t="shared" si="118"/>
        <v/>
      </c>
      <c r="L94" s="81" t="str">
        <f t="shared" si="119"/>
        <v/>
      </c>
      <c r="M94" s="23"/>
      <c r="N94" s="80" t="str">
        <f>'1st Nine Weeks'!$B$244</f>
        <v>Extra 1</v>
      </c>
      <c r="O94" s="279" t="str">
        <f>'1st Nine Weeks'!$E259</f>
        <v/>
      </c>
      <c r="P94" s="81" t="str">
        <f t="shared" si="120"/>
        <v/>
      </c>
      <c r="Q94" s="279" t="str">
        <f>'2nd Nine Weeks'!$E259</f>
        <v/>
      </c>
      <c r="R94" s="81" t="str">
        <f t="shared" si="121"/>
        <v/>
      </c>
      <c r="S94" s="279" t="str">
        <f>'3rd Nine Weeks'!$E259</f>
        <v/>
      </c>
      <c r="T94" s="81" t="str">
        <f t="shared" si="122"/>
        <v/>
      </c>
      <c r="U94" s="279" t="str">
        <f>'4th Nine Weeks'!$E259</f>
        <v/>
      </c>
      <c r="V94" s="81" t="str">
        <f t="shared" si="123"/>
        <v/>
      </c>
      <c r="W94" s="279" t="str">
        <f t="shared" si="124"/>
        <v/>
      </c>
      <c r="X94" s="81" t="str">
        <f t="shared" si="125"/>
        <v/>
      </c>
      <c r="Y94" s="120"/>
      <c r="Z94" s="80" t="str">
        <f>'1st Nine Weeks'!$B$244</f>
        <v>Extra 1</v>
      </c>
      <c r="AA94" s="279" t="str">
        <f>'1st Nine Weeks'!$E265</f>
        <v/>
      </c>
      <c r="AB94" s="81" t="str">
        <f t="shared" si="126"/>
        <v/>
      </c>
      <c r="AC94" s="279" t="str">
        <f>'2nd Nine Weeks'!$E265</f>
        <v/>
      </c>
      <c r="AD94" s="81" t="str">
        <f t="shared" si="127"/>
        <v/>
      </c>
      <c r="AE94" s="279" t="str">
        <f>'3rd Nine Weeks'!$E265</f>
        <v/>
      </c>
      <c r="AF94" s="81" t="str">
        <f t="shared" si="128"/>
        <v/>
      </c>
      <c r="AG94" s="279" t="str">
        <f>'4th Nine Weeks'!$E265</f>
        <v/>
      </c>
      <c r="AH94" s="81" t="str">
        <f t="shared" si="129"/>
        <v/>
      </c>
      <c r="AI94" s="279" t="str">
        <f t="shared" si="130"/>
        <v/>
      </c>
      <c r="AJ94" s="81" t="str">
        <f t="shared" si="131"/>
        <v/>
      </c>
      <c r="AK94" s="23"/>
      <c r="AL94" s="23"/>
      <c r="AM94" s="23"/>
    </row>
    <row r="95" spans="1:39">
      <c r="A95" s="23"/>
      <c r="B95" s="80" t="str">
        <f>'1st Nine Weeks'!$B$271</f>
        <v>Extra 2</v>
      </c>
      <c r="C95" s="279" t="str">
        <f>'1st Nine Weeks'!$E280</f>
        <v/>
      </c>
      <c r="D95" s="81" t="str">
        <f t="shared" si="114"/>
        <v/>
      </c>
      <c r="E95" s="279" t="str">
        <f>'2nd Nine Weeks'!$E280</f>
        <v/>
      </c>
      <c r="F95" s="81" t="str">
        <f t="shared" si="115"/>
        <v/>
      </c>
      <c r="G95" s="279" t="str">
        <f>'3rd Nine Weeks'!$E280</f>
        <v/>
      </c>
      <c r="H95" s="81" t="str">
        <f t="shared" si="116"/>
        <v/>
      </c>
      <c r="I95" s="279" t="str">
        <f>'4th Nine Weeks'!$E280</f>
        <v/>
      </c>
      <c r="J95" s="81" t="str">
        <f t="shared" si="117"/>
        <v/>
      </c>
      <c r="K95" s="279" t="str">
        <f t="shared" si="118"/>
        <v/>
      </c>
      <c r="L95" s="81" t="str">
        <f t="shared" si="119"/>
        <v/>
      </c>
      <c r="M95" s="23"/>
      <c r="N95" s="80" t="str">
        <f>'1st Nine Weeks'!$B$271</f>
        <v>Extra 2</v>
      </c>
      <c r="O95" s="279" t="str">
        <f>'1st Nine Weeks'!$E286</f>
        <v/>
      </c>
      <c r="P95" s="81" t="str">
        <f t="shared" si="120"/>
        <v/>
      </c>
      <c r="Q95" s="279" t="str">
        <f>'2nd Nine Weeks'!$E286</f>
        <v/>
      </c>
      <c r="R95" s="81" t="str">
        <f t="shared" si="121"/>
        <v/>
      </c>
      <c r="S95" s="279" t="str">
        <f>'3rd Nine Weeks'!$E286</f>
        <v/>
      </c>
      <c r="T95" s="81" t="str">
        <f t="shared" si="122"/>
        <v/>
      </c>
      <c r="U95" s="279" t="str">
        <f>'4th Nine Weeks'!$E286</f>
        <v/>
      </c>
      <c r="V95" s="81" t="str">
        <f t="shared" si="123"/>
        <v/>
      </c>
      <c r="W95" s="279" t="str">
        <f t="shared" si="124"/>
        <v/>
      </c>
      <c r="X95" s="81" t="str">
        <f t="shared" si="125"/>
        <v/>
      </c>
      <c r="Y95" s="120"/>
      <c r="Z95" s="80" t="str">
        <f>'1st Nine Weeks'!$B$271</f>
        <v>Extra 2</v>
      </c>
      <c r="AA95" s="279" t="str">
        <f>'1st Nine Weeks'!$E292</f>
        <v/>
      </c>
      <c r="AB95" s="81" t="str">
        <f t="shared" si="126"/>
        <v/>
      </c>
      <c r="AC95" s="279" t="str">
        <f>'2nd Nine Weeks'!$E292</f>
        <v/>
      </c>
      <c r="AD95" s="81" t="str">
        <f t="shared" si="127"/>
        <v/>
      </c>
      <c r="AE95" s="279" t="str">
        <f>'3rd Nine Weeks'!$E292</f>
        <v/>
      </c>
      <c r="AF95" s="81" t="str">
        <f t="shared" si="128"/>
        <v/>
      </c>
      <c r="AG95" s="279" t="str">
        <f>'4th Nine Weeks'!$E292</f>
        <v/>
      </c>
      <c r="AH95" s="81" t="str">
        <f t="shared" si="129"/>
        <v/>
      </c>
      <c r="AI95" s="279" t="str">
        <f t="shared" si="130"/>
        <v/>
      </c>
      <c r="AJ95" s="81" t="str">
        <f t="shared" si="131"/>
        <v/>
      </c>
      <c r="AK95" s="23"/>
      <c r="AL95" s="23"/>
      <c r="AM95" s="23"/>
    </row>
    <row r="96" spans="1:39">
      <c r="A96" s="23"/>
      <c r="B96" s="80" t="str">
        <f>'1st Nine Weeks'!$B$298</f>
        <v>Extra 3</v>
      </c>
      <c r="C96" s="279" t="str">
        <f>'1st Nine Weeks'!$E307</f>
        <v/>
      </c>
      <c r="D96" s="81" t="str">
        <f t="shared" si="114"/>
        <v/>
      </c>
      <c r="E96" s="279" t="str">
        <f>'2nd Nine Weeks'!$E307</f>
        <v/>
      </c>
      <c r="F96" s="81" t="str">
        <f t="shared" si="115"/>
        <v/>
      </c>
      <c r="G96" s="279" t="str">
        <f>'3rd Nine Weeks'!$E307</f>
        <v/>
      </c>
      <c r="H96" s="81" t="str">
        <f t="shared" si="116"/>
        <v/>
      </c>
      <c r="I96" s="279" t="str">
        <f>'4th Nine Weeks'!$E307</f>
        <v/>
      </c>
      <c r="J96" s="81" t="str">
        <f t="shared" si="117"/>
        <v/>
      </c>
      <c r="K96" s="279" t="str">
        <f t="shared" si="118"/>
        <v/>
      </c>
      <c r="L96" s="81" t="str">
        <f t="shared" si="119"/>
        <v/>
      </c>
      <c r="M96" s="23"/>
      <c r="N96" s="80" t="str">
        <f>'1st Nine Weeks'!$B$298</f>
        <v>Extra 3</v>
      </c>
      <c r="O96" s="279" t="str">
        <f>'1st Nine Weeks'!$E313</f>
        <v/>
      </c>
      <c r="P96" s="81" t="str">
        <f t="shared" si="120"/>
        <v/>
      </c>
      <c r="Q96" s="279" t="str">
        <f>'2nd Nine Weeks'!$E313</f>
        <v/>
      </c>
      <c r="R96" s="81" t="str">
        <f t="shared" si="121"/>
        <v/>
      </c>
      <c r="S96" s="279" t="str">
        <f>'3rd Nine Weeks'!$E313</f>
        <v/>
      </c>
      <c r="T96" s="81" t="str">
        <f t="shared" si="122"/>
        <v/>
      </c>
      <c r="U96" s="279" t="str">
        <f>'4th Nine Weeks'!$E313</f>
        <v/>
      </c>
      <c r="V96" s="81" t="str">
        <f t="shared" si="123"/>
        <v/>
      </c>
      <c r="W96" s="279" t="str">
        <f t="shared" si="124"/>
        <v/>
      </c>
      <c r="X96" s="81" t="str">
        <f t="shared" si="125"/>
        <v/>
      </c>
      <c r="Y96" s="120"/>
      <c r="Z96" s="80" t="str">
        <f>'1st Nine Weeks'!$B$298</f>
        <v>Extra 3</v>
      </c>
      <c r="AA96" s="279" t="str">
        <f>'1st Nine Weeks'!$E319</f>
        <v/>
      </c>
      <c r="AB96" s="81" t="str">
        <f t="shared" si="126"/>
        <v/>
      </c>
      <c r="AC96" s="279" t="str">
        <f>'2nd Nine Weeks'!$E319</f>
        <v/>
      </c>
      <c r="AD96" s="81" t="str">
        <f t="shared" si="127"/>
        <v/>
      </c>
      <c r="AE96" s="279" t="str">
        <f>'3rd Nine Weeks'!$E319</f>
        <v/>
      </c>
      <c r="AF96" s="81" t="str">
        <f t="shared" si="128"/>
        <v/>
      </c>
      <c r="AG96" s="279" t="str">
        <f>'4th Nine Weeks'!$E319</f>
        <v/>
      </c>
      <c r="AH96" s="81" t="str">
        <f t="shared" si="129"/>
        <v/>
      </c>
      <c r="AI96" s="279" t="str">
        <f t="shared" si="130"/>
        <v/>
      </c>
      <c r="AJ96" s="81" t="str">
        <f t="shared" si="131"/>
        <v/>
      </c>
      <c r="AK96" s="23"/>
      <c r="AL96" s="23"/>
      <c r="AM96" s="23"/>
    </row>
    <row r="97" spans="1:39">
      <c r="A97" s="23"/>
      <c r="B97" s="80" t="str">
        <f>'1st Nine Weeks'!$B$325</f>
        <v>Extra 4</v>
      </c>
      <c r="C97" s="279" t="str">
        <f>'1st Nine Weeks'!$E334</f>
        <v/>
      </c>
      <c r="D97" s="81" t="str">
        <f t="shared" si="114"/>
        <v/>
      </c>
      <c r="E97" s="279" t="str">
        <f>'2nd Nine Weeks'!$E334</f>
        <v/>
      </c>
      <c r="F97" s="81" t="str">
        <f t="shared" si="115"/>
        <v/>
      </c>
      <c r="G97" s="279" t="str">
        <f>'3rd Nine Weeks'!$E334</f>
        <v/>
      </c>
      <c r="H97" s="81" t="str">
        <f t="shared" si="116"/>
        <v/>
      </c>
      <c r="I97" s="279" t="str">
        <f>'4th Nine Weeks'!$E334</f>
        <v/>
      </c>
      <c r="J97" s="81" t="str">
        <f t="shared" si="117"/>
        <v/>
      </c>
      <c r="K97" s="279" t="str">
        <f t="shared" si="118"/>
        <v/>
      </c>
      <c r="L97" s="81" t="str">
        <f t="shared" si="119"/>
        <v/>
      </c>
      <c r="M97" s="23"/>
      <c r="N97" s="80" t="str">
        <f>'1st Nine Weeks'!$B$325</f>
        <v>Extra 4</v>
      </c>
      <c r="O97" s="279" t="str">
        <f>'1st Nine Weeks'!$E340</f>
        <v/>
      </c>
      <c r="P97" s="81" t="str">
        <f t="shared" si="120"/>
        <v/>
      </c>
      <c r="Q97" s="279" t="str">
        <f>'2nd Nine Weeks'!$E340</f>
        <v/>
      </c>
      <c r="R97" s="81" t="str">
        <f t="shared" si="121"/>
        <v/>
      </c>
      <c r="S97" s="279" t="str">
        <f>'3rd Nine Weeks'!$E340</f>
        <v/>
      </c>
      <c r="T97" s="81" t="str">
        <f t="shared" si="122"/>
        <v/>
      </c>
      <c r="U97" s="279" t="str">
        <f>'4th Nine Weeks'!$E340</f>
        <v/>
      </c>
      <c r="V97" s="81" t="str">
        <f t="shared" si="123"/>
        <v/>
      </c>
      <c r="W97" s="279" t="str">
        <f t="shared" si="124"/>
        <v/>
      </c>
      <c r="X97" s="81" t="str">
        <f t="shared" si="125"/>
        <v/>
      </c>
      <c r="Y97" s="120"/>
      <c r="Z97" s="80" t="str">
        <f>'1st Nine Weeks'!$B$325</f>
        <v>Extra 4</v>
      </c>
      <c r="AA97" s="279" t="str">
        <f>'1st Nine Weeks'!$E346</f>
        <v/>
      </c>
      <c r="AB97" s="81" t="str">
        <f t="shared" si="126"/>
        <v/>
      </c>
      <c r="AC97" s="279" t="str">
        <f>'2nd Nine Weeks'!$E346</f>
        <v/>
      </c>
      <c r="AD97" s="81" t="str">
        <f t="shared" si="127"/>
        <v/>
      </c>
      <c r="AE97" s="279" t="str">
        <f>'3rd Nine Weeks'!$E346</f>
        <v/>
      </c>
      <c r="AF97" s="81" t="str">
        <f t="shared" si="128"/>
        <v/>
      </c>
      <c r="AG97" s="279" t="str">
        <f>'4th Nine Weeks'!$E346</f>
        <v/>
      </c>
      <c r="AH97" s="81" t="str">
        <f t="shared" si="129"/>
        <v/>
      </c>
      <c r="AI97" s="279" t="str">
        <f t="shared" si="130"/>
        <v/>
      </c>
      <c r="AJ97" s="81" t="str">
        <f t="shared" si="131"/>
        <v/>
      </c>
      <c r="AK97" s="23"/>
      <c r="AL97" s="23"/>
      <c r="AM97" s="23"/>
    </row>
    <row r="98" spans="1:39" ht="13.5" thickBot="1">
      <c r="A98" s="23"/>
      <c r="B98" s="93" t="s">
        <v>27</v>
      </c>
      <c r="C98" s="280"/>
      <c r="D98" s="94" t="str">
        <f t="shared" si="114"/>
        <v/>
      </c>
      <c r="E98" s="280"/>
      <c r="F98" s="94" t="str">
        <f t="shared" si="115"/>
        <v/>
      </c>
      <c r="G98" s="280"/>
      <c r="H98" s="94" t="str">
        <f t="shared" si="116"/>
        <v/>
      </c>
      <c r="I98" s="280"/>
      <c r="J98" s="94" t="str">
        <f t="shared" si="117"/>
        <v/>
      </c>
      <c r="K98" s="280"/>
      <c r="L98" s="94" t="str">
        <f t="shared" si="119"/>
        <v/>
      </c>
      <c r="M98" s="23"/>
      <c r="N98" s="93" t="s">
        <v>27</v>
      </c>
      <c r="O98" s="280"/>
      <c r="P98" s="94" t="str">
        <f t="shared" si="120"/>
        <v/>
      </c>
      <c r="Q98" s="280"/>
      <c r="R98" s="94" t="str">
        <f t="shared" si="121"/>
        <v/>
      </c>
      <c r="S98" s="280"/>
      <c r="T98" s="94" t="str">
        <f t="shared" si="122"/>
        <v/>
      </c>
      <c r="U98" s="280"/>
      <c r="V98" s="94" t="str">
        <f t="shared" si="123"/>
        <v/>
      </c>
      <c r="W98" s="280"/>
      <c r="X98" s="94" t="str">
        <f t="shared" si="125"/>
        <v/>
      </c>
      <c r="Y98" s="120"/>
      <c r="Z98" s="93" t="s">
        <v>27</v>
      </c>
      <c r="AA98" s="280"/>
      <c r="AB98" s="94" t="str">
        <f t="shared" si="126"/>
        <v/>
      </c>
      <c r="AC98" s="280"/>
      <c r="AD98" s="94" t="str">
        <f t="shared" si="127"/>
        <v/>
      </c>
      <c r="AE98" s="280"/>
      <c r="AF98" s="94" t="str">
        <f t="shared" si="128"/>
        <v/>
      </c>
      <c r="AG98" s="280"/>
      <c r="AH98" s="94" t="str">
        <f t="shared" si="129"/>
        <v/>
      </c>
      <c r="AI98" s="280"/>
      <c r="AJ98" s="94" t="str">
        <f t="shared" si="131"/>
        <v/>
      </c>
      <c r="AK98" s="23"/>
      <c r="AL98" s="23"/>
      <c r="AM98" s="23"/>
    </row>
    <row r="99" spans="1:39" ht="13.5" thickTop="1"/>
    <row r="100" spans="1:39" ht="13.5" thickBot="1"/>
    <row r="101" spans="1:39" ht="13.5" thickTop="1">
      <c r="C101" s="101"/>
      <c r="D101" s="102"/>
      <c r="E101" s="102"/>
      <c r="F101" s="102"/>
      <c r="G101" s="102" t="s">
        <v>28</v>
      </c>
      <c r="H101" s="102"/>
      <c r="I101" s="102"/>
      <c r="J101" s="102"/>
      <c r="K101" s="102"/>
      <c r="L101" s="102"/>
      <c r="M101" s="102"/>
      <c r="N101" s="102"/>
      <c r="O101" s="103"/>
    </row>
    <row r="102" spans="1:39">
      <c r="C102" s="143">
        <f>'Student List'!J3</f>
        <v>0</v>
      </c>
      <c r="D102" s="144">
        <f>'Student List'!K3</f>
        <v>69.5</v>
      </c>
      <c r="E102" s="144">
        <f>'Student List'!L3</f>
        <v>71.5</v>
      </c>
      <c r="F102" s="144">
        <f>'Student List'!M3</f>
        <v>73.5</v>
      </c>
      <c r="G102" s="144">
        <f>'Student List'!N3</f>
        <v>75.5</v>
      </c>
      <c r="H102" s="144">
        <f>'Student List'!O3</f>
        <v>78.5</v>
      </c>
      <c r="I102" s="144">
        <f>'Student List'!P3</f>
        <v>82.5</v>
      </c>
      <c r="J102" s="144">
        <f>'Student List'!Q3</f>
        <v>85.5</v>
      </c>
      <c r="K102" s="144">
        <f>'Student List'!R3</f>
        <v>88.5</v>
      </c>
      <c r="L102" s="144">
        <f>'Student List'!S3</f>
        <v>91.5</v>
      </c>
      <c r="M102" s="144">
        <f>'Student List'!T3</f>
        <v>94.5</v>
      </c>
      <c r="N102" s="144">
        <f>'Student List'!U3</f>
        <v>96.5</v>
      </c>
      <c r="O102" s="145">
        <f>'Student List'!V3</f>
        <v>99.5</v>
      </c>
    </row>
    <row r="103" spans="1:39" ht="13.5" thickBot="1">
      <c r="C103" s="104" t="s">
        <v>29</v>
      </c>
      <c r="D103" s="105" t="s">
        <v>30</v>
      </c>
      <c r="E103" s="105" t="s">
        <v>31</v>
      </c>
      <c r="F103" s="105" t="s">
        <v>32</v>
      </c>
      <c r="G103" s="105" t="s">
        <v>33</v>
      </c>
      <c r="H103" s="105" t="s">
        <v>34</v>
      </c>
      <c r="I103" s="105" t="s">
        <v>35</v>
      </c>
      <c r="J103" s="105" t="s">
        <v>36</v>
      </c>
      <c r="K103" s="105" t="s">
        <v>37</v>
      </c>
      <c r="L103" s="105" t="s">
        <v>38</v>
      </c>
      <c r="M103" s="105" t="s">
        <v>39</v>
      </c>
      <c r="N103" s="105" t="s">
        <v>40</v>
      </c>
      <c r="O103" s="106" t="s">
        <v>41</v>
      </c>
    </row>
    <row r="104" spans="1:39" ht="13.5" thickTop="1"/>
  </sheetData>
  <sheetProtection password="C7DC" sheet="1" objects="1" scenarios="1" selectLockedCells="1"/>
  <mergeCells count="112">
    <mergeCell ref="B2:X2"/>
    <mergeCell ref="Z2:AV2"/>
    <mergeCell ref="AA85:AB85"/>
    <mergeCell ref="AM21:AN21"/>
    <mergeCell ref="AM37:AN37"/>
    <mergeCell ref="AM53:AN53"/>
    <mergeCell ref="AA21:AB21"/>
    <mergeCell ref="AA37:AB37"/>
    <mergeCell ref="AA53:AB53"/>
    <mergeCell ref="AA69:AB69"/>
    <mergeCell ref="AO5:AP5"/>
    <mergeCell ref="AQ5:AR5"/>
    <mergeCell ref="AS5:AT5"/>
    <mergeCell ref="AU5:AV5"/>
    <mergeCell ref="AO21:AP21"/>
    <mergeCell ref="AQ21:AR21"/>
    <mergeCell ref="AS21:AT21"/>
    <mergeCell ref="AU21:AV21"/>
    <mergeCell ref="AS53:AT53"/>
    <mergeCell ref="AC85:AD85"/>
    <mergeCell ref="AE85:AF85"/>
    <mergeCell ref="AG85:AH85"/>
    <mergeCell ref="U37:V37"/>
    <mergeCell ref="AI85:AJ85"/>
    <mergeCell ref="AC69:AD69"/>
    <mergeCell ref="AE69:AF69"/>
    <mergeCell ref="AG69:AH69"/>
    <mergeCell ref="AI69:AJ69"/>
    <mergeCell ref="AI21:AJ21"/>
    <mergeCell ref="AC37:AD37"/>
    <mergeCell ref="AE37:AF37"/>
    <mergeCell ref="AG37:AH37"/>
    <mergeCell ref="AI37:AJ37"/>
    <mergeCell ref="AU53:AV53"/>
    <mergeCell ref="AO37:AP37"/>
    <mergeCell ref="AQ37:AR37"/>
    <mergeCell ref="AS37:AT37"/>
    <mergeCell ref="AU37:AV37"/>
    <mergeCell ref="AO53:AP53"/>
    <mergeCell ref="AQ53:AR53"/>
    <mergeCell ref="AC53:AD53"/>
    <mergeCell ref="AE53:AF53"/>
    <mergeCell ref="AG53:AH53"/>
    <mergeCell ref="AI53:AJ53"/>
    <mergeCell ref="AM5:AN5"/>
    <mergeCell ref="Q5:R5"/>
    <mergeCell ref="S5:T5"/>
    <mergeCell ref="U5:V5"/>
    <mergeCell ref="Q21:R21"/>
    <mergeCell ref="AA5:AB5"/>
    <mergeCell ref="O5:P5"/>
    <mergeCell ref="W5:X5"/>
    <mergeCell ref="S21:T21"/>
    <mergeCell ref="U21:V21"/>
    <mergeCell ref="AC5:AD5"/>
    <mergeCell ref="AE5:AF5"/>
    <mergeCell ref="AG5:AH5"/>
    <mergeCell ref="AI5:AJ5"/>
    <mergeCell ref="AC21:AD21"/>
    <mergeCell ref="AE21:AF21"/>
    <mergeCell ref="AG21:AH21"/>
    <mergeCell ref="W21:X21"/>
    <mergeCell ref="W53:X53"/>
    <mergeCell ref="Q69:R69"/>
    <mergeCell ref="S69:T69"/>
    <mergeCell ref="U69:V69"/>
    <mergeCell ref="W69:X69"/>
    <mergeCell ref="U53:V53"/>
    <mergeCell ref="W37:X37"/>
    <mergeCell ref="Q85:R85"/>
    <mergeCell ref="S85:T85"/>
    <mergeCell ref="U85:V85"/>
    <mergeCell ref="W85:X85"/>
    <mergeCell ref="Q53:R53"/>
    <mergeCell ref="Q37:R37"/>
    <mergeCell ref="S37:T37"/>
    <mergeCell ref="S53:T53"/>
    <mergeCell ref="O85:P85"/>
    <mergeCell ref="I69:J69"/>
    <mergeCell ref="K69:L69"/>
    <mergeCell ref="C53:D53"/>
    <mergeCell ref="E21:F21"/>
    <mergeCell ref="G21:H21"/>
    <mergeCell ref="I21:J21"/>
    <mergeCell ref="K21:L21"/>
    <mergeCell ref="E37:F37"/>
    <mergeCell ref="G37:H37"/>
    <mergeCell ref="O21:P21"/>
    <mergeCell ref="E85:F85"/>
    <mergeCell ref="G85:H85"/>
    <mergeCell ref="I85:J85"/>
    <mergeCell ref="K85:L85"/>
    <mergeCell ref="E69:F69"/>
    <mergeCell ref="E53:F53"/>
    <mergeCell ref="G53:H53"/>
    <mergeCell ref="I53:J53"/>
    <mergeCell ref="O69:P69"/>
    <mergeCell ref="O53:P53"/>
    <mergeCell ref="O37:P37"/>
    <mergeCell ref="K5:L5"/>
    <mergeCell ref="I5:J5"/>
    <mergeCell ref="G5:H5"/>
    <mergeCell ref="E5:F5"/>
    <mergeCell ref="C69:D69"/>
    <mergeCell ref="C5:D5"/>
    <mergeCell ref="C85:D85"/>
    <mergeCell ref="C21:D21"/>
    <mergeCell ref="C37:D37"/>
    <mergeCell ref="K53:L53"/>
    <mergeCell ref="I37:J37"/>
    <mergeCell ref="K37:L37"/>
    <mergeCell ref="G69:H69"/>
  </mergeCells>
  <phoneticPr fontId="0" type="noConversion"/>
  <pageMargins left="0.4" right="0.4" top="0.4" bottom="0.4" header="0" footer="0"/>
  <pageSetup scale="2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1">
    <pageSetUpPr fitToPage="1"/>
  </sheetPr>
  <dimension ref="A1:AD38"/>
  <sheetViews>
    <sheetView zoomScale="85" zoomScaleNormal="85" workbookViewId="0"/>
  </sheetViews>
  <sheetFormatPr defaultRowHeight="12.75"/>
  <cols>
    <col min="1" max="1" width="6.42578125" customWidth="1"/>
    <col min="2" max="2" width="14.140625" customWidth="1"/>
    <col min="3" max="3" width="7.5703125" customWidth="1"/>
    <col min="4" max="6" width="7.5703125" style="326" customWidth="1"/>
    <col min="7" max="7" width="7.5703125" style="323" customWidth="1"/>
    <col min="8" max="8" width="6.28515625" customWidth="1"/>
    <col min="9" max="9" width="14.140625" customWidth="1"/>
    <col min="10" max="14" width="7.5703125" customWidth="1"/>
    <col min="15" max="15" width="6.42578125" customWidth="1"/>
    <col min="16" max="16" width="14.140625" customWidth="1"/>
    <col min="17" max="21" width="7.5703125" customWidth="1"/>
    <col min="22" max="22" width="6.42578125" customWidth="1"/>
    <col min="23" max="23" width="14.140625" customWidth="1"/>
    <col min="24" max="28" width="7.5703125" customWidth="1"/>
  </cols>
  <sheetData>
    <row r="1" spans="1:30" ht="18.75">
      <c r="A1" s="23"/>
      <c r="B1" s="23"/>
      <c r="C1" s="23"/>
      <c r="D1" s="324"/>
      <c r="E1" s="324"/>
      <c r="F1" s="324"/>
      <c r="G1" s="99"/>
      <c r="H1" s="23"/>
      <c r="I1" s="23"/>
      <c r="J1" s="23"/>
      <c r="K1" s="23"/>
      <c r="L1" s="23"/>
      <c r="M1" s="23"/>
      <c r="N1" s="23"/>
      <c r="O1" s="23"/>
      <c r="P1" s="277"/>
      <c r="Q1" s="277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</row>
    <row r="2" spans="1:30" ht="18.75">
      <c r="A2" s="23"/>
      <c r="B2" s="23"/>
      <c r="C2" s="23"/>
      <c r="D2" s="324"/>
      <c r="E2" s="324"/>
      <c r="F2" s="324"/>
      <c r="G2" s="99"/>
      <c r="H2" s="23"/>
      <c r="I2" s="23"/>
      <c r="J2" s="23"/>
      <c r="K2" s="23"/>
      <c r="L2" s="23"/>
      <c r="M2" s="23"/>
      <c r="N2" s="23"/>
      <c r="O2" s="23"/>
      <c r="P2" s="277"/>
      <c r="Q2" s="277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</row>
    <row r="3" spans="1:30" ht="13.5" thickBot="1">
      <c r="A3" s="23"/>
      <c r="B3" s="23"/>
      <c r="C3" s="23"/>
      <c r="D3" s="324"/>
      <c r="E3" s="324"/>
      <c r="F3" s="324"/>
      <c r="G3" s="99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</row>
    <row r="4" spans="1:30" ht="17.25" customHeight="1" thickTop="1" thickBot="1">
      <c r="A4" s="23"/>
      <c r="B4" s="340" t="str">
        <f>'1st Nine Weeks'!G32</f>
        <v/>
      </c>
      <c r="C4" s="322"/>
      <c r="D4" s="322"/>
      <c r="E4" s="322"/>
      <c r="F4" s="322"/>
      <c r="G4" s="322"/>
      <c r="H4" s="99"/>
      <c r="I4" s="340" t="str">
        <f>'1st Nine Weeks'!G38</f>
        <v/>
      </c>
      <c r="J4" s="322"/>
      <c r="K4" s="322"/>
      <c r="L4" s="322"/>
      <c r="M4" s="322"/>
      <c r="N4" s="322"/>
      <c r="O4" s="341"/>
      <c r="P4" s="340" t="str">
        <f>'1st Nine Weeks'!G44</f>
        <v/>
      </c>
      <c r="Q4" s="322"/>
      <c r="R4" s="322"/>
      <c r="S4" s="322"/>
      <c r="T4" s="322"/>
      <c r="U4" s="322"/>
      <c r="V4" s="99"/>
      <c r="W4" s="340" t="str">
        <f>'1st Nine Weeks'!G50</f>
        <v/>
      </c>
      <c r="X4" s="322"/>
      <c r="Y4" s="322"/>
      <c r="Z4" s="322"/>
      <c r="AA4" s="322"/>
      <c r="AB4" s="322"/>
    </row>
    <row r="5" spans="1:30" ht="17.25" customHeight="1">
      <c r="A5" s="23"/>
      <c r="B5" s="281"/>
      <c r="C5" s="320" t="s">
        <v>0</v>
      </c>
      <c r="D5" s="325" t="s">
        <v>1</v>
      </c>
      <c r="E5" s="325" t="s">
        <v>2</v>
      </c>
      <c r="F5" s="325" t="s">
        <v>3</v>
      </c>
      <c r="G5" s="321" t="s">
        <v>4</v>
      </c>
      <c r="H5" s="23"/>
      <c r="I5" s="281"/>
      <c r="J5" s="320" t="s">
        <v>0</v>
      </c>
      <c r="K5" s="320" t="s">
        <v>1</v>
      </c>
      <c r="L5" s="320" t="s">
        <v>2</v>
      </c>
      <c r="M5" s="320" t="s">
        <v>3</v>
      </c>
      <c r="N5" s="321" t="s">
        <v>4</v>
      </c>
      <c r="O5" s="120"/>
      <c r="P5" s="281"/>
      <c r="Q5" s="320" t="s">
        <v>0</v>
      </c>
      <c r="R5" s="320" t="s">
        <v>1</v>
      </c>
      <c r="S5" s="320" t="s">
        <v>2</v>
      </c>
      <c r="T5" s="320" t="s">
        <v>3</v>
      </c>
      <c r="U5" s="321" t="s">
        <v>4</v>
      </c>
      <c r="V5" s="23"/>
      <c r="W5" s="281"/>
      <c r="X5" s="320" t="s">
        <v>0</v>
      </c>
      <c r="Y5" s="320" t="s">
        <v>1</v>
      </c>
      <c r="Z5" s="320" t="s">
        <v>2</v>
      </c>
      <c r="AA5" s="320" t="s">
        <v>3</v>
      </c>
      <c r="AB5" s="321" t="s">
        <v>4</v>
      </c>
    </row>
    <row r="6" spans="1:30" ht="17.25" customHeight="1">
      <c r="A6" s="23"/>
      <c r="B6" s="68" t="s">
        <v>133</v>
      </c>
      <c r="C6" s="327">
        <f>SUM('1st Nine Weeks'!B5,('1st Nine Weeks'!C5*0.5))</f>
        <v>0</v>
      </c>
      <c r="D6" s="327">
        <f>SUM('2nd Nine Weeks'!B5,('2nd Nine Weeks'!C5*0.5))</f>
        <v>0</v>
      </c>
      <c r="E6" s="327">
        <f>SUM('3rd Nine Weeks'!B5,('3rd Nine Weeks'!C5*0.5))</f>
        <v>0</v>
      </c>
      <c r="F6" s="327">
        <f>SUM('4th Nine Weeks'!B5,('4th Nine Weeks'!C5*0.5))</f>
        <v>0</v>
      </c>
      <c r="G6" s="328">
        <f>SUM(C6:F6)</f>
        <v>0</v>
      </c>
      <c r="H6" s="330"/>
      <c r="I6" s="334" t="s">
        <v>133</v>
      </c>
      <c r="J6" s="327">
        <f>SUM('1st Nine Weeks'!B11,('1st Nine Weeks'!C11*0.5))</f>
        <v>0</v>
      </c>
      <c r="K6" s="327">
        <f>SUM('2nd Nine Weeks'!B11,('2nd Nine Weeks'!C11*0.5))</f>
        <v>0</v>
      </c>
      <c r="L6" s="327">
        <f>SUM('3rd Nine Weeks'!B11,('3rd Nine Weeks'!C11*0.5))</f>
        <v>0</v>
      </c>
      <c r="M6" s="327">
        <f>SUM('4th Nine Weeks'!B11,('4th Nine Weeks'!C11*0.5))</f>
        <v>0</v>
      </c>
      <c r="N6" s="328">
        <f>SUM(J6:M6)</f>
        <v>0</v>
      </c>
      <c r="O6" s="335"/>
      <c r="P6" s="334" t="s">
        <v>133</v>
      </c>
      <c r="Q6" s="327">
        <f>SUM('1st Nine Weeks'!B17,('1st Nine Weeks'!C17*0.5))</f>
        <v>0</v>
      </c>
      <c r="R6" s="327">
        <f>SUM('2nd Nine Weeks'!B17,('2nd Nine Weeks'!C17*0.5))</f>
        <v>0</v>
      </c>
      <c r="S6" s="327">
        <f>SUM('3rd Nine Weeks'!B17,('3rd Nine Weeks'!C17*0.5))</f>
        <v>0</v>
      </c>
      <c r="T6" s="327">
        <f>SUM('4th Nine Weeks'!B17,('4th Nine Weeks'!C17*0.5))</f>
        <v>0</v>
      </c>
      <c r="U6" s="328">
        <f>SUM(Q6:T6)</f>
        <v>0</v>
      </c>
      <c r="V6" s="330"/>
      <c r="W6" s="334" t="s">
        <v>133</v>
      </c>
      <c r="X6" s="327">
        <f>SUM('1st Nine Weeks'!B23,('1st Nine Weeks'!C23*0.5))</f>
        <v>0</v>
      </c>
      <c r="Y6" s="327">
        <f>SUM('2nd Nine Weeks'!B23,('2nd Nine Weeks'!C23*0.5))</f>
        <v>0</v>
      </c>
      <c r="Z6" s="327">
        <f>SUM('3rd Nine Weeks'!B23,('3rd Nine Weeks'!C23*0.5))</f>
        <v>0</v>
      </c>
      <c r="AA6" s="327">
        <f>SUM('4th Nine Weeks'!B23,('4th Nine Weeks'!C23*0.5))</f>
        <v>0</v>
      </c>
      <c r="AB6" s="328">
        <f>SUM(X6:AA6)</f>
        <v>0</v>
      </c>
    </row>
    <row r="7" spans="1:30" ht="17.25" customHeight="1">
      <c r="A7" s="23"/>
      <c r="B7" s="80" t="s">
        <v>134</v>
      </c>
      <c r="C7" s="329">
        <f>'1st Nine Weeks'!D5</f>
        <v>0</v>
      </c>
      <c r="D7" s="329">
        <f>'2nd Nine Weeks'!D5</f>
        <v>0</v>
      </c>
      <c r="E7" s="329">
        <f>'3rd Nine Weeks'!D5</f>
        <v>0</v>
      </c>
      <c r="F7" s="329">
        <f>'4th Nine Weeks'!D5</f>
        <v>0</v>
      </c>
      <c r="G7" s="328">
        <f>SUM(C7:F7)</f>
        <v>0</v>
      </c>
      <c r="H7" s="330"/>
      <c r="I7" s="329" t="s">
        <v>134</v>
      </c>
      <c r="J7" s="329">
        <f>'1st Nine Weeks'!D11</f>
        <v>0</v>
      </c>
      <c r="K7" s="329">
        <f>'2nd Nine Weeks'!D11</f>
        <v>0</v>
      </c>
      <c r="L7" s="329">
        <f>'3rd Nine Weeks'!D11</f>
        <v>0</v>
      </c>
      <c r="M7" s="329">
        <f>'4th Nine Weeks'!D11</f>
        <v>0</v>
      </c>
      <c r="N7" s="328">
        <f>SUM(J7:M7)</f>
        <v>0</v>
      </c>
      <c r="O7" s="335"/>
      <c r="P7" s="329" t="s">
        <v>134</v>
      </c>
      <c r="Q7" s="329">
        <f>'1st Nine Weeks'!D17</f>
        <v>0</v>
      </c>
      <c r="R7" s="329">
        <f>'2nd Nine Weeks'!D17</f>
        <v>0</v>
      </c>
      <c r="S7" s="329">
        <f>'3rd Nine Weeks'!D17</f>
        <v>0</v>
      </c>
      <c r="T7" s="329">
        <f>'4th Nine Weeks'!D17</f>
        <v>0</v>
      </c>
      <c r="U7" s="328">
        <f>SUM(Q7:T7)</f>
        <v>0</v>
      </c>
      <c r="V7" s="330"/>
      <c r="W7" s="329" t="s">
        <v>134</v>
      </c>
      <c r="X7" s="329">
        <f>'1st Nine Weeks'!D23</f>
        <v>0</v>
      </c>
      <c r="Y7" s="329">
        <f>'2nd Nine Weeks'!D23</f>
        <v>0</v>
      </c>
      <c r="Z7" s="329">
        <f>'3rd Nine Weeks'!D23</f>
        <v>0</v>
      </c>
      <c r="AA7" s="329">
        <f>'4th Nine Weeks'!D23</f>
        <v>0</v>
      </c>
      <c r="AB7" s="328">
        <f>SUM(X7:AA7)</f>
        <v>0</v>
      </c>
    </row>
    <row r="8" spans="1:30" ht="17.25" customHeight="1">
      <c r="A8" s="23"/>
      <c r="B8" s="80" t="s">
        <v>135</v>
      </c>
      <c r="C8" s="329">
        <f>'1st Nine Weeks'!E5</f>
        <v>0</v>
      </c>
      <c r="D8" s="329">
        <f>'2nd Nine Weeks'!E5</f>
        <v>0</v>
      </c>
      <c r="E8" s="329">
        <f>'3rd Nine Weeks'!E5</f>
        <v>0</v>
      </c>
      <c r="F8" s="329">
        <f>'4th Nine Weeks'!E5</f>
        <v>0</v>
      </c>
      <c r="G8" s="328">
        <f>SUM(C8:F8)</f>
        <v>0</v>
      </c>
      <c r="H8" s="330"/>
      <c r="I8" s="329" t="s">
        <v>135</v>
      </c>
      <c r="J8" s="329">
        <f>'1st Nine Weeks'!E11</f>
        <v>0</v>
      </c>
      <c r="K8" s="329">
        <f>'2nd Nine Weeks'!E11</f>
        <v>0</v>
      </c>
      <c r="L8" s="329">
        <f>'3rd Nine Weeks'!E11</f>
        <v>0</v>
      </c>
      <c r="M8" s="329">
        <f>'4th Nine Weeks'!E11</f>
        <v>0</v>
      </c>
      <c r="N8" s="328">
        <f>SUM(J8:M8)</f>
        <v>0</v>
      </c>
      <c r="O8" s="335"/>
      <c r="P8" s="329" t="s">
        <v>135</v>
      </c>
      <c r="Q8" s="329">
        <f>'1st Nine Weeks'!E17</f>
        <v>0</v>
      </c>
      <c r="R8" s="329">
        <f>'2nd Nine Weeks'!E17</f>
        <v>0</v>
      </c>
      <c r="S8" s="329">
        <f>'3rd Nine Weeks'!E17</f>
        <v>0</v>
      </c>
      <c r="T8" s="329">
        <f>'4th Nine Weeks'!E17</f>
        <v>0</v>
      </c>
      <c r="U8" s="328">
        <f>SUM(Q8:T8)</f>
        <v>0</v>
      </c>
      <c r="V8" s="330"/>
      <c r="W8" s="329" t="s">
        <v>135</v>
      </c>
      <c r="X8" s="329">
        <f>'1st Nine Weeks'!E23</f>
        <v>0</v>
      </c>
      <c r="Y8" s="329">
        <f>'2nd Nine Weeks'!E23</f>
        <v>0</v>
      </c>
      <c r="Z8" s="329">
        <f>'3rd Nine Weeks'!E23</f>
        <v>0</v>
      </c>
      <c r="AA8" s="329">
        <f>'4th Nine Weeks'!E23</f>
        <v>0</v>
      </c>
      <c r="AB8" s="328">
        <f>SUM(X8:AA8)</f>
        <v>0</v>
      </c>
    </row>
    <row r="9" spans="1:30" ht="17.25" customHeight="1" thickBot="1">
      <c r="A9" s="23"/>
      <c r="B9" s="23"/>
      <c r="C9" s="330"/>
      <c r="D9" s="330"/>
      <c r="E9" s="330"/>
      <c r="F9" s="330"/>
      <c r="G9" s="330"/>
      <c r="H9" s="330"/>
      <c r="I9" s="330"/>
      <c r="J9" s="330"/>
      <c r="K9" s="330"/>
      <c r="L9" s="330"/>
      <c r="M9" s="330"/>
      <c r="N9" s="330"/>
      <c r="O9" s="335"/>
      <c r="P9" s="330"/>
      <c r="Q9" s="330"/>
      <c r="R9" s="330"/>
      <c r="S9" s="330"/>
      <c r="T9" s="330"/>
      <c r="U9" s="330"/>
      <c r="V9" s="330"/>
      <c r="W9" s="330"/>
      <c r="X9" s="330"/>
      <c r="Y9" s="330"/>
      <c r="Z9" s="330"/>
      <c r="AA9" s="330"/>
      <c r="AB9" s="330"/>
    </row>
    <row r="10" spans="1:30" ht="17.25" customHeight="1" thickTop="1" thickBot="1">
      <c r="A10" s="23"/>
      <c r="B10" s="340" t="str">
        <f>'1st Nine Weeks'!G33</f>
        <v/>
      </c>
      <c r="C10" s="331"/>
      <c r="D10" s="331"/>
      <c r="E10" s="331"/>
      <c r="F10" s="331"/>
      <c r="G10" s="331"/>
      <c r="H10" s="330"/>
      <c r="I10" s="336" t="str">
        <f>'1st Nine Weeks'!G39</f>
        <v/>
      </c>
      <c r="J10" s="331"/>
      <c r="K10" s="331"/>
      <c r="L10" s="331"/>
      <c r="M10" s="331"/>
      <c r="N10" s="331"/>
      <c r="O10" s="335"/>
      <c r="P10" s="336" t="str">
        <f>'1st Nine Weeks'!G45</f>
        <v/>
      </c>
      <c r="Q10" s="331"/>
      <c r="R10" s="331"/>
      <c r="S10" s="331"/>
      <c r="T10" s="331"/>
      <c r="U10" s="331"/>
      <c r="V10" s="330"/>
      <c r="W10" s="336" t="str">
        <f>'1st Nine Weeks'!G51</f>
        <v/>
      </c>
      <c r="X10" s="331"/>
      <c r="Y10" s="331"/>
      <c r="Z10" s="331"/>
      <c r="AA10" s="331"/>
      <c r="AB10" s="331"/>
    </row>
    <row r="11" spans="1:30" ht="17.25" customHeight="1">
      <c r="A11" s="23"/>
      <c r="B11" s="281"/>
      <c r="C11" s="332" t="s">
        <v>0</v>
      </c>
      <c r="D11" s="332" t="s">
        <v>1</v>
      </c>
      <c r="E11" s="332" t="s">
        <v>2</v>
      </c>
      <c r="F11" s="332" t="s">
        <v>3</v>
      </c>
      <c r="G11" s="333" t="s">
        <v>4</v>
      </c>
      <c r="H11" s="330"/>
      <c r="I11" s="337"/>
      <c r="J11" s="332" t="s">
        <v>0</v>
      </c>
      <c r="K11" s="332" t="s">
        <v>1</v>
      </c>
      <c r="L11" s="332" t="s">
        <v>2</v>
      </c>
      <c r="M11" s="332" t="s">
        <v>3</v>
      </c>
      <c r="N11" s="333" t="s">
        <v>4</v>
      </c>
      <c r="O11" s="335"/>
      <c r="P11" s="337"/>
      <c r="Q11" s="332" t="s">
        <v>0</v>
      </c>
      <c r="R11" s="332" t="s">
        <v>1</v>
      </c>
      <c r="S11" s="332" t="s">
        <v>2</v>
      </c>
      <c r="T11" s="332" t="s">
        <v>3</v>
      </c>
      <c r="U11" s="333" t="s">
        <v>4</v>
      </c>
      <c r="V11" s="330"/>
      <c r="W11" s="337"/>
      <c r="X11" s="332" t="s">
        <v>0</v>
      </c>
      <c r="Y11" s="332" t="s">
        <v>1</v>
      </c>
      <c r="Z11" s="332" t="s">
        <v>2</v>
      </c>
      <c r="AA11" s="332" t="s">
        <v>3</v>
      </c>
      <c r="AB11" s="333" t="s">
        <v>4</v>
      </c>
    </row>
    <row r="12" spans="1:30" ht="17.25" customHeight="1">
      <c r="A12" s="23"/>
      <c r="B12" s="68" t="s">
        <v>133</v>
      </c>
      <c r="C12" s="327">
        <f>SUM('1st Nine Weeks'!B6,('1st Nine Weeks'!C6*0.5))</f>
        <v>0</v>
      </c>
      <c r="D12" s="327">
        <f>SUM('2nd Nine Weeks'!B6,('2nd Nine Weeks'!C6*0.5))</f>
        <v>0</v>
      </c>
      <c r="E12" s="327">
        <f>SUM('3rd Nine Weeks'!B6,('3rd Nine Weeks'!C6*0.5))</f>
        <v>0</v>
      </c>
      <c r="F12" s="327">
        <f>SUM('4th Nine Weeks'!B6,('4th Nine Weeks'!C6*0.5))</f>
        <v>0</v>
      </c>
      <c r="G12" s="328">
        <f>SUM(C12:F12)</f>
        <v>0</v>
      </c>
      <c r="H12" s="330"/>
      <c r="I12" s="334" t="s">
        <v>133</v>
      </c>
      <c r="J12" s="327">
        <f>SUM('1st Nine Weeks'!B12,('1st Nine Weeks'!C12*0.5))</f>
        <v>0</v>
      </c>
      <c r="K12" s="327">
        <f>SUM('2nd Nine Weeks'!B12,('2nd Nine Weeks'!C12*0.5))</f>
        <v>0</v>
      </c>
      <c r="L12" s="327">
        <f>SUM('3rd Nine Weeks'!B12,('3rd Nine Weeks'!C12*0.5))</f>
        <v>0</v>
      </c>
      <c r="M12" s="327">
        <f>SUM('4th Nine Weeks'!B12,('4th Nine Weeks'!C12*0.5))</f>
        <v>0</v>
      </c>
      <c r="N12" s="328">
        <f>SUM(J12:M12)</f>
        <v>0</v>
      </c>
      <c r="O12" s="335"/>
      <c r="P12" s="334" t="s">
        <v>133</v>
      </c>
      <c r="Q12" s="327">
        <f>SUM('1st Nine Weeks'!B18,('1st Nine Weeks'!C18*0.5))</f>
        <v>0</v>
      </c>
      <c r="R12" s="327">
        <f>SUM('2nd Nine Weeks'!B18,('2nd Nine Weeks'!C18*0.5))</f>
        <v>0</v>
      </c>
      <c r="S12" s="327">
        <f>SUM('3rd Nine Weeks'!B18,('3rd Nine Weeks'!C18*0.5))</f>
        <v>0</v>
      </c>
      <c r="T12" s="327">
        <f>SUM('4th Nine Weeks'!B18,('4th Nine Weeks'!C18*0.5))</f>
        <v>0</v>
      </c>
      <c r="U12" s="328">
        <f>SUM(Q12:T12)</f>
        <v>0</v>
      </c>
      <c r="V12" s="330"/>
      <c r="W12" s="334" t="s">
        <v>133</v>
      </c>
      <c r="X12" s="327">
        <f>SUM('1st Nine Weeks'!B24,('1st Nine Weeks'!C24*0.5))</f>
        <v>0</v>
      </c>
      <c r="Y12" s="327">
        <f>SUM('2nd Nine Weeks'!B24,('2nd Nine Weeks'!C24*0.5))</f>
        <v>0</v>
      </c>
      <c r="Z12" s="327">
        <f>SUM('3rd Nine Weeks'!B24,('3rd Nine Weeks'!C24*0.5))</f>
        <v>0</v>
      </c>
      <c r="AA12" s="327">
        <f>SUM('4th Nine Weeks'!B24,('4th Nine Weeks'!C24*0.5))</f>
        <v>0</v>
      </c>
      <c r="AB12" s="328">
        <f>SUM(X12:AA12)</f>
        <v>0</v>
      </c>
    </row>
    <row r="13" spans="1:30" ht="17.25" customHeight="1">
      <c r="A13" s="23"/>
      <c r="B13" s="80" t="s">
        <v>134</v>
      </c>
      <c r="C13" s="329">
        <f>'1st Nine Weeks'!D6</f>
        <v>0</v>
      </c>
      <c r="D13" s="329">
        <f>'2nd Nine Weeks'!D6</f>
        <v>0</v>
      </c>
      <c r="E13" s="329">
        <f>'3rd Nine Weeks'!D6</f>
        <v>0</v>
      </c>
      <c r="F13" s="329">
        <f>'4th Nine Weeks'!D6</f>
        <v>0</v>
      </c>
      <c r="G13" s="328">
        <f>SUM(C13:F13)</f>
        <v>0</v>
      </c>
      <c r="H13" s="330"/>
      <c r="I13" s="329" t="s">
        <v>134</v>
      </c>
      <c r="J13" s="329">
        <f>'1st Nine Weeks'!D12</f>
        <v>0</v>
      </c>
      <c r="K13" s="329">
        <f>'2nd Nine Weeks'!D12</f>
        <v>0</v>
      </c>
      <c r="L13" s="329">
        <f>'3rd Nine Weeks'!D12</f>
        <v>0</v>
      </c>
      <c r="M13" s="329">
        <f>'4th Nine Weeks'!D12</f>
        <v>0</v>
      </c>
      <c r="N13" s="328">
        <f>SUM(J13:M13)</f>
        <v>0</v>
      </c>
      <c r="O13" s="335"/>
      <c r="P13" s="329" t="s">
        <v>134</v>
      </c>
      <c r="Q13" s="329">
        <f>'1st Nine Weeks'!D18</f>
        <v>0</v>
      </c>
      <c r="R13" s="329">
        <f>'2nd Nine Weeks'!D18</f>
        <v>0</v>
      </c>
      <c r="S13" s="329">
        <f>'3rd Nine Weeks'!D18</f>
        <v>0</v>
      </c>
      <c r="T13" s="329">
        <f>'4th Nine Weeks'!D18</f>
        <v>0</v>
      </c>
      <c r="U13" s="328">
        <f>SUM(Q13:T13)</f>
        <v>0</v>
      </c>
      <c r="V13" s="330"/>
      <c r="W13" s="329" t="s">
        <v>134</v>
      </c>
      <c r="X13" s="329">
        <f>'1st Nine Weeks'!D24</f>
        <v>0</v>
      </c>
      <c r="Y13" s="329">
        <f>'2nd Nine Weeks'!D24</f>
        <v>0</v>
      </c>
      <c r="Z13" s="329">
        <f>'3rd Nine Weeks'!D24</f>
        <v>0</v>
      </c>
      <c r="AA13" s="329">
        <f>'4th Nine Weeks'!D24</f>
        <v>0</v>
      </c>
      <c r="AB13" s="328">
        <f>SUM(X13:AA13)</f>
        <v>0</v>
      </c>
    </row>
    <row r="14" spans="1:30" ht="17.25" customHeight="1">
      <c r="A14" s="23"/>
      <c r="B14" s="80" t="s">
        <v>135</v>
      </c>
      <c r="C14" s="329">
        <f>'1st Nine Weeks'!E6</f>
        <v>0</v>
      </c>
      <c r="D14" s="329">
        <f>'2nd Nine Weeks'!E6</f>
        <v>0</v>
      </c>
      <c r="E14" s="329">
        <f>'3rd Nine Weeks'!E6</f>
        <v>0</v>
      </c>
      <c r="F14" s="329">
        <f>'4th Nine Weeks'!E6</f>
        <v>0</v>
      </c>
      <c r="G14" s="328">
        <f>SUM(C14:F14)</f>
        <v>0</v>
      </c>
      <c r="H14" s="330"/>
      <c r="I14" s="329" t="s">
        <v>135</v>
      </c>
      <c r="J14" s="329">
        <f>'1st Nine Weeks'!E12</f>
        <v>0</v>
      </c>
      <c r="K14" s="329">
        <f>'2nd Nine Weeks'!E12</f>
        <v>0</v>
      </c>
      <c r="L14" s="329">
        <f>'3rd Nine Weeks'!E12</f>
        <v>0</v>
      </c>
      <c r="M14" s="329">
        <f>'4th Nine Weeks'!E12</f>
        <v>0</v>
      </c>
      <c r="N14" s="328">
        <f>SUM(J14:M14)</f>
        <v>0</v>
      </c>
      <c r="O14" s="335"/>
      <c r="P14" s="329" t="s">
        <v>135</v>
      </c>
      <c r="Q14" s="329">
        <f>'1st Nine Weeks'!E18</f>
        <v>0</v>
      </c>
      <c r="R14" s="329">
        <f>'2nd Nine Weeks'!E18</f>
        <v>0</v>
      </c>
      <c r="S14" s="329">
        <f>'3rd Nine Weeks'!E18</f>
        <v>0</v>
      </c>
      <c r="T14" s="329">
        <f>'4th Nine Weeks'!E18</f>
        <v>0</v>
      </c>
      <c r="U14" s="328">
        <f>SUM(Q14:T14)</f>
        <v>0</v>
      </c>
      <c r="V14" s="330"/>
      <c r="W14" s="329" t="s">
        <v>135</v>
      </c>
      <c r="X14" s="329">
        <f>'1st Nine Weeks'!E24</f>
        <v>0</v>
      </c>
      <c r="Y14" s="329">
        <f>'2nd Nine Weeks'!E24</f>
        <v>0</v>
      </c>
      <c r="Z14" s="329">
        <f>'3rd Nine Weeks'!E24</f>
        <v>0</v>
      </c>
      <c r="AA14" s="329">
        <f>'4th Nine Weeks'!E24</f>
        <v>0</v>
      </c>
      <c r="AB14" s="328">
        <f>SUM(X14:AA14)</f>
        <v>0</v>
      </c>
    </row>
    <row r="15" spans="1:30" ht="17.25" customHeight="1" thickBot="1">
      <c r="A15" s="23"/>
      <c r="B15" s="23"/>
      <c r="C15" s="330"/>
      <c r="D15" s="330"/>
      <c r="E15" s="330"/>
      <c r="F15" s="330"/>
      <c r="G15" s="330"/>
      <c r="H15" s="330"/>
      <c r="I15" s="330"/>
      <c r="J15" s="330"/>
      <c r="K15" s="330"/>
      <c r="L15" s="330"/>
      <c r="M15" s="330"/>
      <c r="N15" s="330"/>
      <c r="O15" s="335"/>
      <c r="P15" s="335"/>
      <c r="Q15" s="335"/>
      <c r="R15" s="330"/>
      <c r="S15" s="330"/>
      <c r="T15" s="330"/>
      <c r="U15" s="330"/>
      <c r="V15" s="330"/>
      <c r="W15" s="335"/>
      <c r="X15" s="335"/>
      <c r="Y15" s="330"/>
      <c r="Z15" s="330"/>
      <c r="AA15" s="330"/>
      <c r="AB15" s="330"/>
    </row>
    <row r="16" spans="1:30" ht="17.25" customHeight="1" thickTop="1" thickBot="1">
      <c r="A16" s="23"/>
      <c r="B16" s="340" t="str">
        <f>'1st Nine Weeks'!G34</f>
        <v/>
      </c>
      <c r="C16" s="331"/>
      <c r="D16" s="331"/>
      <c r="E16" s="331"/>
      <c r="F16" s="331"/>
      <c r="G16" s="331"/>
      <c r="H16" s="330"/>
      <c r="I16" s="336" t="str">
        <f>'1st Nine Weeks'!G40</f>
        <v/>
      </c>
      <c r="J16" s="331"/>
      <c r="K16" s="331"/>
      <c r="L16" s="331"/>
      <c r="M16" s="331"/>
      <c r="N16" s="331"/>
      <c r="O16" s="335"/>
      <c r="P16" s="336" t="str">
        <f>'1st Nine Weeks'!G46</f>
        <v/>
      </c>
      <c r="Q16" s="331"/>
      <c r="R16" s="331"/>
      <c r="S16" s="331"/>
      <c r="T16" s="331"/>
      <c r="U16" s="331"/>
      <c r="V16" s="330"/>
      <c r="W16" s="336" t="str">
        <f>'1st Nine Weeks'!G52</f>
        <v/>
      </c>
      <c r="X16" s="331"/>
      <c r="Y16" s="331"/>
      <c r="Z16" s="331"/>
      <c r="AA16" s="331"/>
      <c r="AB16" s="331"/>
    </row>
    <row r="17" spans="1:28" ht="17.25" customHeight="1">
      <c r="A17" s="23"/>
      <c r="B17" s="281"/>
      <c r="C17" s="332" t="s">
        <v>0</v>
      </c>
      <c r="D17" s="332" t="s">
        <v>1</v>
      </c>
      <c r="E17" s="332" t="s">
        <v>2</v>
      </c>
      <c r="F17" s="332" t="s">
        <v>3</v>
      </c>
      <c r="G17" s="333" t="s">
        <v>4</v>
      </c>
      <c r="H17" s="330"/>
      <c r="I17" s="337"/>
      <c r="J17" s="332" t="s">
        <v>0</v>
      </c>
      <c r="K17" s="332" t="s">
        <v>1</v>
      </c>
      <c r="L17" s="332" t="s">
        <v>2</v>
      </c>
      <c r="M17" s="332" t="s">
        <v>3</v>
      </c>
      <c r="N17" s="333" t="s">
        <v>4</v>
      </c>
      <c r="O17" s="335"/>
      <c r="P17" s="337"/>
      <c r="Q17" s="332" t="s">
        <v>0</v>
      </c>
      <c r="R17" s="332" t="s">
        <v>1</v>
      </c>
      <c r="S17" s="332" t="s">
        <v>2</v>
      </c>
      <c r="T17" s="332" t="s">
        <v>3</v>
      </c>
      <c r="U17" s="333" t="s">
        <v>4</v>
      </c>
      <c r="V17" s="330"/>
      <c r="W17" s="337"/>
      <c r="X17" s="332" t="s">
        <v>0</v>
      </c>
      <c r="Y17" s="332" t="s">
        <v>1</v>
      </c>
      <c r="Z17" s="332" t="s">
        <v>2</v>
      </c>
      <c r="AA17" s="332" t="s">
        <v>3</v>
      </c>
      <c r="AB17" s="333" t="s">
        <v>4</v>
      </c>
    </row>
    <row r="18" spans="1:28" ht="17.25" customHeight="1">
      <c r="A18" s="23"/>
      <c r="B18" s="68" t="s">
        <v>133</v>
      </c>
      <c r="C18" s="327">
        <f>SUM('1st Nine Weeks'!B7,('1st Nine Weeks'!C7*0.5))</f>
        <v>0</v>
      </c>
      <c r="D18" s="327">
        <f>SUM('2nd Nine Weeks'!B7,('2nd Nine Weeks'!C7*0.5))</f>
        <v>0</v>
      </c>
      <c r="E18" s="327">
        <f>SUM('3rd Nine Weeks'!B7,('3rd Nine Weeks'!C7*0.5))</f>
        <v>0</v>
      </c>
      <c r="F18" s="327">
        <f>SUM('4th Nine Weeks'!B7,('4th Nine Weeks'!C7*0.5))</f>
        <v>0</v>
      </c>
      <c r="G18" s="328">
        <f>SUM(C18:F18)</f>
        <v>0</v>
      </c>
      <c r="H18" s="330"/>
      <c r="I18" s="334" t="s">
        <v>133</v>
      </c>
      <c r="J18" s="327">
        <f>SUM('1st Nine Weeks'!B13,('1st Nine Weeks'!C13*0.5))</f>
        <v>0</v>
      </c>
      <c r="K18" s="327">
        <f>SUM('2nd Nine Weeks'!B13,('2nd Nine Weeks'!C13*0.5))</f>
        <v>0</v>
      </c>
      <c r="L18" s="327">
        <f>SUM('3rd Nine Weeks'!B13,('3rd Nine Weeks'!C13*0.5))</f>
        <v>0</v>
      </c>
      <c r="M18" s="327">
        <f>SUM('4th Nine Weeks'!B13,('4th Nine Weeks'!C13*0.5))</f>
        <v>0</v>
      </c>
      <c r="N18" s="328">
        <f>SUM(J18:M18)</f>
        <v>0</v>
      </c>
      <c r="O18" s="335"/>
      <c r="P18" s="334" t="s">
        <v>133</v>
      </c>
      <c r="Q18" s="327">
        <f>SUM('1st Nine Weeks'!B19,('1st Nine Weeks'!C19*0.5))</f>
        <v>0</v>
      </c>
      <c r="R18" s="327">
        <f>SUM('2nd Nine Weeks'!B19,('2nd Nine Weeks'!C19*0.5))</f>
        <v>0</v>
      </c>
      <c r="S18" s="327">
        <f>SUM('3rd Nine Weeks'!B19,('3rd Nine Weeks'!C19*0.5))</f>
        <v>0</v>
      </c>
      <c r="T18" s="327">
        <f>SUM('4th Nine Weeks'!B19,('4th Nine Weeks'!C19*0.5))</f>
        <v>0</v>
      </c>
      <c r="U18" s="328">
        <f>SUM(Q18:T18)</f>
        <v>0</v>
      </c>
      <c r="V18" s="330"/>
      <c r="W18" s="334" t="s">
        <v>133</v>
      </c>
      <c r="X18" s="327">
        <f>SUM('1st Nine Weeks'!B25,('1st Nine Weeks'!C25*0.5))</f>
        <v>0</v>
      </c>
      <c r="Y18" s="327">
        <f>SUM('2nd Nine Weeks'!B25,('2nd Nine Weeks'!C25*0.5))</f>
        <v>0</v>
      </c>
      <c r="Z18" s="327">
        <f>SUM('3rd Nine Weeks'!B25,('3rd Nine Weeks'!C25*0.5))</f>
        <v>0</v>
      </c>
      <c r="AA18" s="327">
        <f>SUM('4th Nine Weeks'!B25,('4th Nine Weeks'!C25*0.5))</f>
        <v>0</v>
      </c>
      <c r="AB18" s="328">
        <f>SUM(X18:AA18)</f>
        <v>0</v>
      </c>
    </row>
    <row r="19" spans="1:28" ht="17.25" customHeight="1">
      <c r="A19" s="23"/>
      <c r="B19" s="80" t="s">
        <v>134</v>
      </c>
      <c r="C19" s="329">
        <f>'1st Nine Weeks'!D7</f>
        <v>0</v>
      </c>
      <c r="D19" s="329">
        <f>'2nd Nine Weeks'!D7</f>
        <v>0</v>
      </c>
      <c r="E19" s="329">
        <f>'3rd Nine Weeks'!D7</f>
        <v>0</v>
      </c>
      <c r="F19" s="329">
        <f>'4th Nine Weeks'!D7</f>
        <v>0</v>
      </c>
      <c r="G19" s="328">
        <f>SUM(C19:F19)</f>
        <v>0</v>
      </c>
      <c r="H19" s="330"/>
      <c r="I19" s="329" t="s">
        <v>134</v>
      </c>
      <c r="J19" s="329">
        <f>'1st Nine Weeks'!D13</f>
        <v>0</v>
      </c>
      <c r="K19" s="329">
        <f>'2nd Nine Weeks'!D13</f>
        <v>0</v>
      </c>
      <c r="L19" s="329">
        <f>'3rd Nine Weeks'!D13</f>
        <v>0</v>
      </c>
      <c r="M19" s="329">
        <f>'4th Nine Weeks'!D13</f>
        <v>0</v>
      </c>
      <c r="N19" s="328">
        <f>SUM(J19:M19)</f>
        <v>0</v>
      </c>
      <c r="O19" s="335"/>
      <c r="P19" s="329" t="s">
        <v>134</v>
      </c>
      <c r="Q19" s="329">
        <f>'1st Nine Weeks'!D19</f>
        <v>0</v>
      </c>
      <c r="R19" s="329">
        <f>'2nd Nine Weeks'!D19</f>
        <v>0</v>
      </c>
      <c r="S19" s="329">
        <f>'3rd Nine Weeks'!D19</f>
        <v>0</v>
      </c>
      <c r="T19" s="329">
        <f>'4th Nine Weeks'!D19</f>
        <v>0</v>
      </c>
      <c r="U19" s="328">
        <f>SUM(Q19:T19)</f>
        <v>0</v>
      </c>
      <c r="V19" s="330"/>
      <c r="W19" s="329" t="s">
        <v>134</v>
      </c>
      <c r="X19" s="329">
        <f>'1st Nine Weeks'!D25</f>
        <v>0</v>
      </c>
      <c r="Y19" s="329">
        <f>'2nd Nine Weeks'!D25</f>
        <v>0</v>
      </c>
      <c r="Z19" s="329">
        <f>'3rd Nine Weeks'!D25</f>
        <v>0</v>
      </c>
      <c r="AA19" s="329">
        <f>'4th Nine Weeks'!D25</f>
        <v>0</v>
      </c>
      <c r="AB19" s="328">
        <f>SUM(X19:AA19)</f>
        <v>0</v>
      </c>
    </row>
    <row r="20" spans="1:28" ht="17.25" customHeight="1">
      <c r="A20" s="23"/>
      <c r="B20" s="80" t="s">
        <v>135</v>
      </c>
      <c r="C20" s="329">
        <f>'1st Nine Weeks'!E7</f>
        <v>0</v>
      </c>
      <c r="D20" s="329">
        <f>'2nd Nine Weeks'!E7</f>
        <v>0</v>
      </c>
      <c r="E20" s="329">
        <f>'3rd Nine Weeks'!E7</f>
        <v>0</v>
      </c>
      <c r="F20" s="329">
        <f>'4th Nine Weeks'!E7</f>
        <v>0</v>
      </c>
      <c r="G20" s="328">
        <f>SUM(C20:F20)</f>
        <v>0</v>
      </c>
      <c r="H20" s="330"/>
      <c r="I20" s="329" t="s">
        <v>135</v>
      </c>
      <c r="J20" s="329">
        <f>'1st Nine Weeks'!E13</f>
        <v>0</v>
      </c>
      <c r="K20" s="329">
        <f>'2nd Nine Weeks'!E13</f>
        <v>0</v>
      </c>
      <c r="L20" s="329">
        <f>'3rd Nine Weeks'!E13</f>
        <v>0</v>
      </c>
      <c r="M20" s="329">
        <f>'4th Nine Weeks'!E13</f>
        <v>0</v>
      </c>
      <c r="N20" s="328">
        <f>SUM(J20:M20)</f>
        <v>0</v>
      </c>
      <c r="O20" s="335"/>
      <c r="P20" s="329" t="s">
        <v>135</v>
      </c>
      <c r="Q20" s="329">
        <f>'1st Nine Weeks'!E19</f>
        <v>0</v>
      </c>
      <c r="R20" s="329">
        <f>'2nd Nine Weeks'!E19</f>
        <v>0</v>
      </c>
      <c r="S20" s="329">
        <f>'3rd Nine Weeks'!E19</f>
        <v>0</v>
      </c>
      <c r="T20" s="329">
        <f>'4th Nine Weeks'!E19</f>
        <v>0</v>
      </c>
      <c r="U20" s="328">
        <f>SUM(Q20:T20)</f>
        <v>0</v>
      </c>
      <c r="V20" s="330"/>
      <c r="W20" s="329" t="s">
        <v>135</v>
      </c>
      <c r="X20" s="329">
        <f>'1st Nine Weeks'!E25</f>
        <v>0</v>
      </c>
      <c r="Y20" s="329">
        <f>'2nd Nine Weeks'!E25</f>
        <v>0</v>
      </c>
      <c r="Z20" s="329">
        <f>'3rd Nine Weeks'!E25</f>
        <v>0</v>
      </c>
      <c r="AA20" s="329">
        <f>'4th Nine Weeks'!E25</f>
        <v>0</v>
      </c>
      <c r="AB20" s="328">
        <f>SUM(X20:AA20)</f>
        <v>0</v>
      </c>
    </row>
    <row r="21" spans="1:28" ht="17.25" customHeight="1" thickBot="1">
      <c r="A21" s="23"/>
      <c r="B21" s="23"/>
      <c r="C21" s="330"/>
      <c r="D21" s="330"/>
      <c r="E21" s="330"/>
      <c r="F21" s="330"/>
      <c r="G21" s="330"/>
      <c r="H21" s="330"/>
      <c r="I21" s="330"/>
      <c r="J21" s="330"/>
      <c r="K21" s="330"/>
      <c r="L21" s="330"/>
      <c r="M21" s="330"/>
      <c r="N21" s="330"/>
      <c r="O21" s="335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</row>
    <row r="22" spans="1:28" ht="17.25" customHeight="1" thickTop="1" thickBot="1">
      <c r="A22" s="23"/>
      <c r="B22" s="340" t="str">
        <f>'1st Nine Weeks'!G35</f>
        <v/>
      </c>
      <c r="C22" s="331"/>
      <c r="D22" s="331"/>
      <c r="E22" s="331"/>
      <c r="F22" s="331"/>
      <c r="G22" s="331"/>
      <c r="H22" s="330"/>
      <c r="I22" s="336" t="str">
        <f>'1st Nine Weeks'!G41</f>
        <v/>
      </c>
      <c r="J22" s="331"/>
      <c r="K22" s="331"/>
      <c r="L22" s="331"/>
      <c r="M22" s="331"/>
      <c r="N22" s="331"/>
      <c r="O22" s="335"/>
      <c r="P22" s="336" t="str">
        <f>'1st Nine Weeks'!G47</f>
        <v/>
      </c>
      <c r="Q22" s="331"/>
      <c r="R22" s="331"/>
      <c r="S22" s="331"/>
      <c r="T22" s="331"/>
      <c r="U22" s="331"/>
      <c r="V22" s="330"/>
      <c r="W22" s="336" t="str">
        <f>'1st Nine Weeks'!G53</f>
        <v/>
      </c>
      <c r="X22" s="331"/>
      <c r="Y22" s="331"/>
      <c r="Z22" s="331"/>
      <c r="AA22" s="331"/>
      <c r="AB22" s="331"/>
    </row>
    <row r="23" spans="1:28" ht="17.25" customHeight="1">
      <c r="A23" s="23"/>
      <c r="B23" s="281"/>
      <c r="C23" s="332" t="s">
        <v>0</v>
      </c>
      <c r="D23" s="332" t="s">
        <v>1</v>
      </c>
      <c r="E23" s="332" t="s">
        <v>2</v>
      </c>
      <c r="F23" s="332" t="s">
        <v>3</v>
      </c>
      <c r="G23" s="333" t="s">
        <v>4</v>
      </c>
      <c r="H23" s="330"/>
      <c r="I23" s="337"/>
      <c r="J23" s="332" t="s">
        <v>0</v>
      </c>
      <c r="K23" s="332" t="s">
        <v>1</v>
      </c>
      <c r="L23" s="332" t="s">
        <v>2</v>
      </c>
      <c r="M23" s="332" t="s">
        <v>3</v>
      </c>
      <c r="N23" s="333" t="s">
        <v>4</v>
      </c>
      <c r="O23" s="335"/>
      <c r="P23" s="337"/>
      <c r="Q23" s="332" t="s">
        <v>0</v>
      </c>
      <c r="R23" s="332" t="s">
        <v>1</v>
      </c>
      <c r="S23" s="332" t="s">
        <v>2</v>
      </c>
      <c r="T23" s="332" t="s">
        <v>3</v>
      </c>
      <c r="U23" s="333" t="s">
        <v>4</v>
      </c>
      <c r="V23" s="330"/>
      <c r="W23" s="337"/>
      <c r="X23" s="332" t="s">
        <v>0</v>
      </c>
      <c r="Y23" s="332" t="s">
        <v>1</v>
      </c>
      <c r="Z23" s="332" t="s">
        <v>2</v>
      </c>
      <c r="AA23" s="332" t="s">
        <v>3</v>
      </c>
      <c r="AB23" s="333" t="s">
        <v>4</v>
      </c>
    </row>
    <row r="24" spans="1:28" ht="17.25" customHeight="1">
      <c r="A24" s="23"/>
      <c r="B24" s="68" t="s">
        <v>133</v>
      </c>
      <c r="C24" s="327">
        <f>SUM('1st Nine Weeks'!B8,('1st Nine Weeks'!C8*0.5))</f>
        <v>0</v>
      </c>
      <c r="D24" s="327">
        <f>SUM('2nd Nine Weeks'!B8,('2nd Nine Weeks'!C8*0.5))</f>
        <v>0</v>
      </c>
      <c r="E24" s="327">
        <f>SUM('3rd Nine Weeks'!B8,('3rd Nine Weeks'!C8*0.5))</f>
        <v>0</v>
      </c>
      <c r="F24" s="327">
        <f>SUM('4th Nine Weeks'!B8,('4th Nine Weeks'!C8*0.5))</f>
        <v>0</v>
      </c>
      <c r="G24" s="328">
        <f>SUM(C24:F24)</f>
        <v>0</v>
      </c>
      <c r="H24" s="330"/>
      <c r="I24" s="334" t="s">
        <v>133</v>
      </c>
      <c r="J24" s="327">
        <f>SUM('1st Nine Weeks'!B14,('1st Nine Weeks'!C14*0.5))</f>
        <v>0</v>
      </c>
      <c r="K24" s="327">
        <f>SUM('2nd Nine Weeks'!B14,('2nd Nine Weeks'!C14*0.5))</f>
        <v>0</v>
      </c>
      <c r="L24" s="327">
        <f>SUM('3rd Nine Weeks'!B14,('3rd Nine Weeks'!C14*0.5))</f>
        <v>0</v>
      </c>
      <c r="M24" s="327">
        <f>SUM('4th Nine Weeks'!B14,('4th Nine Weeks'!C14*0.5))</f>
        <v>0</v>
      </c>
      <c r="N24" s="328">
        <f>SUM(J24:M24)</f>
        <v>0</v>
      </c>
      <c r="O24" s="335"/>
      <c r="P24" s="334" t="s">
        <v>133</v>
      </c>
      <c r="Q24" s="327">
        <f>SUM('1st Nine Weeks'!B20,('1st Nine Weeks'!C20*0.5))</f>
        <v>0</v>
      </c>
      <c r="R24" s="327">
        <f>SUM('2nd Nine Weeks'!B20,('2nd Nine Weeks'!C20*0.5))</f>
        <v>0</v>
      </c>
      <c r="S24" s="327">
        <f>SUM('3rd Nine Weeks'!B20,('3rd Nine Weeks'!C20*0.5))</f>
        <v>0</v>
      </c>
      <c r="T24" s="327">
        <f>SUM('4th Nine Weeks'!B20,('4th Nine Weeks'!C20*0.5))</f>
        <v>0</v>
      </c>
      <c r="U24" s="328">
        <f>SUM(Q24:T24)</f>
        <v>0</v>
      </c>
      <c r="V24" s="330"/>
      <c r="W24" s="334" t="s">
        <v>133</v>
      </c>
      <c r="X24" s="327">
        <f>SUM('1st Nine Weeks'!B26,('1st Nine Weeks'!C26*0.5))</f>
        <v>0</v>
      </c>
      <c r="Y24" s="327">
        <f>SUM('2nd Nine Weeks'!B26,('2nd Nine Weeks'!C26*0.5))</f>
        <v>0</v>
      </c>
      <c r="Z24" s="327">
        <f>SUM('3rd Nine Weeks'!B26,('3rd Nine Weeks'!C26*0.5))</f>
        <v>0</v>
      </c>
      <c r="AA24" s="327">
        <f>SUM('4th Nine Weeks'!B26,('4th Nine Weeks'!C26*0.5))</f>
        <v>0</v>
      </c>
      <c r="AB24" s="328">
        <f>SUM(X24:AA24)</f>
        <v>0</v>
      </c>
    </row>
    <row r="25" spans="1:28" ht="17.25" customHeight="1">
      <c r="A25" s="23"/>
      <c r="B25" s="80" t="s">
        <v>134</v>
      </c>
      <c r="C25" s="329">
        <f>'1st Nine Weeks'!D8</f>
        <v>0</v>
      </c>
      <c r="D25" s="329">
        <f>'2nd Nine Weeks'!D8</f>
        <v>0</v>
      </c>
      <c r="E25" s="329">
        <f>'3rd Nine Weeks'!D8</f>
        <v>0</v>
      </c>
      <c r="F25" s="329">
        <f>'4th Nine Weeks'!D8</f>
        <v>0</v>
      </c>
      <c r="G25" s="328">
        <f>SUM(C25:F25)</f>
        <v>0</v>
      </c>
      <c r="H25" s="338"/>
      <c r="I25" s="329" t="s">
        <v>134</v>
      </c>
      <c r="J25" s="329">
        <f>'1st Nine Weeks'!D14</f>
        <v>0</v>
      </c>
      <c r="K25" s="329">
        <f>'2nd Nine Weeks'!D14</f>
        <v>0</v>
      </c>
      <c r="L25" s="329">
        <f>'3rd Nine Weeks'!D14</f>
        <v>0</v>
      </c>
      <c r="M25" s="329">
        <f>'4th Nine Weeks'!D14</f>
        <v>0</v>
      </c>
      <c r="N25" s="328">
        <f>SUM(J25:M25)</f>
        <v>0</v>
      </c>
      <c r="O25" s="335"/>
      <c r="P25" s="329" t="s">
        <v>134</v>
      </c>
      <c r="Q25" s="329">
        <f>'1st Nine Weeks'!D20</f>
        <v>0</v>
      </c>
      <c r="R25" s="329">
        <f>'2nd Nine Weeks'!D20</f>
        <v>0</v>
      </c>
      <c r="S25" s="329">
        <f>'3rd Nine Weeks'!D20</f>
        <v>0</v>
      </c>
      <c r="T25" s="329">
        <f>'4th Nine Weeks'!D20</f>
        <v>0</v>
      </c>
      <c r="U25" s="328">
        <f>SUM(Q25:T25)</f>
        <v>0</v>
      </c>
      <c r="V25" s="330"/>
      <c r="W25" s="329" t="s">
        <v>134</v>
      </c>
      <c r="X25" s="329">
        <f>'1st Nine Weeks'!D26</f>
        <v>0</v>
      </c>
      <c r="Y25" s="329">
        <f>'2nd Nine Weeks'!D26</f>
        <v>0</v>
      </c>
      <c r="Z25" s="329">
        <f>'3rd Nine Weeks'!D26</f>
        <v>0</v>
      </c>
      <c r="AA25" s="329">
        <f>'4th Nine Weeks'!D26</f>
        <v>0</v>
      </c>
      <c r="AB25" s="328">
        <f>SUM(X25:AA25)</f>
        <v>0</v>
      </c>
    </row>
    <row r="26" spans="1:28" ht="17.25" customHeight="1">
      <c r="A26" s="23"/>
      <c r="B26" s="80" t="s">
        <v>135</v>
      </c>
      <c r="C26" s="329">
        <f>'1st Nine Weeks'!E8</f>
        <v>0</v>
      </c>
      <c r="D26" s="329">
        <f>'2nd Nine Weeks'!E8</f>
        <v>0</v>
      </c>
      <c r="E26" s="329">
        <f>'3rd Nine Weeks'!E8</f>
        <v>0</v>
      </c>
      <c r="F26" s="329">
        <f>'4th Nine Weeks'!E8</f>
        <v>0</v>
      </c>
      <c r="G26" s="328">
        <f>SUM(C26:F26)</f>
        <v>0</v>
      </c>
      <c r="H26" s="338"/>
      <c r="I26" s="329" t="s">
        <v>135</v>
      </c>
      <c r="J26" s="329">
        <f>'1st Nine Weeks'!E14</f>
        <v>0</v>
      </c>
      <c r="K26" s="329">
        <f>'2nd Nine Weeks'!E14</f>
        <v>0</v>
      </c>
      <c r="L26" s="329">
        <f>'3rd Nine Weeks'!E14</f>
        <v>0</v>
      </c>
      <c r="M26" s="329">
        <f>'4th Nine Weeks'!E14</f>
        <v>0</v>
      </c>
      <c r="N26" s="328">
        <f>SUM(J26:M26)</f>
        <v>0</v>
      </c>
      <c r="O26" s="335"/>
      <c r="P26" s="329" t="s">
        <v>135</v>
      </c>
      <c r="Q26" s="329">
        <f>'1st Nine Weeks'!E20</f>
        <v>0</v>
      </c>
      <c r="R26" s="329">
        <f>'2nd Nine Weeks'!E20</f>
        <v>0</v>
      </c>
      <c r="S26" s="329">
        <f>'3rd Nine Weeks'!E20</f>
        <v>0</v>
      </c>
      <c r="T26" s="329">
        <f>'4th Nine Weeks'!E20</f>
        <v>0</v>
      </c>
      <c r="U26" s="328">
        <f>SUM(Q26:T26)</f>
        <v>0</v>
      </c>
      <c r="V26" s="330"/>
      <c r="W26" s="329" t="s">
        <v>135</v>
      </c>
      <c r="X26" s="329">
        <f>'1st Nine Weeks'!E26</f>
        <v>0</v>
      </c>
      <c r="Y26" s="329">
        <f>'2nd Nine Weeks'!E26</f>
        <v>0</v>
      </c>
      <c r="Z26" s="329">
        <f>'3rd Nine Weeks'!E26</f>
        <v>0</v>
      </c>
      <c r="AA26" s="329">
        <f>'4th Nine Weeks'!E26</f>
        <v>0</v>
      </c>
      <c r="AB26" s="328">
        <f>SUM(X26:AA26)</f>
        <v>0</v>
      </c>
    </row>
    <row r="27" spans="1:28" ht="17.25" customHeight="1" thickBot="1">
      <c r="A27" s="23"/>
      <c r="B27" s="23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5"/>
      <c r="P27" s="335"/>
      <c r="Q27" s="335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</row>
    <row r="28" spans="1:28" ht="17.25" customHeight="1" thickTop="1" thickBot="1">
      <c r="A28" s="23"/>
      <c r="B28" s="340" t="str">
        <f>'1st Nine Weeks'!G36</f>
        <v/>
      </c>
      <c r="C28" s="331"/>
      <c r="D28" s="331"/>
      <c r="E28" s="331"/>
      <c r="F28" s="331"/>
      <c r="G28" s="331"/>
      <c r="H28" s="330"/>
      <c r="I28" s="336" t="str">
        <f>'1st Nine Weeks'!G42</f>
        <v/>
      </c>
      <c r="J28" s="331"/>
      <c r="K28" s="331"/>
      <c r="L28" s="331"/>
      <c r="M28" s="331"/>
      <c r="N28" s="331"/>
      <c r="O28" s="335"/>
      <c r="P28" s="336" t="str">
        <f>'1st Nine Weeks'!G48</f>
        <v/>
      </c>
      <c r="Q28" s="331"/>
      <c r="R28" s="331"/>
      <c r="S28" s="331"/>
      <c r="T28" s="331"/>
      <c r="U28" s="331"/>
      <c r="V28" s="330"/>
      <c r="W28" s="330"/>
      <c r="X28" s="330"/>
      <c r="Y28" s="339"/>
      <c r="Z28" s="339"/>
      <c r="AA28" s="339"/>
      <c r="AB28" s="339"/>
    </row>
    <row r="29" spans="1:28" ht="17.25" customHeight="1">
      <c r="A29" s="23"/>
      <c r="B29" s="281"/>
      <c r="C29" s="332" t="s">
        <v>0</v>
      </c>
      <c r="D29" s="332" t="s">
        <v>1</v>
      </c>
      <c r="E29" s="332" t="s">
        <v>2</v>
      </c>
      <c r="F29" s="332" t="s">
        <v>3</v>
      </c>
      <c r="G29" s="333" t="s">
        <v>4</v>
      </c>
      <c r="H29" s="330"/>
      <c r="I29" s="337"/>
      <c r="J29" s="332" t="s">
        <v>0</v>
      </c>
      <c r="K29" s="332" t="s">
        <v>1</v>
      </c>
      <c r="L29" s="332" t="s">
        <v>2</v>
      </c>
      <c r="M29" s="332" t="s">
        <v>3</v>
      </c>
      <c r="N29" s="333" t="s">
        <v>4</v>
      </c>
      <c r="O29" s="335"/>
      <c r="P29" s="337"/>
      <c r="Q29" s="332" t="s">
        <v>0</v>
      </c>
      <c r="R29" s="332" t="s">
        <v>1</v>
      </c>
      <c r="S29" s="332" t="s">
        <v>2</v>
      </c>
      <c r="T29" s="332" t="s">
        <v>3</v>
      </c>
      <c r="U29" s="333" t="s">
        <v>4</v>
      </c>
      <c r="V29" s="330"/>
      <c r="W29" s="330"/>
      <c r="X29" s="330"/>
      <c r="Y29" s="339"/>
      <c r="Z29" s="339"/>
      <c r="AA29" s="339"/>
      <c r="AB29" s="339"/>
    </row>
    <row r="30" spans="1:28" ht="17.25" customHeight="1">
      <c r="A30" s="23"/>
      <c r="B30" s="68" t="s">
        <v>133</v>
      </c>
      <c r="C30" s="327">
        <f>SUM('1st Nine Weeks'!B9,('1st Nine Weeks'!C9*0.5))</f>
        <v>0</v>
      </c>
      <c r="D30" s="327">
        <f>SUM('2nd Nine Weeks'!B9,('2nd Nine Weeks'!C9*0.5))</f>
        <v>0</v>
      </c>
      <c r="E30" s="327">
        <f>SUM('3rd Nine Weeks'!B9,('3rd Nine Weeks'!C9*0.5))</f>
        <v>0</v>
      </c>
      <c r="F30" s="327">
        <f>SUM('4th Nine Weeks'!B9,('4th Nine Weeks'!C9*0.5))</f>
        <v>0</v>
      </c>
      <c r="G30" s="328">
        <f>SUM(C30:F30)</f>
        <v>0</v>
      </c>
      <c r="H30" s="330"/>
      <c r="I30" s="334" t="s">
        <v>133</v>
      </c>
      <c r="J30" s="327">
        <f>SUM('1st Nine Weeks'!B15,('1st Nine Weeks'!C15*0.5))</f>
        <v>0</v>
      </c>
      <c r="K30" s="327">
        <f>SUM('2nd Nine Weeks'!B15,('2nd Nine Weeks'!C15*0.5))</f>
        <v>0</v>
      </c>
      <c r="L30" s="327">
        <f>SUM('3rd Nine Weeks'!B15,('3rd Nine Weeks'!C15*0.5))</f>
        <v>0</v>
      </c>
      <c r="M30" s="327">
        <f>SUM('4th Nine Weeks'!B15,('4th Nine Weeks'!C15*0.5))</f>
        <v>0</v>
      </c>
      <c r="N30" s="328">
        <f>SUM(J30:M30)</f>
        <v>0</v>
      </c>
      <c r="O30" s="335"/>
      <c r="P30" s="334" t="s">
        <v>133</v>
      </c>
      <c r="Q30" s="327">
        <f>SUM('1st Nine Weeks'!B21,('1st Nine Weeks'!C21*0.5))</f>
        <v>0</v>
      </c>
      <c r="R30" s="327">
        <f>SUM('2nd Nine Weeks'!B21,('2nd Nine Weeks'!C21*0.5))</f>
        <v>0</v>
      </c>
      <c r="S30" s="327">
        <f>SUM('3rd Nine Weeks'!B21,('3rd Nine Weeks'!C21*0.5))</f>
        <v>0</v>
      </c>
      <c r="T30" s="327">
        <f>SUM('4th Nine Weeks'!B21,('4th Nine Weeks'!C21*0.5))</f>
        <v>0</v>
      </c>
      <c r="U30" s="328">
        <f>SUM(Q30:T30)</f>
        <v>0</v>
      </c>
      <c r="V30" s="330"/>
      <c r="W30" s="330"/>
      <c r="X30" s="330"/>
      <c r="Y30" s="339"/>
      <c r="Z30" s="339"/>
      <c r="AA30" s="339"/>
      <c r="AB30" s="339"/>
    </row>
    <row r="31" spans="1:28" ht="17.25" customHeight="1">
      <c r="A31" s="23"/>
      <c r="B31" s="80" t="s">
        <v>134</v>
      </c>
      <c r="C31" s="329">
        <f>'1st Nine Weeks'!D9</f>
        <v>0</v>
      </c>
      <c r="D31" s="329">
        <f>'2nd Nine Weeks'!D9</f>
        <v>0</v>
      </c>
      <c r="E31" s="329">
        <f>'3rd Nine Weeks'!D9</f>
        <v>0</v>
      </c>
      <c r="F31" s="329">
        <f>'4th Nine Weeks'!D9</f>
        <v>0</v>
      </c>
      <c r="G31" s="328">
        <f>SUM(C31:F31)</f>
        <v>0</v>
      </c>
      <c r="H31" s="330"/>
      <c r="I31" s="329" t="s">
        <v>134</v>
      </c>
      <c r="J31" s="329">
        <f>'1st Nine Weeks'!D15</f>
        <v>0</v>
      </c>
      <c r="K31" s="329">
        <f>'2nd Nine Weeks'!D15</f>
        <v>0</v>
      </c>
      <c r="L31" s="329">
        <f>'3rd Nine Weeks'!D15</f>
        <v>0</v>
      </c>
      <c r="M31" s="329">
        <f>'4th Nine Weeks'!D15</f>
        <v>0</v>
      </c>
      <c r="N31" s="328">
        <f>SUM(J31:M31)</f>
        <v>0</v>
      </c>
      <c r="O31" s="335"/>
      <c r="P31" s="329" t="s">
        <v>134</v>
      </c>
      <c r="Q31" s="329">
        <f>'1st Nine Weeks'!D21</f>
        <v>0</v>
      </c>
      <c r="R31" s="329">
        <f>'2nd Nine Weeks'!D21</f>
        <v>0</v>
      </c>
      <c r="S31" s="329">
        <f>'3rd Nine Weeks'!D21</f>
        <v>0</v>
      </c>
      <c r="T31" s="329">
        <f>'4th Nine Weeks'!D21</f>
        <v>0</v>
      </c>
      <c r="U31" s="328">
        <f>SUM(Q31:T31)</f>
        <v>0</v>
      </c>
      <c r="V31" s="330"/>
      <c r="W31" s="330"/>
      <c r="X31" s="330"/>
      <c r="Y31" s="339"/>
      <c r="Z31" s="339"/>
      <c r="AA31" s="339"/>
      <c r="AB31" s="339"/>
    </row>
    <row r="32" spans="1:28" ht="17.25" customHeight="1">
      <c r="A32" s="23"/>
      <c r="B32" s="80" t="s">
        <v>135</v>
      </c>
      <c r="C32" s="329">
        <f>'1st Nine Weeks'!E9</f>
        <v>0</v>
      </c>
      <c r="D32" s="329">
        <f>'2nd Nine Weeks'!E9</f>
        <v>0</v>
      </c>
      <c r="E32" s="329">
        <f>'3rd Nine Weeks'!E9</f>
        <v>0</v>
      </c>
      <c r="F32" s="329">
        <f>'4th Nine Weeks'!E9</f>
        <v>0</v>
      </c>
      <c r="G32" s="328">
        <f>SUM(C32:F32)</f>
        <v>0</v>
      </c>
      <c r="H32" s="330"/>
      <c r="I32" s="329" t="s">
        <v>135</v>
      </c>
      <c r="J32" s="329">
        <f>'1st Nine Weeks'!E15</f>
        <v>0</v>
      </c>
      <c r="K32" s="329">
        <f>'2nd Nine Weeks'!E15</f>
        <v>0</v>
      </c>
      <c r="L32" s="329">
        <f>'3rd Nine Weeks'!E15</f>
        <v>0</v>
      </c>
      <c r="M32" s="329">
        <f>'4th Nine Weeks'!E15</f>
        <v>0</v>
      </c>
      <c r="N32" s="328">
        <f>SUM(J32:M32)</f>
        <v>0</v>
      </c>
      <c r="O32" s="335"/>
      <c r="P32" s="329" t="s">
        <v>135</v>
      </c>
      <c r="Q32" s="329">
        <f>'1st Nine Weeks'!E21</f>
        <v>0</v>
      </c>
      <c r="R32" s="329">
        <f>'2nd Nine Weeks'!E21</f>
        <v>0</v>
      </c>
      <c r="S32" s="329">
        <f>'3rd Nine Weeks'!E21</f>
        <v>0</v>
      </c>
      <c r="T32" s="329">
        <f>'4th Nine Weeks'!E21</f>
        <v>0</v>
      </c>
      <c r="U32" s="328">
        <f>SUM(Q32:T32)</f>
        <v>0</v>
      </c>
      <c r="V32" s="330"/>
      <c r="W32" s="330"/>
      <c r="X32" s="330"/>
      <c r="Y32" s="339"/>
      <c r="Z32" s="339"/>
      <c r="AA32" s="339"/>
      <c r="AB32" s="339"/>
    </row>
    <row r="33" spans="1:28" ht="17.25" customHeight="1" thickBot="1">
      <c r="A33" s="23"/>
      <c r="B33" s="23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5"/>
      <c r="P33" s="330"/>
      <c r="Q33" s="330"/>
      <c r="R33" s="330"/>
      <c r="S33" s="330"/>
      <c r="T33" s="330"/>
      <c r="U33" s="330"/>
      <c r="V33" s="330"/>
      <c r="W33" s="330"/>
      <c r="X33" s="330"/>
      <c r="Y33" s="339"/>
      <c r="Z33" s="339"/>
      <c r="AA33" s="339"/>
      <c r="AB33" s="339"/>
    </row>
    <row r="34" spans="1:28" ht="17.25" customHeight="1" thickTop="1" thickBot="1">
      <c r="A34" s="23"/>
      <c r="B34" s="340" t="str">
        <f>'1st Nine Weeks'!G37</f>
        <v/>
      </c>
      <c r="C34" s="331"/>
      <c r="D34" s="331"/>
      <c r="E34" s="331"/>
      <c r="F34" s="331"/>
      <c r="G34" s="331"/>
      <c r="H34" s="330"/>
      <c r="I34" s="336" t="str">
        <f>'1st Nine Weeks'!G43</f>
        <v/>
      </c>
      <c r="J34" s="331"/>
      <c r="K34" s="331"/>
      <c r="L34" s="331"/>
      <c r="M34" s="331"/>
      <c r="N34" s="331"/>
      <c r="O34" s="335"/>
      <c r="P34" s="336" t="str">
        <f>'1st Nine Weeks'!G49</f>
        <v/>
      </c>
      <c r="Q34" s="331"/>
      <c r="R34" s="331"/>
      <c r="S34" s="331"/>
      <c r="T34" s="331"/>
      <c r="U34" s="331"/>
      <c r="V34" s="330"/>
      <c r="W34" s="330"/>
      <c r="X34" s="330"/>
      <c r="Y34" s="339"/>
      <c r="Z34" s="339"/>
      <c r="AA34" s="339"/>
      <c r="AB34" s="339"/>
    </row>
    <row r="35" spans="1:28" ht="17.25" customHeight="1">
      <c r="A35" s="23"/>
      <c r="B35" s="281"/>
      <c r="C35" s="332" t="s">
        <v>0</v>
      </c>
      <c r="D35" s="332" t="s">
        <v>1</v>
      </c>
      <c r="E35" s="332" t="s">
        <v>2</v>
      </c>
      <c r="F35" s="332" t="s">
        <v>3</v>
      </c>
      <c r="G35" s="333" t="s">
        <v>4</v>
      </c>
      <c r="H35" s="330"/>
      <c r="I35" s="337"/>
      <c r="J35" s="332" t="s">
        <v>0</v>
      </c>
      <c r="K35" s="332" t="s">
        <v>1</v>
      </c>
      <c r="L35" s="332" t="s">
        <v>2</v>
      </c>
      <c r="M35" s="332" t="s">
        <v>3</v>
      </c>
      <c r="N35" s="333" t="s">
        <v>4</v>
      </c>
      <c r="O35" s="335"/>
      <c r="P35" s="337"/>
      <c r="Q35" s="332" t="s">
        <v>0</v>
      </c>
      <c r="R35" s="332" t="s">
        <v>1</v>
      </c>
      <c r="S35" s="332" t="s">
        <v>2</v>
      </c>
      <c r="T35" s="332" t="s">
        <v>3</v>
      </c>
      <c r="U35" s="333" t="s">
        <v>4</v>
      </c>
      <c r="V35" s="330"/>
      <c r="W35" s="330"/>
      <c r="X35" s="330"/>
      <c r="Y35" s="339"/>
      <c r="Z35" s="339"/>
      <c r="AA35" s="339"/>
      <c r="AB35" s="339"/>
    </row>
    <row r="36" spans="1:28" ht="17.25" customHeight="1">
      <c r="A36" s="23"/>
      <c r="B36" s="68" t="s">
        <v>133</v>
      </c>
      <c r="C36" s="327">
        <f>SUM('1st Nine Weeks'!B10,('1st Nine Weeks'!C10*0.5))</f>
        <v>0</v>
      </c>
      <c r="D36" s="327">
        <f>SUM('2nd Nine Weeks'!B10,('2nd Nine Weeks'!C10*0.5))</f>
        <v>0</v>
      </c>
      <c r="E36" s="327">
        <f>SUM('3rd Nine Weeks'!B10,('3rd Nine Weeks'!C10*0.5))</f>
        <v>0</v>
      </c>
      <c r="F36" s="327">
        <f>SUM('4th Nine Weeks'!B10,('4th Nine Weeks'!C10*0.5))</f>
        <v>0</v>
      </c>
      <c r="G36" s="328">
        <f>SUM(C36:F36)</f>
        <v>0</v>
      </c>
      <c r="H36" s="330"/>
      <c r="I36" s="334" t="s">
        <v>133</v>
      </c>
      <c r="J36" s="327">
        <f>SUM('1st Nine Weeks'!B16,('1st Nine Weeks'!C16*0.5))</f>
        <v>0</v>
      </c>
      <c r="K36" s="327">
        <f>SUM('2nd Nine Weeks'!B16,('2nd Nine Weeks'!C16*0.5))</f>
        <v>0</v>
      </c>
      <c r="L36" s="327">
        <f>SUM('3rd Nine Weeks'!B16,('3rd Nine Weeks'!C16*0.5))</f>
        <v>0</v>
      </c>
      <c r="M36" s="327">
        <f>SUM('4th Nine Weeks'!B16,('4th Nine Weeks'!C16*0.5))</f>
        <v>0</v>
      </c>
      <c r="N36" s="328">
        <f>SUM(J36:M36)</f>
        <v>0</v>
      </c>
      <c r="O36" s="335"/>
      <c r="P36" s="334" t="s">
        <v>133</v>
      </c>
      <c r="Q36" s="327">
        <f>SUM('1st Nine Weeks'!B22,('1st Nine Weeks'!C22*0.5))</f>
        <v>0</v>
      </c>
      <c r="R36" s="327">
        <f>SUM('2nd Nine Weeks'!B22,('2nd Nine Weeks'!C22*0.5))</f>
        <v>0</v>
      </c>
      <c r="S36" s="327">
        <f>SUM('3rd Nine Weeks'!B22,('3rd Nine Weeks'!C22*0.5))</f>
        <v>0</v>
      </c>
      <c r="T36" s="327">
        <f>SUM('4th Nine Weeks'!B22,('4th Nine Weeks'!C22*0.5))</f>
        <v>0</v>
      </c>
      <c r="U36" s="328">
        <f>SUM(Q36:T36)</f>
        <v>0</v>
      </c>
      <c r="V36" s="330"/>
      <c r="W36" s="330"/>
      <c r="X36" s="330"/>
      <c r="Y36" s="339"/>
      <c r="Z36" s="339"/>
      <c r="AA36" s="339"/>
      <c r="AB36" s="339"/>
    </row>
    <row r="37" spans="1:28" ht="17.25" customHeight="1">
      <c r="A37" s="23"/>
      <c r="B37" s="80" t="s">
        <v>134</v>
      </c>
      <c r="C37" s="329">
        <f>'1st Nine Weeks'!D10</f>
        <v>0</v>
      </c>
      <c r="D37" s="329">
        <f>'2nd Nine Weeks'!D10</f>
        <v>0</v>
      </c>
      <c r="E37" s="329">
        <f>'3rd Nine Weeks'!D10</f>
        <v>0</v>
      </c>
      <c r="F37" s="329">
        <f>'4th Nine Weeks'!D10</f>
        <v>0</v>
      </c>
      <c r="G37" s="328">
        <f>SUM(C37:F37)</f>
        <v>0</v>
      </c>
      <c r="H37" s="330"/>
      <c r="I37" s="329" t="s">
        <v>134</v>
      </c>
      <c r="J37" s="329">
        <f>'1st Nine Weeks'!D16</f>
        <v>0</v>
      </c>
      <c r="K37" s="329">
        <f>'2nd Nine Weeks'!D16</f>
        <v>0</v>
      </c>
      <c r="L37" s="329">
        <f>'3rd Nine Weeks'!D16</f>
        <v>0</v>
      </c>
      <c r="M37" s="329">
        <f>'4th Nine Weeks'!D16</f>
        <v>0</v>
      </c>
      <c r="N37" s="328">
        <f>SUM(J37:M37)</f>
        <v>0</v>
      </c>
      <c r="O37" s="335"/>
      <c r="P37" s="329" t="s">
        <v>134</v>
      </c>
      <c r="Q37" s="329">
        <f>'1st Nine Weeks'!D22</f>
        <v>0</v>
      </c>
      <c r="R37" s="329">
        <f>'2nd Nine Weeks'!D22</f>
        <v>0</v>
      </c>
      <c r="S37" s="329">
        <f>'3rd Nine Weeks'!D22</f>
        <v>0</v>
      </c>
      <c r="T37" s="329">
        <f>'4th Nine Weeks'!D22</f>
        <v>0</v>
      </c>
      <c r="U37" s="328">
        <f>SUM(Q37:T37)</f>
        <v>0</v>
      </c>
      <c r="V37" s="330"/>
      <c r="W37" s="330"/>
      <c r="X37" s="330"/>
      <c r="Y37" s="339"/>
      <c r="Z37" s="339"/>
      <c r="AA37" s="339"/>
      <c r="AB37" s="339"/>
    </row>
    <row r="38" spans="1:28" ht="17.25" customHeight="1">
      <c r="A38" s="23"/>
      <c r="B38" s="80" t="s">
        <v>135</v>
      </c>
      <c r="C38" s="329">
        <f>'1st Nine Weeks'!E10</f>
        <v>0</v>
      </c>
      <c r="D38" s="329">
        <f>'2nd Nine Weeks'!E10</f>
        <v>0</v>
      </c>
      <c r="E38" s="329">
        <f>'3rd Nine Weeks'!E10</f>
        <v>0</v>
      </c>
      <c r="F38" s="329">
        <f>'4th Nine Weeks'!E10</f>
        <v>0</v>
      </c>
      <c r="G38" s="328">
        <f>SUM(C38:F38)</f>
        <v>0</v>
      </c>
      <c r="H38" s="330"/>
      <c r="I38" s="329" t="s">
        <v>135</v>
      </c>
      <c r="J38" s="329">
        <f>'1st Nine Weeks'!E16</f>
        <v>0</v>
      </c>
      <c r="K38" s="329">
        <f>'2nd Nine Weeks'!E16</f>
        <v>0</v>
      </c>
      <c r="L38" s="329">
        <f>'3rd Nine Weeks'!E16</f>
        <v>0</v>
      </c>
      <c r="M38" s="329">
        <f>'4th Nine Weeks'!E16</f>
        <v>0</v>
      </c>
      <c r="N38" s="328">
        <f>SUM(J38:M38)</f>
        <v>0</v>
      </c>
      <c r="O38" s="335"/>
      <c r="P38" s="329" t="s">
        <v>135</v>
      </c>
      <c r="Q38" s="329">
        <f>'1st Nine Weeks'!E22</f>
        <v>0</v>
      </c>
      <c r="R38" s="329">
        <f>'2nd Nine Weeks'!E22</f>
        <v>0</v>
      </c>
      <c r="S38" s="329">
        <f>'3rd Nine Weeks'!E22</f>
        <v>0</v>
      </c>
      <c r="T38" s="329">
        <f>'4th Nine Weeks'!E22</f>
        <v>0</v>
      </c>
      <c r="U38" s="328">
        <f>SUM(Q38:T38)</f>
        <v>0</v>
      </c>
      <c r="V38" s="330"/>
      <c r="W38" s="330"/>
      <c r="X38" s="330"/>
      <c r="Y38" s="339"/>
      <c r="Z38" s="339"/>
      <c r="AA38" s="339"/>
      <c r="AB38" s="339"/>
    </row>
  </sheetData>
  <sheetProtection password="C7DC" sheet="1" objects="1" scenarios="1" selectLockedCells="1"/>
  <pageMargins left="0.4" right="0.4" top="0.4" bottom="0.4" header="0.3" footer="0.3"/>
  <pageSetup scale="5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B4:S34"/>
  <sheetViews>
    <sheetView zoomScale="85" workbookViewId="0"/>
  </sheetViews>
  <sheetFormatPr defaultRowHeight="12.75"/>
  <cols>
    <col min="2" max="19" width="13.5703125" customWidth="1"/>
  </cols>
  <sheetData>
    <row r="4" spans="2:19" ht="13.5" thickBot="1"/>
    <row r="5" spans="2:19" ht="13.5" thickBot="1">
      <c r="B5" s="146" t="s">
        <v>42</v>
      </c>
      <c r="C5" s="140" t="str">
        <f>IF(ISTEXT('Student List'!I9),'Student List'!I9,"")</f>
        <v>Reading</v>
      </c>
      <c r="D5" s="140" t="str">
        <f>IF(ISTEXT('Student List'!I10),'Student List'!I10,"")</f>
        <v>Language</v>
      </c>
      <c r="E5" s="140" t="str">
        <f>IF(ISTEXT('Student List'!I11),'Student List'!I11,"")</f>
        <v>Spelling</v>
      </c>
      <c r="F5" s="140" t="str">
        <f>IF(ISTEXT('Student List'!I12),'Student List'!I12,"")</f>
        <v>Math</v>
      </c>
      <c r="G5" s="140" t="str">
        <f>IF(ISTEXT('Student List'!I13),'Student List'!I13,"")</f>
        <v>Science</v>
      </c>
      <c r="H5" s="140" t="str">
        <f>IF(ISTEXT('Student List'!I14),'Student List'!I14,"")</f>
        <v>Penmanship</v>
      </c>
      <c r="I5" s="140" t="str">
        <f>IF(ISTEXT('Student List'!I15),'Student List'!I15,"")</f>
        <v>Social Studies</v>
      </c>
      <c r="J5" s="140" t="str">
        <f>IF(ISTEXT('Student List'!I16),'Student List'!I16,"")</f>
        <v>Typing</v>
      </c>
      <c r="K5" s="140" t="str">
        <f>IF(ISTEXT('Student List'!I17),'Student List'!I17,"")</f>
        <v>Extra 1</v>
      </c>
      <c r="L5" s="140" t="str">
        <f>IF(ISTEXT('Student List'!I18),'Student List'!I18,"")</f>
        <v>Extra 2</v>
      </c>
      <c r="M5" s="140" t="str">
        <f>IF(ISTEXT('Student List'!I19),'Student List'!I19,"")</f>
        <v>Extra 3</v>
      </c>
      <c r="N5" s="140" t="str">
        <f>IF(ISTEXT('Student List'!I20),'Student List'!I20,"")</f>
        <v>Extra 4</v>
      </c>
      <c r="O5" s="131"/>
    </row>
    <row r="6" spans="2:19" ht="13.5" thickBot="1">
      <c r="B6" s="258" t="str">
        <f>IF(ISTEXT('Student List'!C9),('Student List'!C9),"")</f>
        <v/>
      </c>
      <c r="C6" s="191" t="str">
        <f>IF(ISERROR(AVERAGE('1st Nine Weeks'!E32,'2nd Nine Weeks'!E32,'3rd Nine Weeks'!E32,'4th Nine Weeks'!E32)),"",(AVERAGE('1st Nine Weeks'!E32,'2nd Nine Weeks'!E32,'3rd Nine Weeks'!E32,'4th Nine Weeks'!E32)))</f>
        <v/>
      </c>
      <c r="D6" s="191" t="str">
        <f>IF(ISERROR(AVERAGE('1st Nine Weeks'!E59,'2nd Nine Weeks'!E59,'3rd Nine Weeks'!E59,'4th Nine Weeks'!E59)),"",(AVERAGE('1st Nine Weeks'!E59,'2nd Nine Weeks'!E59,'3rd Nine Weeks'!E59,'4th Nine Weeks'!E59)))</f>
        <v/>
      </c>
      <c r="E6" s="191" t="str">
        <f>IF(ISERROR(AVERAGE('1st Nine Weeks'!E86,'2nd Nine Weeks'!E86,'3rd Nine Weeks'!E86,'4th Nine Weeks'!E86)),"",(AVERAGE('1st Nine Weeks'!E86,'2nd Nine Weeks'!E86,'3rd Nine Weeks'!E86,'4th Nine Weeks'!E86)))</f>
        <v/>
      </c>
      <c r="F6" s="191" t="str">
        <f>IF(ISERROR(AVERAGE('1st Nine Weeks'!E113,'2nd Nine Weeks'!E113,'3rd Nine Weeks'!E113,'4th Nine Weeks'!E113)),"",(AVERAGE('1st Nine Weeks'!E113,'2nd Nine Weeks'!E113,'3rd Nine Weeks'!E113,'4th Nine Weeks'!E113)))</f>
        <v/>
      </c>
      <c r="G6" s="191" t="str">
        <f>IF(ISERROR(AVERAGE('1st Nine Weeks'!E140,'2nd Nine Weeks'!E140,'3rd Nine Weeks'!E140,'4th Nine Weeks'!E140)),"",(AVERAGE('1st Nine Weeks'!E140,'2nd Nine Weeks'!E140,'3rd Nine Weeks'!E140,'4th Nine Weeks'!E140)))</f>
        <v/>
      </c>
      <c r="H6" s="191" t="str">
        <f>IF(ISERROR(AVERAGE('1st Nine Weeks'!E167,'2nd Nine Weeks'!E167,'3rd Nine Weeks'!E167,'4th Nine Weeks'!E167)),"",(AVERAGE('1st Nine Weeks'!E167,'2nd Nine Weeks'!E167,'3rd Nine Weeks'!E167,'4th Nine Weeks'!E167)))</f>
        <v/>
      </c>
      <c r="I6" s="191" t="str">
        <f>IF(ISERROR(AVERAGE('1st Nine Weeks'!E194,'2nd Nine Weeks'!E194,'3rd Nine Weeks'!E194,'4th Nine Weeks'!E194)),"",(AVERAGE('1st Nine Weeks'!E194,'2nd Nine Weeks'!E194,'3rd Nine Weeks'!E194,'4th Nine Weeks'!E194)))</f>
        <v/>
      </c>
      <c r="J6" s="191" t="str">
        <f>IF(ISERROR(AVERAGE('1st Nine Weeks'!E221,'2nd Nine Weeks'!E221,'3rd Nine Weeks'!E221,'4th Nine Weeks'!E221)),"",(AVERAGE('1st Nine Weeks'!E221,'2nd Nine Weeks'!E221,'3rd Nine Weeks'!E221,'4th Nine Weeks'!E221)))</f>
        <v/>
      </c>
      <c r="K6" s="191" t="str">
        <f>IF(ISERROR(AVERAGE('1st Nine Weeks'!E248,'2nd Nine Weeks'!E248,'3rd Nine Weeks'!E248,'4th Nine Weeks'!E248)),"",(AVERAGE('1st Nine Weeks'!E248,'2nd Nine Weeks'!E248,'3rd Nine Weeks'!E248,'4th Nine Weeks'!E248)))</f>
        <v/>
      </c>
      <c r="L6" s="191" t="str">
        <f>IF(ISERROR(AVERAGE('1st Nine Weeks'!E275,'2nd Nine Weeks'!E275,'3rd Nine Weeks'!E275,'4th Nine Weeks'!E275)),"",(AVERAGE('1st Nine Weeks'!E275,'2nd Nine Weeks'!E275,'3rd Nine Weeks'!E275,'4th Nine Weeks'!E275)))</f>
        <v/>
      </c>
      <c r="M6" s="191" t="str">
        <f>IF(ISERROR(AVERAGE('1st Nine Weeks'!E302,'2nd Nine Weeks'!E302,'3rd Nine Weeks'!E302,'4th Nine Weeks'!E302)),"",(AVERAGE('1st Nine Weeks'!E302,'2nd Nine Weeks'!E302,'3rd Nine Weeks'!E302,'4th Nine Weeks'!E302)))</f>
        <v/>
      </c>
      <c r="N6" s="191" t="str">
        <f>IF(ISERROR(AVERAGE('1st Nine Weeks'!E329,'2nd Nine Weeks'!E329,'3rd Nine Weeks'!E329,'4th Nine Weeks'!E329)),"",(AVERAGE('1st Nine Weeks'!E329,'2nd Nine Weeks'!E329,'3rd Nine Weeks'!E329,'4th Nine Weeks'!E329)))</f>
        <v/>
      </c>
      <c r="P6" s="140" t="str">
        <f>IF(ISTEXT('Student List'!I9),'Student List'!I9,"")</f>
        <v>Reading</v>
      </c>
      <c r="Q6" s="140" t="str">
        <f>IF(ISTEXT('Student List'!I10),'Student List'!I10,"")</f>
        <v>Language</v>
      </c>
      <c r="R6" s="140" t="str">
        <f>IF(ISTEXT('Student List'!I11),'Student List'!I11,"")</f>
        <v>Spelling</v>
      </c>
      <c r="S6" s="140" t="str">
        <f>IF(ISTEXT('Student List'!I12),'Student List'!I12,"")</f>
        <v>Math</v>
      </c>
    </row>
    <row r="7" spans="2:19" ht="13.5" thickBot="1">
      <c r="B7" s="147" t="str">
        <f>IF(ISTEXT('Student List'!C10),('Student List'!C10),"")</f>
        <v/>
      </c>
      <c r="C7" s="191" t="str">
        <f>IF(ISERROR(AVERAGE('1st Nine Weeks'!E33,'2nd Nine Weeks'!E33,'3rd Nine Weeks'!E33,'4th Nine Weeks'!E33)),"",(AVERAGE('1st Nine Weeks'!E33,'2nd Nine Weeks'!E33,'3rd Nine Weeks'!E33,'4th Nine Weeks'!E33)))</f>
        <v/>
      </c>
      <c r="D7" s="191" t="str">
        <f>IF(ISERROR(AVERAGE('1st Nine Weeks'!E60,'2nd Nine Weeks'!E60,'3rd Nine Weeks'!E60,'4th Nine Weeks'!E60)),"",(AVERAGE('1st Nine Weeks'!E60,'2nd Nine Weeks'!E60,'3rd Nine Weeks'!E60,'4th Nine Weeks'!E60)))</f>
        <v/>
      </c>
      <c r="E7" s="191" t="str">
        <f>IF(ISERROR(AVERAGE('1st Nine Weeks'!E87,'2nd Nine Weeks'!E87,'3rd Nine Weeks'!E87,'4th Nine Weeks'!E87)),"",(AVERAGE('1st Nine Weeks'!E87,'2nd Nine Weeks'!E87,'3rd Nine Weeks'!E87,'4th Nine Weeks'!E87)))</f>
        <v/>
      </c>
      <c r="F7" s="191" t="str">
        <f>IF(ISERROR(AVERAGE('1st Nine Weeks'!E114,'2nd Nine Weeks'!E114,'3rd Nine Weeks'!E114,'4th Nine Weeks'!E114)),"",(AVERAGE('1st Nine Weeks'!E114,'2nd Nine Weeks'!E114,'3rd Nine Weeks'!E114,'4th Nine Weeks'!E114)))</f>
        <v/>
      </c>
      <c r="G7" s="191" t="str">
        <f>IF(ISERROR(AVERAGE('1st Nine Weeks'!E141,'2nd Nine Weeks'!E141,'3rd Nine Weeks'!E141,'4th Nine Weeks'!E141)),"",(AVERAGE('1st Nine Weeks'!E141,'2nd Nine Weeks'!E141,'3rd Nine Weeks'!E141,'4th Nine Weeks'!E141)))</f>
        <v/>
      </c>
      <c r="H7" s="191" t="str">
        <f>IF(ISERROR(AVERAGE('1st Nine Weeks'!E168,'2nd Nine Weeks'!E168,'3rd Nine Weeks'!E168,'4th Nine Weeks'!E168)),"",(AVERAGE('1st Nine Weeks'!E168,'2nd Nine Weeks'!E168,'3rd Nine Weeks'!E168,'4th Nine Weeks'!E168)))</f>
        <v/>
      </c>
      <c r="I7" s="191" t="str">
        <f>IF(ISERROR(AVERAGE('1st Nine Weeks'!E195,'2nd Nine Weeks'!E195,'3rd Nine Weeks'!E195,'4th Nine Weeks'!E195)),"",(AVERAGE('1st Nine Weeks'!E195,'2nd Nine Weeks'!E195,'3rd Nine Weeks'!E195,'4th Nine Weeks'!E195)))</f>
        <v/>
      </c>
      <c r="J7" s="191" t="str">
        <f>IF(ISERROR(AVERAGE('1st Nine Weeks'!E222,'2nd Nine Weeks'!E222,'3rd Nine Weeks'!E222,'4th Nine Weeks'!E222)),"",(AVERAGE('1st Nine Weeks'!E222,'2nd Nine Weeks'!E222,'3rd Nine Weeks'!E222,'4th Nine Weeks'!E222)))</f>
        <v/>
      </c>
      <c r="K7" s="191" t="str">
        <f>IF(ISERROR(AVERAGE('1st Nine Weeks'!E249,'2nd Nine Weeks'!E249,'3rd Nine Weeks'!E249,'4th Nine Weeks'!E249)),"",(AVERAGE('1st Nine Weeks'!E249,'2nd Nine Weeks'!E249,'3rd Nine Weeks'!E249,'4th Nine Weeks'!E249)))</f>
        <v/>
      </c>
      <c r="L7" s="191" t="str">
        <f>IF(ISERROR(AVERAGE('1st Nine Weeks'!E276,'2nd Nine Weeks'!E276,'3rd Nine Weeks'!E276,'4th Nine Weeks'!E276)),"",(AVERAGE('1st Nine Weeks'!E276,'2nd Nine Weeks'!E276,'3rd Nine Weeks'!E276,'4th Nine Weeks'!E276)))</f>
        <v/>
      </c>
      <c r="M7" s="191" t="str">
        <f>IF(ISERROR(AVERAGE('1st Nine Weeks'!E303,'2nd Nine Weeks'!E303,'3rd Nine Weeks'!E303,'4th Nine Weeks'!E303)),"",(AVERAGE('1st Nine Weeks'!E303,'2nd Nine Weeks'!E303,'3rd Nine Weeks'!E303,'4th Nine Weeks'!E303)))</f>
        <v/>
      </c>
      <c r="N7" s="191" t="str">
        <f>IF(ISERROR(AVERAGE('1st Nine Weeks'!E330,'2nd Nine Weeks'!E330,'3rd Nine Weeks'!E330,'4th Nine Weeks'!E330)),"",(AVERAGE('1st Nine Weeks'!E330,'2nd Nine Weeks'!E330,'3rd Nine Weeks'!E330,'4th Nine Weeks'!E330)))</f>
        <v/>
      </c>
      <c r="P7" s="373" t="str">
        <f>IF(ISERROR(AVERAGE(C6:C27)),"",(AVERAGE(C6:C27)))</f>
        <v/>
      </c>
      <c r="Q7" s="373" t="str">
        <f>IF(ISERROR(AVERAGE(D6:D27)),"",(AVERAGE(D6:D27)))</f>
        <v/>
      </c>
      <c r="R7" s="373" t="str">
        <f>IF(ISERROR(AVERAGE(E6:E27)),"",(AVERAGE(E6:E27)))</f>
        <v/>
      </c>
      <c r="S7" s="373" t="str">
        <f>IF(ISERROR(AVERAGE(F6:F27)),"",(AVERAGE(F6:F27)))</f>
        <v/>
      </c>
    </row>
    <row r="8" spans="2:19" ht="13.5" thickBot="1">
      <c r="B8" s="147" t="str">
        <f>IF(ISTEXT('Student List'!C11),('Student List'!C11),"")</f>
        <v/>
      </c>
      <c r="C8" s="191" t="str">
        <f>IF(ISERROR(AVERAGE('1st Nine Weeks'!E34,'2nd Nine Weeks'!E34,'3rd Nine Weeks'!E34,'4th Nine Weeks'!E34)),"",(AVERAGE('1st Nine Weeks'!E34,'2nd Nine Weeks'!E34,'3rd Nine Weeks'!E34,'4th Nine Weeks'!E34)))</f>
        <v/>
      </c>
      <c r="D8" s="191" t="str">
        <f>IF(ISERROR(AVERAGE('1st Nine Weeks'!E61,'2nd Nine Weeks'!E61,'3rd Nine Weeks'!E61,'4th Nine Weeks'!E61)),"",(AVERAGE('1st Nine Weeks'!E61,'2nd Nine Weeks'!E61,'3rd Nine Weeks'!E61,'4th Nine Weeks'!E61)))</f>
        <v/>
      </c>
      <c r="E8" s="191" t="str">
        <f>IF(ISERROR(AVERAGE('1st Nine Weeks'!E88,'2nd Nine Weeks'!E88,'3rd Nine Weeks'!E88,'4th Nine Weeks'!E88)),"",(AVERAGE('1st Nine Weeks'!E88,'2nd Nine Weeks'!E88,'3rd Nine Weeks'!E88,'4th Nine Weeks'!E88)))</f>
        <v/>
      </c>
      <c r="F8" s="191" t="str">
        <f>IF(ISERROR(AVERAGE('1st Nine Weeks'!E115,'2nd Nine Weeks'!E115,'3rd Nine Weeks'!E115,'4th Nine Weeks'!E115)),"",(AVERAGE('1st Nine Weeks'!E115,'2nd Nine Weeks'!E115,'3rd Nine Weeks'!E115,'4th Nine Weeks'!E115)))</f>
        <v/>
      </c>
      <c r="G8" s="191" t="str">
        <f>IF(ISERROR(AVERAGE('1st Nine Weeks'!E142,'2nd Nine Weeks'!E142,'3rd Nine Weeks'!E142,'4th Nine Weeks'!E142)),"",(AVERAGE('1st Nine Weeks'!E142,'2nd Nine Weeks'!E142,'3rd Nine Weeks'!E142,'4th Nine Weeks'!E142)))</f>
        <v/>
      </c>
      <c r="H8" s="191" t="str">
        <f>IF(ISERROR(AVERAGE('1st Nine Weeks'!E169,'2nd Nine Weeks'!E169,'3rd Nine Weeks'!E169,'4th Nine Weeks'!E169)),"",(AVERAGE('1st Nine Weeks'!E169,'2nd Nine Weeks'!E169,'3rd Nine Weeks'!E169,'4th Nine Weeks'!E169)))</f>
        <v/>
      </c>
      <c r="I8" s="191" t="str">
        <f>IF(ISERROR(AVERAGE('1st Nine Weeks'!E196,'2nd Nine Weeks'!E196,'3rd Nine Weeks'!E196,'4th Nine Weeks'!E196)),"",(AVERAGE('1st Nine Weeks'!E196,'2nd Nine Weeks'!E196,'3rd Nine Weeks'!E196,'4th Nine Weeks'!E196)))</f>
        <v/>
      </c>
      <c r="J8" s="191" t="str">
        <f>IF(ISERROR(AVERAGE('1st Nine Weeks'!E223,'2nd Nine Weeks'!E223,'3rd Nine Weeks'!E223,'4th Nine Weeks'!E223)),"",(AVERAGE('1st Nine Weeks'!E223,'2nd Nine Weeks'!E223,'3rd Nine Weeks'!E223,'4th Nine Weeks'!E223)))</f>
        <v/>
      </c>
      <c r="K8" s="191" t="str">
        <f>IF(ISERROR(AVERAGE('1st Nine Weeks'!E250,'2nd Nine Weeks'!E250,'3rd Nine Weeks'!E250,'4th Nine Weeks'!E250)),"",(AVERAGE('1st Nine Weeks'!E250,'2nd Nine Weeks'!E250,'3rd Nine Weeks'!E250,'4th Nine Weeks'!E250)))</f>
        <v/>
      </c>
      <c r="L8" s="191" t="str">
        <f>IF(ISERROR(AVERAGE('1st Nine Weeks'!E277,'2nd Nine Weeks'!E277,'3rd Nine Weeks'!E277,'4th Nine Weeks'!E277)),"",(AVERAGE('1st Nine Weeks'!E277,'2nd Nine Weeks'!E277,'3rd Nine Weeks'!E277,'4th Nine Weeks'!E277)))</f>
        <v/>
      </c>
      <c r="M8" s="191" t="str">
        <f>IF(ISERROR(AVERAGE('1st Nine Weeks'!E304,'2nd Nine Weeks'!E304,'3rd Nine Weeks'!E304,'4th Nine Weeks'!E304)),"",(AVERAGE('1st Nine Weeks'!E304,'2nd Nine Weeks'!E304,'3rd Nine Weeks'!E304,'4th Nine Weeks'!E304)))</f>
        <v/>
      </c>
      <c r="N8" s="191" t="str">
        <f>IF(ISERROR(AVERAGE('1st Nine Weeks'!E331,'2nd Nine Weeks'!E331,'3rd Nine Weeks'!E331,'4th Nine Weeks'!E331)),"",(AVERAGE('1st Nine Weeks'!E331,'2nd Nine Weeks'!E331,'3rd Nine Weeks'!E331,'4th Nine Weeks'!E331)))</f>
        <v/>
      </c>
      <c r="P8" s="376"/>
      <c r="Q8" s="376"/>
      <c r="R8" s="376"/>
      <c r="S8" s="374"/>
    </row>
    <row r="9" spans="2:19" ht="13.5" thickBot="1">
      <c r="B9" s="147" t="str">
        <f>IF(ISTEXT('Student List'!C12),('Student List'!C12),"")</f>
        <v/>
      </c>
      <c r="C9" s="191" t="str">
        <f>IF(ISERROR(AVERAGE('1st Nine Weeks'!E35,'2nd Nine Weeks'!E35,'3rd Nine Weeks'!E35,'4th Nine Weeks'!E35)),"",(AVERAGE('1st Nine Weeks'!E35,'2nd Nine Weeks'!E35,'3rd Nine Weeks'!E35,'4th Nine Weeks'!E35)))</f>
        <v/>
      </c>
      <c r="D9" s="191" t="str">
        <f>IF(ISERROR(AVERAGE('1st Nine Weeks'!E62,'2nd Nine Weeks'!E62,'3rd Nine Weeks'!E62,'4th Nine Weeks'!E62)),"",(AVERAGE('1st Nine Weeks'!E62,'2nd Nine Weeks'!E62,'3rd Nine Weeks'!E62,'4th Nine Weeks'!E62)))</f>
        <v/>
      </c>
      <c r="E9" s="191" t="str">
        <f>IF(ISERROR(AVERAGE('1st Nine Weeks'!E89,'2nd Nine Weeks'!E89,'3rd Nine Weeks'!E89,'4th Nine Weeks'!E89)),"",(AVERAGE('1st Nine Weeks'!E89,'2nd Nine Weeks'!E89,'3rd Nine Weeks'!E89,'4th Nine Weeks'!E89)))</f>
        <v/>
      </c>
      <c r="F9" s="191" t="str">
        <f>IF(ISERROR(AVERAGE('1st Nine Weeks'!E116,'2nd Nine Weeks'!E116,'3rd Nine Weeks'!E116,'4th Nine Weeks'!E116)),"",(AVERAGE('1st Nine Weeks'!E116,'2nd Nine Weeks'!E116,'3rd Nine Weeks'!E116,'4th Nine Weeks'!E116)))</f>
        <v/>
      </c>
      <c r="G9" s="191" t="str">
        <f>IF(ISERROR(AVERAGE('1st Nine Weeks'!E143,'2nd Nine Weeks'!E143,'3rd Nine Weeks'!E143,'4th Nine Weeks'!E143)),"",(AVERAGE('1st Nine Weeks'!E143,'2nd Nine Weeks'!E143,'3rd Nine Weeks'!E143,'4th Nine Weeks'!E143)))</f>
        <v/>
      </c>
      <c r="H9" s="191" t="str">
        <f>IF(ISERROR(AVERAGE('1st Nine Weeks'!E170,'2nd Nine Weeks'!E170,'3rd Nine Weeks'!E170,'4th Nine Weeks'!E170)),"",(AVERAGE('1st Nine Weeks'!E170,'2nd Nine Weeks'!E170,'3rd Nine Weeks'!E170,'4th Nine Weeks'!E170)))</f>
        <v/>
      </c>
      <c r="I9" s="191" t="str">
        <f>IF(ISERROR(AVERAGE('1st Nine Weeks'!E197,'2nd Nine Weeks'!E197,'3rd Nine Weeks'!E197,'4th Nine Weeks'!E197)),"",(AVERAGE('1st Nine Weeks'!E197,'2nd Nine Weeks'!E197,'3rd Nine Weeks'!E197,'4th Nine Weeks'!E197)))</f>
        <v/>
      </c>
      <c r="J9" s="191" t="str">
        <f>IF(ISERROR(AVERAGE('1st Nine Weeks'!E224,'2nd Nine Weeks'!E224,'3rd Nine Weeks'!E224,'4th Nine Weeks'!E224)),"",(AVERAGE('1st Nine Weeks'!E224,'2nd Nine Weeks'!E224,'3rd Nine Weeks'!E224,'4th Nine Weeks'!E224)))</f>
        <v/>
      </c>
      <c r="K9" s="191" t="str">
        <f>IF(ISERROR(AVERAGE('1st Nine Weeks'!E251,'2nd Nine Weeks'!E251,'3rd Nine Weeks'!E251,'4th Nine Weeks'!E251)),"",(AVERAGE('1st Nine Weeks'!E251,'2nd Nine Weeks'!E251,'3rd Nine Weeks'!E251,'4th Nine Weeks'!E251)))</f>
        <v/>
      </c>
      <c r="L9" s="191" t="str">
        <f>IF(ISERROR(AVERAGE('1st Nine Weeks'!E278,'2nd Nine Weeks'!E278,'3rd Nine Weeks'!E278,'4th Nine Weeks'!E278)),"",(AVERAGE('1st Nine Weeks'!E278,'2nd Nine Weeks'!E278,'3rd Nine Weeks'!E278,'4th Nine Weeks'!E278)))</f>
        <v/>
      </c>
      <c r="M9" s="191" t="str">
        <f>IF(ISERROR(AVERAGE('1st Nine Weeks'!E305,'2nd Nine Weeks'!E305,'3rd Nine Weeks'!E305,'4th Nine Weeks'!E305)),"",(AVERAGE('1st Nine Weeks'!E305,'2nd Nine Weeks'!E305,'3rd Nine Weeks'!E305,'4th Nine Weeks'!E305)))</f>
        <v/>
      </c>
      <c r="N9" s="191" t="str">
        <f>IF(ISERROR(AVERAGE('1st Nine Weeks'!E332,'2nd Nine Weeks'!E332,'3rd Nine Weeks'!E332,'4th Nine Weeks'!E332)),"",(AVERAGE('1st Nine Weeks'!E332,'2nd Nine Weeks'!E332,'3rd Nine Weeks'!E332,'4th Nine Weeks'!E332)))</f>
        <v/>
      </c>
      <c r="P9" s="377"/>
      <c r="Q9" s="377"/>
      <c r="R9" s="377"/>
      <c r="S9" s="375"/>
    </row>
    <row r="10" spans="2:19" ht="13.5" thickBot="1">
      <c r="B10" s="147" t="str">
        <f>IF(ISTEXT('Student List'!C13),('Student List'!C13),"")</f>
        <v/>
      </c>
      <c r="C10" s="191" t="str">
        <f>IF(ISERROR(AVERAGE('1st Nine Weeks'!E36,'2nd Nine Weeks'!E36,'3rd Nine Weeks'!E36,'4th Nine Weeks'!E36)),"",(AVERAGE('1st Nine Weeks'!E36,'2nd Nine Weeks'!E36,'3rd Nine Weeks'!E36,'4th Nine Weeks'!E36)))</f>
        <v/>
      </c>
      <c r="D10" s="191" t="str">
        <f>IF(ISERROR(AVERAGE('1st Nine Weeks'!E63,'2nd Nine Weeks'!E63,'3rd Nine Weeks'!E63,'4th Nine Weeks'!E63)),"",(AVERAGE('1st Nine Weeks'!E63,'2nd Nine Weeks'!E63,'3rd Nine Weeks'!E63,'4th Nine Weeks'!E63)))</f>
        <v/>
      </c>
      <c r="E10" s="191" t="str">
        <f>IF(ISERROR(AVERAGE('1st Nine Weeks'!E90,'2nd Nine Weeks'!E90,'3rd Nine Weeks'!E90,'4th Nine Weeks'!E90)),"",(AVERAGE('1st Nine Weeks'!E90,'2nd Nine Weeks'!E90,'3rd Nine Weeks'!E90,'4th Nine Weeks'!E90)))</f>
        <v/>
      </c>
      <c r="F10" s="191" t="str">
        <f>IF(ISERROR(AVERAGE('1st Nine Weeks'!E117,'2nd Nine Weeks'!E117,'3rd Nine Weeks'!E117,'4th Nine Weeks'!E117)),"",(AVERAGE('1st Nine Weeks'!E117,'2nd Nine Weeks'!E117,'3rd Nine Weeks'!E117,'4th Nine Weeks'!E117)))</f>
        <v/>
      </c>
      <c r="G10" s="191" t="str">
        <f>IF(ISERROR(AVERAGE('1st Nine Weeks'!E144,'2nd Nine Weeks'!E144,'3rd Nine Weeks'!E144,'4th Nine Weeks'!E144)),"",(AVERAGE('1st Nine Weeks'!E144,'2nd Nine Weeks'!E144,'3rd Nine Weeks'!E144,'4th Nine Weeks'!E144)))</f>
        <v/>
      </c>
      <c r="H10" s="191" t="str">
        <f>IF(ISERROR(AVERAGE('1st Nine Weeks'!E171,'2nd Nine Weeks'!E171,'3rd Nine Weeks'!E171,'4th Nine Weeks'!E171)),"",(AVERAGE('1st Nine Weeks'!E171,'2nd Nine Weeks'!E171,'3rd Nine Weeks'!E171,'4th Nine Weeks'!E171)))</f>
        <v/>
      </c>
      <c r="I10" s="191" t="str">
        <f>IF(ISERROR(AVERAGE('1st Nine Weeks'!E198,'2nd Nine Weeks'!E198,'3rd Nine Weeks'!E198,'4th Nine Weeks'!E198)),"",(AVERAGE('1st Nine Weeks'!E198,'2nd Nine Weeks'!E198,'3rd Nine Weeks'!E198,'4th Nine Weeks'!E198)))</f>
        <v/>
      </c>
      <c r="J10" s="191" t="str">
        <f>IF(ISERROR(AVERAGE('1st Nine Weeks'!E225,'2nd Nine Weeks'!E225,'3rd Nine Weeks'!E225,'4th Nine Weeks'!E225)),"",(AVERAGE('1st Nine Weeks'!E225,'2nd Nine Weeks'!E225,'3rd Nine Weeks'!E225,'4th Nine Weeks'!E225)))</f>
        <v/>
      </c>
      <c r="K10" s="191" t="str">
        <f>IF(ISERROR(AVERAGE('1st Nine Weeks'!E252,'2nd Nine Weeks'!E252,'3rd Nine Weeks'!E252,'4th Nine Weeks'!E252)),"",(AVERAGE('1st Nine Weeks'!E252,'2nd Nine Weeks'!E252,'3rd Nine Weeks'!E252,'4th Nine Weeks'!E252)))</f>
        <v/>
      </c>
      <c r="L10" s="191" t="str">
        <f>IF(ISERROR(AVERAGE('1st Nine Weeks'!E279,'2nd Nine Weeks'!E279,'3rd Nine Weeks'!E279,'4th Nine Weeks'!E279)),"",(AVERAGE('1st Nine Weeks'!E279,'2nd Nine Weeks'!E279,'3rd Nine Weeks'!E279,'4th Nine Weeks'!E279)))</f>
        <v/>
      </c>
      <c r="M10" s="191" t="str">
        <f>IF(ISERROR(AVERAGE('1st Nine Weeks'!E306,'2nd Nine Weeks'!E306,'3rd Nine Weeks'!E306,'4th Nine Weeks'!E306)),"",(AVERAGE('1st Nine Weeks'!E306,'2nd Nine Weeks'!E306,'3rd Nine Weeks'!E306,'4th Nine Weeks'!E306)))</f>
        <v/>
      </c>
      <c r="N10" s="191" t="str">
        <f>IF(ISERROR(AVERAGE('1st Nine Weeks'!E333,'2nd Nine Weeks'!E333,'3rd Nine Weeks'!E333,'4th Nine Weeks'!E333)),"",(AVERAGE('1st Nine Weeks'!E333,'2nd Nine Weeks'!E333,'3rd Nine Weeks'!E333,'4th Nine Weeks'!E333)))</f>
        <v/>
      </c>
      <c r="P10" s="140" t="str">
        <f>IF(ISTEXT('Student List'!I13),'Student List'!I13,"")</f>
        <v>Science</v>
      </c>
      <c r="Q10" s="140" t="str">
        <f>IF(ISTEXT('Student List'!I14),'Student List'!I14,"")</f>
        <v>Penmanship</v>
      </c>
      <c r="R10" s="140" t="str">
        <f>IF(ISTEXT('Student List'!I15),'Student List'!I15,"")</f>
        <v>Social Studies</v>
      </c>
      <c r="S10" s="140" t="str">
        <f>IF(ISTEXT('Student List'!I16),'Student List'!I16,"")</f>
        <v>Typing</v>
      </c>
    </row>
    <row r="11" spans="2:19" ht="13.5" thickBot="1">
      <c r="B11" s="147" t="str">
        <f>IF(ISTEXT('Student List'!C14),('Student List'!C14),"")</f>
        <v/>
      </c>
      <c r="C11" s="191" t="str">
        <f>IF(ISERROR(AVERAGE('1st Nine Weeks'!E37,'2nd Nine Weeks'!E37,'3rd Nine Weeks'!E37,'4th Nine Weeks'!E37)),"",(AVERAGE('1st Nine Weeks'!E37,'2nd Nine Weeks'!E37,'3rd Nine Weeks'!E37,'4th Nine Weeks'!E37)))</f>
        <v/>
      </c>
      <c r="D11" s="191" t="str">
        <f>IF(ISERROR(AVERAGE('1st Nine Weeks'!E64,'2nd Nine Weeks'!E64,'3rd Nine Weeks'!E64,'4th Nine Weeks'!E64)),"",(AVERAGE('1st Nine Weeks'!E64,'2nd Nine Weeks'!E64,'3rd Nine Weeks'!E64,'4th Nine Weeks'!E64)))</f>
        <v/>
      </c>
      <c r="E11" s="191" t="str">
        <f>IF(ISERROR(AVERAGE('1st Nine Weeks'!E91,'2nd Nine Weeks'!E91,'3rd Nine Weeks'!E91,'4th Nine Weeks'!E91)),"",(AVERAGE('1st Nine Weeks'!E91,'2nd Nine Weeks'!E91,'3rd Nine Weeks'!E91,'4th Nine Weeks'!E91)))</f>
        <v/>
      </c>
      <c r="F11" s="191" t="str">
        <f>IF(ISERROR(AVERAGE('1st Nine Weeks'!E118,'2nd Nine Weeks'!E118,'3rd Nine Weeks'!E118,'4th Nine Weeks'!E118)),"",(AVERAGE('1st Nine Weeks'!E118,'2nd Nine Weeks'!E118,'3rd Nine Weeks'!E118,'4th Nine Weeks'!E118)))</f>
        <v/>
      </c>
      <c r="G11" s="191" t="str">
        <f>IF(ISERROR(AVERAGE('1st Nine Weeks'!E145,'2nd Nine Weeks'!E145,'3rd Nine Weeks'!E145,'4th Nine Weeks'!E145)),"",(AVERAGE('1st Nine Weeks'!E145,'2nd Nine Weeks'!E145,'3rd Nine Weeks'!E145,'4th Nine Weeks'!E145)))</f>
        <v/>
      </c>
      <c r="H11" s="191" t="str">
        <f>IF(ISERROR(AVERAGE('1st Nine Weeks'!E172,'2nd Nine Weeks'!E172,'3rd Nine Weeks'!E172,'4th Nine Weeks'!E172)),"",(AVERAGE('1st Nine Weeks'!E172,'2nd Nine Weeks'!E172,'3rd Nine Weeks'!E172,'4th Nine Weeks'!E172)))</f>
        <v/>
      </c>
      <c r="I11" s="191" t="str">
        <f>IF(ISERROR(AVERAGE('1st Nine Weeks'!E199,'2nd Nine Weeks'!E199,'3rd Nine Weeks'!E199,'4th Nine Weeks'!E199)),"",(AVERAGE('1st Nine Weeks'!E199,'2nd Nine Weeks'!E199,'3rd Nine Weeks'!E199,'4th Nine Weeks'!E199)))</f>
        <v/>
      </c>
      <c r="J11" s="191" t="str">
        <f>IF(ISERROR(AVERAGE('1st Nine Weeks'!E226,'2nd Nine Weeks'!E226,'3rd Nine Weeks'!E226,'4th Nine Weeks'!E226)),"",(AVERAGE('1st Nine Weeks'!E226,'2nd Nine Weeks'!E226,'3rd Nine Weeks'!E226,'4th Nine Weeks'!E226)))</f>
        <v/>
      </c>
      <c r="K11" s="191" t="str">
        <f>IF(ISERROR(AVERAGE('1st Nine Weeks'!E253,'2nd Nine Weeks'!E253,'3rd Nine Weeks'!E253,'4th Nine Weeks'!E253)),"",(AVERAGE('1st Nine Weeks'!E253,'2nd Nine Weeks'!E253,'3rd Nine Weeks'!E253,'4th Nine Weeks'!E253)))</f>
        <v/>
      </c>
      <c r="L11" s="191" t="str">
        <f>IF(ISERROR(AVERAGE('1st Nine Weeks'!E280,'2nd Nine Weeks'!E280,'3rd Nine Weeks'!E280,'4th Nine Weeks'!E280)),"",(AVERAGE('1st Nine Weeks'!E280,'2nd Nine Weeks'!E280,'3rd Nine Weeks'!E280,'4th Nine Weeks'!E280)))</f>
        <v/>
      </c>
      <c r="M11" s="191" t="str">
        <f>IF(ISERROR(AVERAGE('1st Nine Weeks'!E307,'2nd Nine Weeks'!E307,'3rd Nine Weeks'!E307,'4th Nine Weeks'!E307)),"",(AVERAGE('1st Nine Weeks'!E307,'2nd Nine Weeks'!E307,'3rd Nine Weeks'!E307,'4th Nine Weeks'!E307)))</f>
        <v/>
      </c>
      <c r="N11" s="191" t="str">
        <f>IF(ISERROR(AVERAGE('1st Nine Weeks'!E334,'2nd Nine Weeks'!E334,'3rd Nine Weeks'!E334,'4th Nine Weeks'!E334)),"",(AVERAGE('1st Nine Weeks'!E334,'2nd Nine Weeks'!E334,'3rd Nine Weeks'!E334,'4th Nine Weeks'!E334)))</f>
        <v/>
      </c>
      <c r="P11" s="373" t="str">
        <f>IF(ISERROR(AVERAGE(G6:G27)),"",(AVERAGE(G6:G27)))</f>
        <v/>
      </c>
      <c r="Q11" s="373" t="str">
        <f>IF(ISERROR(AVERAGE(H6:H27)),"",(AVERAGE(H6:H27)))</f>
        <v/>
      </c>
      <c r="R11" s="373" t="str">
        <f>IF(ISERROR(AVERAGE(I6:I27)),"",(AVERAGE(I6:I27)))</f>
        <v/>
      </c>
      <c r="S11" s="373" t="str">
        <f>IF(ISERROR(AVERAGE(J6:J27)),"",(AVERAGE(J6:J27)))</f>
        <v/>
      </c>
    </row>
    <row r="12" spans="2:19" ht="13.5" thickBot="1">
      <c r="B12" s="147" t="str">
        <f>IF(ISTEXT('Student List'!C15),('Student List'!C15),"")</f>
        <v/>
      </c>
      <c r="C12" s="191" t="str">
        <f>IF(ISERROR(AVERAGE('1st Nine Weeks'!E38,'2nd Nine Weeks'!E38,'3rd Nine Weeks'!E38,'4th Nine Weeks'!E38)),"",(AVERAGE('1st Nine Weeks'!E38,'2nd Nine Weeks'!E38,'3rd Nine Weeks'!E38,'4th Nine Weeks'!E38)))</f>
        <v/>
      </c>
      <c r="D12" s="191" t="str">
        <f>IF(ISERROR(AVERAGE('1st Nine Weeks'!E65,'2nd Nine Weeks'!E65,'3rd Nine Weeks'!E65,'4th Nine Weeks'!E65)),"",(AVERAGE('1st Nine Weeks'!E65,'2nd Nine Weeks'!E65,'3rd Nine Weeks'!E65,'4th Nine Weeks'!E65)))</f>
        <v/>
      </c>
      <c r="E12" s="191" t="str">
        <f>IF(ISERROR(AVERAGE('1st Nine Weeks'!E92,'2nd Nine Weeks'!E92,'3rd Nine Weeks'!E92,'4th Nine Weeks'!E92)),"",(AVERAGE('1st Nine Weeks'!E92,'2nd Nine Weeks'!E92,'3rd Nine Weeks'!E92,'4th Nine Weeks'!E92)))</f>
        <v/>
      </c>
      <c r="F12" s="191" t="str">
        <f>IF(ISERROR(AVERAGE('1st Nine Weeks'!E119,'2nd Nine Weeks'!E119,'3rd Nine Weeks'!E119,'4th Nine Weeks'!E119)),"",(AVERAGE('1st Nine Weeks'!E119,'2nd Nine Weeks'!E119,'3rd Nine Weeks'!E119,'4th Nine Weeks'!E119)))</f>
        <v/>
      </c>
      <c r="G12" s="191" t="str">
        <f>IF(ISERROR(AVERAGE('1st Nine Weeks'!E146,'2nd Nine Weeks'!E146,'3rd Nine Weeks'!E146,'4th Nine Weeks'!E146)),"",(AVERAGE('1st Nine Weeks'!E146,'2nd Nine Weeks'!E146,'3rd Nine Weeks'!E146,'4th Nine Weeks'!E146)))</f>
        <v/>
      </c>
      <c r="H12" s="191" t="str">
        <f>IF(ISERROR(AVERAGE('1st Nine Weeks'!E173,'2nd Nine Weeks'!E173,'3rd Nine Weeks'!E173,'4th Nine Weeks'!E173)),"",(AVERAGE('1st Nine Weeks'!E173,'2nd Nine Weeks'!E173,'3rd Nine Weeks'!E173,'4th Nine Weeks'!E173)))</f>
        <v/>
      </c>
      <c r="I12" s="191" t="str">
        <f>IF(ISERROR(AVERAGE('1st Nine Weeks'!E200,'2nd Nine Weeks'!E200,'3rd Nine Weeks'!E200,'4th Nine Weeks'!E200)),"",(AVERAGE('1st Nine Weeks'!E200,'2nd Nine Weeks'!E200,'3rd Nine Weeks'!E200,'4th Nine Weeks'!E200)))</f>
        <v/>
      </c>
      <c r="J12" s="191" t="str">
        <f>IF(ISERROR(AVERAGE('1st Nine Weeks'!E227,'2nd Nine Weeks'!E227,'3rd Nine Weeks'!E227,'4th Nine Weeks'!E227)),"",(AVERAGE('1st Nine Weeks'!E227,'2nd Nine Weeks'!E227,'3rd Nine Weeks'!E227,'4th Nine Weeks'!E227)))</f>
        <v/>
      </c>
      <c r="K12" s="191" t="str">
        <f>IF(ISERROR(AVERAGE('1st Nine Weeks'!E254,'2nd Nine Weeks'!E254,'3rd Nine Weeks'!E254,'4th Nine Weeks'!E254)),"",(AVERAGE('1st Nine Weeks'!E254,'2nd Nine Weeks'!E254,'3rd Nine Weeks'!E254,'4th Nine Weeks'!E254)))</f>
        <v/>
      </c>
      <c r="L12" s="191" t="str">
        <f>IF(ISERROR(AVERAGE('1st Nine Weeks'!E281,'2nd Nine Weeks'!E281,'3rd Nine Weeks'!E281,'4th Nine Weeks'!E281)),"",(AVERAGE('1st Nine Weeks'!E281,'2nd Nine Weeks'!E281,'3rd Nine Weeks'!E281,'4th Nine Weeks'!E281)))</f>
        <v/>
      </c>
      <c r="M12" s="191" t="str">
        <f>IF(ISERROR(AVERAGE('1st Nine Weeks'!E308,'2nd Nine Weeks'!E308,'3rd Nine Weeks'!E308,'4th Nine Weeks'!E308)),"",(AVERAGE('1st Nine Weeks'!E308,'2nd Nine Weeks'!E308,'3rd Nine Weeks'!E308,'4th Nine Weeks'!E308)))</f>
        <v/>
      </c>
      <c r="N12" s="191" t="str">
        <f>IF(ISERROR(AVERAGE('1st Nine Weeks'!E335,'2nd Nine Weeks'!E335,'3rd Nine Weeks'!E335,'4th Nine Weeks'!E335)),"",(AVERAGE('1st Nine Weeks'!E335,'2nd Nine Weeks'!E335,'3rd Nine Weeks'!E335,'4th Nine Weeks'!E335)))</f>
        <v/>
      </c>
      <c r="P12" s="376"/>
      <c r="Q12" s="376"/>
      <c r="R12" s="376"/>
      <c r="S12" s="374"/>
    </row>
    <row r="13" spans="2:19" ht="13.5" thickBot="1">
      <c r="B13" s="147" t="str">
        <f>IF(ISTEXT('Student List'!C16),('Student List'!C16),"")</f>
        <v/>
      </c>
      <c r="C13" s="191" t="str">
        <f>IF(ISERROR(AVERAGE('1st Nine Weeks'!E39,'2nd Nine Weeks'!E39,'3rd Nine Weeks'!E39,'4th Nine Weeks'!E39)),"",(AVERAGE('1st Nine Weeks'!E39,'2nd Nine Weeks'!E39,'3rd Nine Weeks'!E39,'4th Nine Weeks'!E39)))</f>
        <v/>
      </c>
      <c r="D13" s="191" t="str">
        <f>IF(ISERROR(AVERAGE('1st Nine Weeks'!E66,'2nd Nine Weeks'!E66,'3rd Nine Weeks'!E66,'4th Nine Weeks'!E66)),"",(AVERAGE('1st Nine Weeks'!E66,'2nd Nine Weeks'!E66,'3rd Nine Weeks'!E66,'4th Nine Weeks'!E66)))</f>
        <v/>
      </c>
      <c r="E13" s="191" t="str">
        <f>IF(ISERROR(AVERAGE('1st Nine Weeks'!E93,'2nd Nine Weeks'!E93,'3rd Nine Weeks'!E93,'4th Nine Weeks'!E93)),"",(AVERAGE('1st Nine Weeks'!E93,'2nd Nine Weeks'!E93,'3rd Nine Weeks'!E93,'4th Nine Weeks'!E93)))</f>
        <v/>
      </c>
      <c r="F13" s="191" t="str">
        <f>IF(ISERROR(AVERAGE('1st Nine Weeks'!E120,'2nd Nine Weeks'!E120,'3rd Nine Weeks'!E120,'4th Nine Weeks'!E120)),"",(AVERAGE('1st Nine Weeks'!E120,'2nd Nine Weeks'!E120,'3rd Nine Weeks'!E120,'4th Nine Weeks'!E120)))</f>
        <v/>
      </c>
      <c r="G13" s="191" t="str">
        <f>IF(ISERROR(AVERAGE('1st Nine Weeks'!E147,'2nd Nine Weeks'!E147,'3rd Nine Weeks'!E147,'4th Nine Weeks'!E147)),"",(AVERAGE('1st Nine Weeks'!E147,'2nd Nine Weeks'!E147,'3rd Nine Weeks'!E147,'4th Nine Weeks'!E147)))</f>
        <v/>
      </c>
      <c r="H13" s="191" t="str">
        <f>IF(ISERROR(AVERAGE('1st Nine Weeks'!E174,'2nd Nine Weeks'!E174,'3rd Nine Weeks'!E174,'4th Nine Weeks'!E174)),"",(AVERAGE('1st Nine Weeks'!E174,'2nd Nine Weeks'!E174,'3rd Nine Weeks'!E174,'4th Nine Weeks'!E174)))</f>
        <v/>
      </c>
      <c r="I13" s="191" t="str">
        <f>IF(ISERROR(AVERAGE('1st Nine Weeks'!E201,'2nd Nine Weeks'!E201,'3rd Nine Weeks'!E201,'4th Nine Weeks'!E201)),"",(AVERAGE('1st Nine Weeks'!E201,'2nd Nine Weeks'!E201,'3rd Nine Weeks'!E201,'4th Nine Weeks'!E201)))</f>
        <v/>
      </c>
      <c r="J13" s="191" t="str">
        <f>IF(ISERROR(AVERAGE('1st Nine Weeks'!E228,'2nd Nine Weeks'!E228,'3rd Nine Weeks'!E228,'4th Nine Weeks'!E228)),"",(AVERAGE('1st Nine Weeks'!E228,'2nd Nine Weeks'!E228,'3rd Nine Weeks'!E228,'4th Nine Weeks'!E228)))</f>
        <v/>
      </c>
      <c r="K13" s="191" t="str">
        <f>IF(ISERROR(AVERAGE('1st Nine Weeks'!E255,'2nd Nine Weeks'!E255,'3rd Nine Weeks'!E255,'4th Nine Weeks'!E255)),"",(AVERAGE('1st Nine Weeks'!E255,'2nd Nine Weeks'!E255,'3rd Nine Weeks'!E255,'4th Nine Weeks'!E255)))</f>
        <v/>
      </c>
      <c r="L13" s="191" t="str">
        <f>IF(ISERROR(AVERAGE('1st Nine Weeks'!E282,'2nd Nine Weeks'!E282,'3rd Nine Weeks'!E282,'4th Nine Weeks'!E282)),"",(AVERAGE('1st Nine Weeks'!E282,'2nd Nine Weeks'!E282,'3rd Nine Weeks'!E282,'4th Nine Weeks'!E282)))</f>
        <v/>
      </c>
      <c r="M13" s="191" t="str">
        <f>IF(ISERROR(AVERAGE('1st Nine Weeks'!E309,'2nd Nine Weeks'!E309,'3rd Nine Weeks'!E309,'4th Nine Weeks'!E309)),"",(AVERAGE('1st Nine Weeks'!E309,'2nd Nine Weeks'!E309,'3rd Nine Weeks'!E309,'4th Nine Weeks'!E309)))</f>
        <v/>
      </c>
      <c r="N13" s="191" t="str">
        <f>IF(ISERROR(AVERAGE('1st Nine Weeks'!E336,'2nd Nine Weeks'!E336,'3rd Nine Weeks'!E336,'4th Nine Weeks'!E336)),"",(AVERAGE('1st Nine Weeks'!E336,'2nd Nine Weeks'!E336,'3rd Nine Weeks'!E336,'4th Nine Weeks'!E336)))</f>
        <v/>
      </c>
      <c r="P13" s="377"/>
      <c r="Q13" s="377"/>
      <c r="R13" s="377"/>
      <c r="S13" s="375"/>
    </row>
    <row r="14" spans="2:19" ht="13.5" thickBot="1">
      <c r="B14" s="147" t="str">
        <f>IF(ISTEXT('Student List'!C17),('Student List'!C17),"")</f>
        <v/>
      </c>
      <c r="C14" s="191" t="str">
        <f>IF(ISERROR(AVERAGE('1st Nine Weeks'!E40,'2nd Nine Weeks'!E40,'3rd Nine Weeks'!E40,'4th Nine Weeks'!E40)),"",(AVERAGE('1st Nine Weeks'!E40,'2nd Nine Weeks'!E40,'3rd Nine Weeks'!E40,'4th Nine Weeks'!E40)))</f>
        <v/>
      </c>
      <c r="D14" s="191" t="str">
        <f>IF(ISERROR(AVERAGE('1st Nine Weeks'!E67,'2nd Nine Weeks'!E67,'3rd Nine Weeks'!E67,'4th Nine Weeks'!E67)),"",(AVERAGE('1st Nine Weeks'!E67,'2nd Nine Weeks'!E67,'3rd Nine Weeks'!E67,'4th Nine Weeks'!E67)))</f>
        <v/>
      </c>
      <c r="E14" s="191" t="str">
        <f>IF(ISERROR(AVERAGE('1st Nine Weeks'!E94,'2nd Nine Weeks'!E94,'3rd Nine Weeks'!E94,'4th Nine Weeks'!E94)),"",(AVERAGE('1st Nine Weeks'!E94,'2nd Nine Weeks'!E94,'3rd Nine Weeks'!E94,'4th Nine Weeks'!E94)))</f>
        <v/>
      </c>
      <c r="F14" s="191" t="str">
        <f>IF(ISERROR(AVERAGE('1st Nine Weeks'!E121,'2nd Nine Weeks'!E121,'3rd Nine Weeks'!E121,'4th Nine Weeks'!E121)),"",(AVERAGE('1st Nine Weeks'!E121,'2nd Nine Weeks'!E121,'3rd Nine Weeks'!E121,'4th Nine Weeks'!E121)))</f>
        <v/>
      </c>
      <c r="G14" s="191" t="str">
        <f>IF(ISERROR(AVERAGE('1st Nine Weeks'!E148,'2nd Nine Weeks'!E148,'3rd Nine Weeks'!E148,'4th Nine Weeks'!E148)),"",(AVERAGE('1st Nine Weeks'!E148,'2nd Nine Weeks'!E148,'3rd Nine Weeks'!E148,'4th Nine Weeks'!E148)))</f>
        <v/>
      </c>
      <c r="H14" s="191" t="str">
        <f>IF(ISERROR(AVERAGE('1st Nine Weeks'!E175,'2nd Nine Weeks'!E175,'3rd Nine Weeks'!E175,'4th Nine Weeks'!E175)),"",(AVERAGE('1st Nine Weeks'!E175,'2nd Nine Weeks'!E175,'3rd Nine Weeks'!E175,'4th Nine Weeks'!E175)))</f>
        <v/>
      </c>
      <c r="I14" s="191" t="str">
        <f>IF(ISERROR(AVERAGE('1st Nine Weeks'!E202,'2nd Nine Weeks'!E202,'3rd Nine Weeks'!E202,'4th Nine Weeks'!E202)),"",(AVERAGE('1st Nine Weeks'!E202,'2nd Nine Weeks'!E202,'3rd Nine Weeks'!E202,'4th Nine Weeks'!E202)))</f>
        <v/>
      </c>
      <c r="J14" s="191" t="str">
        <f>IF(ISERROR(AVERAGE('1st Nine Weeks'!E229,'2nd Nine Weeks'!E229,'3rd Nine Weeks'!E229,'4th Nine Weeks'!E229)),"",(AVERAGE('1st Nine Weeks'!E229,'2nd Nine Weeks'!E229,'3rd Nine Weeks'!E229,'4th Nine Weeks'!E229)))</f>
        <v/>
      </c>
      <c r="K14" s="191" t="str">
        <f>IF(ISERROR(AVERAGE('1st Nine Weeks'!E256,'2nd Nine Weeks'!E256,'3rd Nine Weeks'!E256,'4th Nine Weeks'!E256)),"",(AVERAGE('1st Nine Weeks'!E256,'2nd Nine Weeks'!E256,'3rd Nine Weeks'!E256,'4th Nine Weeks'!E256)))</f>
        <v/>
      </c>
      <c r="L14" s="191" t="str">
        <f>IF(ISERROR(AVERAGE('1st Nine Weeks'!E283,'2nd Nine Weeks'!E283,'3rd Nine Weeks'!E283,'4th Nine Weeks'!E283)),"",(AVERAGE('1st Nine Weeks'!E283,'2nd Nine Weeks'!E283,'3rd Nine Weeks'!E283,'4th Nine Weeks'!E283)))</f>
        <v/>
      </c>
      <c r="M14" s="191" t="str">
        <f>IF(ISERROR(AVERAGE('1st Nine Weeks'!E310,'2nd Nine Weeks'!E310,'3rd Nine Weeks'!E310,'4th Nine Weeks'!E310)),"",(AVERAGE('1st Nine Weeks'!E310,'2nd Nine Weeks'!E310,'3rd Nine Weeks'!E310,'4th Nine Weeks'!E310)))</f>
        <v/>
      </c>
      <c r="N14" s="191" t="str">
        <f>IF(ISERROR(AVERAGE('1st Nine Weeks'!E337,'2nd Nine Weeks'!E337,'3rd Nine Weeks'!E337,'4th Nine Weeks'!E337)),"",(AVERAGE('1st Nine Weeks'!E337,'2nd Nine Weeks'!E337,'3rd Nine Weeks'!E337,'4th Nine Weeks'!E337)))</f>
        <v/>
      </c>
      <c r="O14" s="132"/>
      <c r="P14" s="140" t="str">
        <f>IF(ISTEXT('Student List'!I17),'Student List'!I17,"")</f>
        <v>Extra 1</v>
      </c>
      <c r="Q14" s="140" t="str">
        <f>IF(ISTEXT('Student List'!I18),'Student List'!I18,"")</f>
        <v>Extra 2</v>
      </c>
      <c r="R14" s="140" t="str">
        <f>IF(ISTEXT('Student List'!I19),'Student List'!I19,"")</f>
        <v>Extra 3</v>
      </c>
      <c r="S14" s="140" t="str">
        <f>IF(ISTEXT('Student List'!I20),'Student List'!I20,"")</f>
        <v>Extra 4</v>
      </c>
    </row>
    <row r="15" spans="2:19" ht="13.5" thickBot="1">
      <c r="B15" s="147" t="str">
        <f>IF(ISTEXT('Student List'!C18),('Student List'!C18),"")</f>
        <v/>
      </c>
      <c r="C15" s="191" t="str">
        <f>IF(ISERROR(AVERAGE('1st Nine Weeks'!E41,'2nd Nine Weeks'!E41,'3rd Nine Weeks'!E41,'4th Nine Weeks'!E41)),"",(AVERAGE('1st Nine Weeks'!E41,'2nd Nine Weeks'!E41,'3rd Nine Weeks'!E41,'4th Nine Weeks'!E41)))</f>
        <v/>
      </c>
      <c r="D15" s="191" t="str">
        <f>IF(ISERROR(AVERAGE('1st Nine Weeks'!E68,'2nd Nine Weeks'!E68,'3rd Nine Weeks'!E68,'4th Nine Weeks'!E68)),"",(AVERAGE('1st Nine Weeks'!E68,'2nd Nine Weeks'!E68,'3rd Nine Weeks'!E68,'4th Nine Weeks'!E68)))</f>
        <v/>
      </c>
      <c r="E15" s="191" t="str">
        <f>IF(ISERROR(AVERAGE('1st Nine Weeks'!E95,'2nd Nine Weeks'!E95,'3rd Nine Weeks'!E95,'4th Nine Weeks'!E95)),"",(AVERAGE('1st Nine Weeks'!E95,'2nd Nine Weeks'!E95,'3rd Nine Weeks'!E95,'4th Nine Weeks'!E95)))</f>
        <v/>
      </c>
      <c r="F15" s="191" t="str">
        <f>IF(ISERROR(AVERAGE('1st Nine Weeks'!E122,'2nd Nine Weeks'!E122,'3rd Nine Weeks'!E122,'4th Nine Weeks'!E122)),"",(AVERAGE('1st Nine Weeks'!E122,'2nd Nine Weeks'!E122,'3rd Nine Weeks'!E122,'4th Nine Weeks'!E122)))</f>
        <v/>
      </c>
      <c r="G15" s="191" t="str">
        <f>IF(ISERROR(AVERAGE('1st Nine Weeks'!E149,'2nd Nine Weeks'!E149,'3rd Nine Weeks'!E149,'4th Nine Weeks'!E149)),"",(AVERAGE('1st Nine Weeks'!E149,'2nd Nine Weeks'!E149,'3rd Nine Weeks'!E149,'4th Nine Weeks'!E149)))</f>
        <v/>
      </c>
      <c r="H15" s="191" t="str">
        <f>IF(ISERROR(AVERAGE('1st Nine Weeks'!E176,'2nd Nine Weeks'!E176,'3rd Nine Weeks'!E176,'4th Nine Weeks'!E176)),"",(AVERAGE('1st Nine Weeks'!E176,'2nd Nine Weeks'!E176,'3rd Nine Weeks'!E176,'4th Nine Weeks'!E176)))</f>
        <v/>
      </c>
      <c r="I15" s="191" t="str">
        <f>IF(ISERROR(AVERAGE('1st Nine Weeks'!E203,'2nd Nine Weeks'!E203,'3rd Nine Weeks'!E203,'4th Nine Weeks'!E203)),"",(AVERAGE('1st Nine Weeks'!E203,'2nd Nine Weeks'!E203,'3rd Nine Weeks'!E203,'4th Nine Weeks'!E203)))</f>
        <v/>
      </c>
      <c r="J15" s="191" t="str">
        <f>IF(ISERROR(AVERAGE('1st Nine Weeks'!E230,'2nd Nine Weeks'!E230,'3rd Nine Weeks'!E230,'4th Nine Weeks'!E230)),"",(AVERAGE('1st Nine Weeks'!E230,'2nd Nine Weeks'!E230,'3rd Nine Weeks'!E230,'4th Nine Weeks'!E230)))</f>
        <v/>
      </c>
      <c r="K15" s="191" t="str">
        <f>IF(ISERROR(AVERAGE('1st Nine Weeks'!E257,'2nd Nine Weeks'!E257,'3rd Nine Weeks'!E257,'4th Nine Weeks'!E257)),"",(AVERAGE('1st Nine Weeks'!E257,'2nd Nine Weeks'!E257,'3rd Nine Weeks'!E257,'4th Nine Weeks'!E257)))</f>
        <v/>
      </c>
      <c r="L15" s="191" t="str">
        <f>IF(ISERROR(AVERAGE('1st Nine Weeks'!E284,'2nd Nine Weeks'!E284,'3rd Nine Weeks'!E284,'4th Nine Weeks'!E284)),"",(AVERAGE('1st Nine Weeks'!E284,'2nd Nine Weeks'!E284,'3rd Nine Weeks'!E284,'4th Nine Weeks'!E284)))</f>
        <v/>
      </c>
      <c r="M15" s="191" t="str">
        <f>IF(ISERROR(AVERAGE('1st Nine Weeks'!E311,'2nd Nine Weeks'!E311,'3rd Nine Weeks'!E311,'4th Nine Weeks'!E311)),"",(AVERAGE('1st Nine Weeks'!E311,'2nd Nine Weeks'!E311,'3rd Nine Weeks'!E311,'4th Nine Weeks'!E311)))</f>
        <v/>
      </c>
      <c r="N15" s="191" t="str">
        <f>IF(ISERROR(AVERAGE('1st Nine Weeks'!E338,'2nd Nine Weeks'!E338,'3rd Nine Weeks'!E338,'4th Nine Weeks'!E338)),"",(AVERAGE('1st Nine Weeks'!E338,'2nd Nine Weeks'!E338,'3rd Nine Weeks'!E338,'4th Nine Weeks'!E338)))</f>
        <v/>
      </c>
      <c r="O15" s="132"/>
      <c r="P15" s="373" t="str">
        <f>IF(ISERROR(AVERAGE(K6:K27)),"",(AVERAGE(K6:K27)))</f>
        <v/>
      </c>
      <c r="Q15" s="373" t="str">
        <f>IF(ISERROR(AVERAGE(L6:L27)),"",(AVERAGE(L6:L27)))</f>
        <v/>
      </c>
      <c r="R15" s="373" t="str">
        <f>IF(ISERROR(AVERAGE(M6:M27)),"",(AVERAGE(M6:M27)))</f>
        <v/>
      </c>
      <c r="S15" s="373" t="str">
        <f>IF(ISERROR(AVERAGE(N6:N27)),"",(AVERAGE(N6:N27)))</f>
        <v/>
      </c>
    </row>
    <row r="16" spans="2:19" ht="13.5" thickBot="1">
      <c r="B16" s="147" t="str">
        <f>IF(ISTEXT('Student List'!C19),('Student List'!C19),"")</f>
        <v/>
      </c>
      <c r="C16" s="191" t="str">
        <f>IF(ISERROR(AVERAGE('1st Nine Weeks'!E42,'2nd Nine Weeks'!E42,'3rd Nine Weeks'!E42,'4th Nine Weeks'!E42)),"",(AVERAGE('1st Nine Weeks'!E42,'2nd Nine Weeks'!E42,'3rd Nine Weeks'!E42,'4th Nine Weeks'!E42)))</f>
        <v/>
      </c>
      <c r="D16" s="191" t="str">
        <f>IF(ISERROR(AVERAGE('1st Nine Weeks'!E69,'2nd Nine Weeks'!E69,'3rd Nine Weeks'!E69,'4th Nine Weeks'!E69)),"",(AVERAGE('1st Nine Weeks'!E69,'2nd Nine Weeks'!E69,'3rd Nine Weeks'!E69,'4th Nine Weeks'!E69)))</f>
        <v/>
      </c>
      <c r="E16" s="191" t="str">
        <f>IF(ISERROR(AVERAGE('1st Nine Weeks'!E96,'2nd Nine Weeks'!E96,'3rd Nine Weeks'!E96,'4th Nine Weeks'!E96)),"",(AVERAGE('1st Nine Weeks'!E96,'2nd Nine Weeks'!E96,'3rd Nine Weeks'!E96,'4th Nine Weeks'!E96)))</f>
        <v/>
      </c>
      <c r="F16" s="191" t="str">
        <f>IF(ISERROR(AVERAGE('1st Nine Weeks'!E123,'2nd Nine Weeks'!E123,'3rd Nine Weeks'!E123,'4th Nine Weeks'!E123)),"",(AVERAGE('1st Nine Weeks'!E123,'2nd Nine Weeks'!E123,'3rd Nine Weeks'!E123,'4th Nine Weeks'!E123)))</f>
        <v/>
      </c>
      <c r="G16" s="191" t="str">
        <f>IF(ISERROR(AVERAGE('1st Nine Weeks'!E150,'2nd Nine Weeks'!E150,'3rd Nine Weeks'!E150,'4th Nine Weeks'!E150)),"",(AVERAGE('1st Nine Weeks'!E150,'2nd Nine Weeks'!E150,'3rd Nine Weeks'!E150,'4th Nine Weeks'!E150)))</f>
        <v/>
      </c>
      <c r="H16" s="191" t="str">
        <f>IF(ISERROR(AVERAGE('1st Nine Weeks'!E177,'2nd Nine Weeks'!E177,'3rd Nine Weeks'!E177,'4th Nine Weeks'!E177)),"",(AVERAGE('1st Nine Weeks'!E177,'2nd Nine Weeks'!E177,'3rd Nine Weeks'!E177,'4th Nine Weeks'!E177)))</f>
        <v/>
      </c>
      <c r="I16" s="191" t="str">
        <f>IF(ISERROR(AVERAGE('1st Nine Weeks'!E204,'2nd Nine Weeks'!E204,'3rd Nine Weeks'!E204,'4th Nine Weeks'!E204)),"",(AVERAGE('1st Nine Weeks'!E204,'2nd Nine Weeks'!E204,'3rd Nine Weeks'!E204,'4th Nine Weeks'!E204)))</f>
        <v/>
      </c>
      <c r="J16" s="191" t="str">
        <f>IF(ISERROR(AVERAGE('1st Nine Weeks'!E231,'2nd Nine Weeks'!E231,'3rd Nine Weeks'!E231,'4th Nine Weeks'!E231)),"",(AVERAGE('1st Nine Weeks'!E231,'2nd Nine Weeks'!E231,'3rd Nine Weeks'!E231,'4th Nine Weeks'!E231)))</f>
        <v/>
      </c>
      <c r="K16" s="191" t="str">
        <f>IF(ISERROR(AVERAGE('1st Nine Weeks'!E258,'2nd Nine Weeks'!E258,'3rd Nine Weeks'!E258,'4th Nine Weeks'!E258)),"",(AVERAGE('1st Nine Weeks'!E258,'2nd Nine Weeks'!E258,'3rd Nine Weeks'!E258,'4th Nine Weeks'!E258)))</f>
        <v/>
      </c>
      <c r="L16" s="191" t="str">
        <f>IF(ISERROR(AVERAGE('1st Nine Weeks'!E285,'2nd Nine Weeks'!E285,'3rd Nine Weeks'!E285,'4th Nine Weeks'!E285)),"",(AVERAGE('1st Nine Weeks'!E285,'2nd Nine Weeks'!E285,'3rd Nine Weeks'!E285,'4th Nine Weeks'!E285)))</f>
        <v/>
      </c>
      <c r="M16" s="191" t="str">
        <f>IF(ISERROR(AVERAGE('1st Nine Weeks'!E312,'2nd Nine Weeks'!E312,'3rd Nine Weeks'!E312,'4th Nine Weeks'!E312)),"",(AVERAGE('1st Nine Weeks'!E312,'2nd Nine Weeks'!E312,'3rd Nine Weeks'!E312,'4th Nine Weeks'!E312)))</f>
        <v/>
      </c>
      <c r="N16" s="191" t="str">
        <f>IF(ISERROR(AVERAGE('1st Nine Weeks'!E339,'2nd Nine Weeks'!E339,'3rd Nine Weeks'!E339,'4th Nine Weeks'!E339)),"",(AVERAGE('1st Nine Weeks'!E339,'2nd Nine Weeks'!E339,'3rd Nine Weeks'!E339,'4th Nine Weeks'!E339)))</f>
        <v/>
      </c>
      <c r="O16" s="132"/>
      <c r="P16" s="376"/>
      <c r="Q16" s="376"/>
      <c r="R16" s="376"/>
      <c r="S16" s="374"/>
    </row>
    <row r="17" spans="2:19" ht="13.5" thickBot="1">
      <c r="B17" s="147" t="str">
        <f>IF(ISTEXT('Student List'!C20),('Student List'!C20),"")</f>
        <v/>
      </c>
      <c r="C17" s="191" t="str">
        <f>IF(ISERROR(AVERAGE('1st Nine Weeks'!E43,'2nd Nine Weeks'!E43,'3rd Nine Weeks'!E43,'4th Nine Weeks'!E43)),"",(AVERAGE('1st Nine Weeks'!E43,'2nd Nine Weeks'!E43,'3rd Nine Weeks'!E43,'4th Nine Weeks'!E43)))</f>
        <v/>
      </c>
      <c r="D17" s="191" t="str">
        <f>IF(ISERROR(AVERAGE('1st Nine Weeks'!E70,'2nd Nine Weeks'!E70,'3rd Nine Weeks'!E70,'4th Nine Weeks'!E70)),"",(AVERAGE('1st Nine Weeks'!E70,'2nd Nine Weeks'!E70,'3rd Nine Weeks'!E70,'4th Nine Weeks'!E70)))</f>
        <v/>
      </c>
      <c r="E17" s="191" t="str">
        <f>IF(ISERROR(AVERAGE('1st Nine Weeks'!E97,'2nd Nine Weeks'!E97,'3rd Nine Weeks'!E97,'4th Nine Weeks'!E97)),"",(AVERAGE('1st Nine Weeks'!E97,'2nd Nine Weeks'!E97,'3rd Nine Weeks'!E97,'4th Nine Weeks'!E97)))</f>
        <v/>
      </c>
      <c r="F17" s="191" t="str">
        <f>IF(ISERROR(AVERAGE('1st Nine Weeks'!E124,'2nd Nine Weeks'!E124,'3rd Nine Weeks'!E124,'4th Nine Weeks'!E124)),"",(AVERAGE('1st Nine Weeks'!E124,'2nd Nine Weeks'!E124,'3rd Nine Weeks'!E124,'4th Nine Weeks'!E124)))</f>
        <v/>
      </c>
      <c r="G17" s="191" t="str">
        <f>IF(ISERROR(AVERAGE('1st Nine Weeks'!E151,'2nd Nine Weeks'!E151,'3rd Nine Weeks'!E151,'4th Nine Weeks'!E151)),"",(AVERAGE('1st Nine Weeks'!E151,'2nd Nine Weeks'!E151,'3rd Nine Weeks'!E151,'4th Nine Weeks'!E151)))</f>
        <v/>
      </c>
      <c r="H17" s="191" t="str">
        <f>IF(ISERROR(AVERAGE('1st Nine Weeks'!E178,'2nd Nine Weeks'!E178,'3rd Nine Weeks'!E178,'4th Nine Weeks'!E178)),"",(AVERAGE('1st Nine Weeks'!E178,'2nd Nine Weeks'!E178,'3rd Nine Weeks'!E178,'4th Nine Weeks'!E178)))</f>
        <v/>
      </c>
      <c r="I17" s="191" t="str">
        <f>IF(ISERROR(AVERAGE('1st Nine Weeks'!E205,'2nd Nine Weeks'!E205,'3rd Nine Weeks'!E205,'4th Nine Weeks'!E205)),"",(AVERAGE('1st Nine Weeks'!E205,'2nd Nine Weeks'!E205,'3rd Nine Weeks'!E205,'4th Nine Weeks'!E205)))</f>
        <v/>
      </c>
      <c r="J17" s="191" t="str">
        <f>IF(ISERROR(AVERAGE('1st Nine Weeks'!E232,'2nd Nine Weeks'!E232,'3rd Nine Weeks'!E232,'4th Nine Weeks'!E232)),"",(AVERAGE('1st Nine Weeks'!E232,'2nd Nine Weeks'!E232,'3rd Nine Weeks'!E232,'4th Nine Weeks'!E232)))</f>
        <v/>
      </c>
      <c r="K17" s="191" t="str">
        <f>IF(ISERROR(AVERAGE('1st Nine Weeks'!E259,'2nd Nine Weeks'!E259,'3rd Nine Weeks'!E259,'4th Nine Weeks'!E259)),"",(AVERAGE('1st Nine Weeks'!E259,'2nd Nine Weeks'!E259,'3rd Nine Weeks'!E259,'4th Nine Weeks'!E259)))</f>
        <v/>
      </c>
      <c r="L17" s="191" t="str">
        <f>IF(ISERROR(AVERAGE('1st Nine Weeks'!E286,'2nd Nine Weeks'!E286,'3rd Nine Weeks'!E286,'4th Nine Weeks'!E286)),"",(AVERAGE('1st Nine Weeks'!E286,'2nd Nine Weeks'!E286,'3rd Nine Weeks'!E286,'4th Nine Weeks'!E286)))</f>
        <v/>
      </c>
      <c r="M17" s="191" t="str">
        <f>IF(ISERROR(AVERAGE('1st Nine Weeks'!E313,'2nd Nine Weeks'!E313,'3rd Nine Weeks'!E313,'4th Nine Weeks'!E313)),"",(AVERAGE('1st Nine Weeks'!E313,'2nd Nine Weeks'!E313,'3rd Nine Weeks'!E313,'4th Nine Weeks'!E313)))</f>
        <v/>
      </c>
      <c r="N17" s="191" t="str">
        <f>IF(ISERROR(AVERAGE('1st Nine Weeks'!E340,'2nd Nine Weeks'!E340,'3rd Nine Weeks'!E340,'4th Nine Weeks'!E340)),"",(AVERAGE('1st Nine Weeks'!E340,'2nd Nine Weeks'!E340,'3rd Nine Weeks'!E340,'4th Nine Weeks'!E340)))</f>
        <v/>
      </c>
      <c r="O17" s="132"/>
      <c r="P17" s="377"/>
      <c r="Q17" s="377"/>
      <c r="R17" s="377"/>
      <c r="S17" s="375"/>
    </row>
    <row r="18" spans="2:19" ht="13.5" thickBot="1">
      <c r="B18" s="147" t="str">
        <f>IF(ISTEXT('Student List'!C21),('Student List'!C21),"")</f>
        <v/>
      </c>
      <c r="C18" s="191" t="str">
        <f>IF(ISERROR(AVERAGE('1st Nine Weeks'!E44,'2nd Nine Weeks'!E44,'3rd Nine Weeks'!E44,'4th Nine Weeks'!E44)),"",(AVERAGE('1st Nine Weeks'!E44,'2nd Nine Weeks'!E44,'3rd Nine Weeks'!E44,'4th Nine Weeks'!E44)))</f>
        <v/>
      </c>
      <c r="D18" s="191" t="str">
        <f>IF(ISERROR(AVERAGE('1st Nine Weeks'!E71,'2nd Nine Weeks'!E71,'3rd Nine Weeks'!E71,'4th Nine Weeks'!E71)),"",(AVERAGE('1st Nine Weeks'!E71,'2nd Nine Weeks'!E71,'3rd Nine Weeks'!E71,'4th Nine Weeks'!E71)))</f>
        <v/>
      </c>
      <c r="E18" s="191" t="str">
        <f>IF(ISERROR(AVERAGE('1st Nine Weeks'!E98,'2nd Nine Weeks'!E98,'3rd Nine Weeks'!E98,'4th Nine Weeks'!E98)),"",(AVERAGE('1st Nine Weeks'!E98,'2nd Nine Weeks'!E98,'3rd Nine Weeks'!E98,'4th Nine Weeks'!E98)))</f>
        <v/>
      </c>
      <c r="F18" s="191" t="str">
        <f>IF(ISERROR(AVERAGE('1st Nine Weeks'!E125,'2nd Nine Weeks'!E125,'3rd Nine Weeks'!E125,'4th Nine Weeks'!E125)),"",(AVERAGE('1st Nine Weeks'!E125,'2nd Nine Weeks'!E125,'3rd Nine Weeks'!E125,'4th Nine Weeks'!E125)))</f>
        <v/>
      </c>
      <c r="G18" s="191" t="str">
        <f>IF(ISERROR(AVERAGE('1st Nine Weeks'!E152,'2nd Nine Weeks'!E152,'3rd Nine Weeks'!E152,'4th Nine Weeks'!E152)),"",(AVERAGE('1st Nine Weeks'!E152,'2nd Nine Weeks'!E152,'3rd Nine Weeks'!E152,'4th Nine Weeks'!E152)))</f>
        <v/>
      </c>
      <c r="H18" s="191" t="str">
        <f>IF(ISERROR(AVERAGE('1st Nine Weeks'!E179,'2nd Nine Weeks'!E179,'3rd Nine Weeks'!E179,'4th Nine Weeks'!E179)),"",(AVERAGE('1st Nine Weeks'!E179,'2nd Nine Weeks'!E179,'3rd Nine Weeks'!E179,'4th Nine Weeks'!E179)))</f>
        <v/>
      </c>
      <c r="I18" s="191" t="str">
        <f>IF(ISERROR(AVERAGE('1st Nine Weeks'!E206,'2nd Nine Weeks'!E206,'3rd Nine Weeks'!E206,'4th Nine Weeks'!E206)),"",(AVERAGE('1st Nine Weeks'!E206,'2nd Nine Weeks'!E206,'3rd Nine Weeks'!E206,'4th Nine Weeks'!E206)))</f>
        <v/>
      </c>
      <c r="J18" s="191" t="str">
        <f>IF(ISERROR(AVERAGE('1st Nine Weeks'!E233,'2nd Nine Weeks'!E233,'3rd Nine Weeks'!E233,'4th Nine Weeks'!E233)),"",(AVERAGE('1st Nine Weeks'!E233,'2nd Nine Weeks'!E233,'3rd Nine Weeks'!E233,'4th Nine Weeks'!E233)))</f>
        <v/>
      </c>
      <c r="K18" s="191" t="str">
        <f>IF(ISERROR(AVERAGE('1st Nine Weeks'!E260,'2nd Nine Weeks'!E260,'3rd Nine Weeks'!E260,'4th Nine Weeks'!E260)),"",(AVERAGE('1st Nine Weeks'!E260,'2nd Nine Weeks'!E260,'3rd Nine Weeks'!E260,'4th Nine Weeks'!E260)))</f>
        <v/>
      </c>
      <c r="L18" s="191" t="str">
        <f>IF(ISERROR(AVERAGE('1st Nine Weeks'!E287,'2nd Nine Weeks'!E287,'3rd Nine Weeks'!E287,'4th Nine Weeks'!E287)),"",(AVERAGE('1st Nine Weeks'!E287,'2nd Nine Weeks'!E287,'3rd Nine Weeks'!E287,'4th Nine Weeks'!E287)))</f>
        <v/>
      </c>
      <c r="M18" s="191" t="str">
        <f>IF(ISERROR(AVERAGE('1st Nine Weeks'!E314,'2nd Nine Weeks'!E314,'3rd Nine Weeks'!E314,'4th Nine Weeks'!E314)),"",(AVERAGE('1st Nine Weeks'!E314,'2nd Nine Weeks'!E314,'3rd Nine Weeks'!E314,'4th Nine Weeks'!E314)))</f>
        <v/>
      </c>
      <c r="N18" s="191" t="str">
        <f>IF(ISERROR(AVERAGE('1st Nine Weeks'!E341,'2nd Nine Weeks'!E341,'3rd Nine Weeks'!E341,'4th Nine Weeks'!E341)),"",(AVERAGE('1st Nine Weeks'!E341,'2nd Nine Weeks'!E341,'3rd Nine Weeks'!E341,'4th Nine Weeks'!E341)))</f>
        <v/>
      </c>
      <c r="O18" s="132"/>
    </row>
    <row r="19" spans="2:19" ht="13.5" thickBot="1">
      <c r="B19" s="147" t="str">
        <f>IF(ISTEXT('Student List'!C22),('Student List'!C22),"")</f>
        <v/>
      </c>
      <c r="C19" s="191" t="str">
        <f>IF(ISERROR(AVERAGE('1st Nine Weeks'!E45,'2nd Nine Weeks'!E45,'3rd Nine Weeks'!E45,'4th Nine Weeks'!E45)),"",(AVERAGE('1st Nine Weeks'!E45,'2nd Nine Weeks'!E45,'3rd Nine Weeks'!E45,'4th Nine Weeks'!E45)))</f>
        <v/>
      </c>
      <c r="D19" s="191" t="str">
        <f>IF(ISERROR(AVERAGE('1st Nine Weeks'!E72,'2nd Nine Weeks'!E72,'3rd Nine Weeks'!E72,'4th Nine Weeks'!E72)),"",(AVERAGE('1st Nine Weeks'!E72,'2nd Nine Weeks'!E72,'3rd Nine Weeks'!E72,'4th Nine Weeks'!E72)))</f>
        <v/>
      </c>
      <c r="E19" s="191" t="str">
        <f>IF(ISERROR(AVERAGE('1st Nine Weeks'!E99,'2nd Nine Weeks'!E99,'3rd Nine Weeks'!E99,'4th Nine Weeks'!E99)),"",(AVERAGE('1st Nine Weeks'!E99,'2nd Nine Weeks'!E99,'3rd Nine Weeks'!E99,'4th Nine Weeks'!E99)))</f>
        <v/>
      </c>
      <c r="F19" s="191" t="str">
        <f>IF(ISERROR(AVERAGE('1st Nine Weeks'!E126,'2nd Nine Weeks'!E126,'3rd Nine Weeks'!E126,'4th Nine Weeks'!E126)),"",(AVERAGE('1st Nine Weeks'!E126,'2nd Nine Weeks'!E126,'3rd Nine Weeks'!E126,'4th Nine Weeks'!E126)))</f>
        <v/>
      </c>
      <c r="G19" s="191" t="str">
        <f>IF(ISERROR(AVERAGE('1st Nine Weeks'!E153,'2nd Nine Weeks'!E153,'3rd Nine Weeks'!E153,'4th Nine Weeks'!E153)),"",(AVERAGE('1st Nine Weeks'!E153,'2nd Nine Weeks'!E153,'3rd Nine Weeks'!E153,'4th Nine Weeks'!E153)))</f>
        <v/>
      </c>
      <c r="H19" s="191" t="str">
        <f>IF(ISERROR(AVERAGE('1st Nine Weeks'!E180,'2nd Nine Weeks'!E180,'3rd Nine Weeks'!E180,'4th Nine Weeks'!E180)),"",(AVERAGE('1st Nine Weeks'!E180,'2nd Nine Weeks'!E180,'3rd Nine Weeks'!E180,'4th Nine Weeks'!E180)))</f>
        <v/>
      </c>
      <c r="I19" s="191" t="str">
        <f>IF(ISERROR(AVERAGE('1st Nine Weeks'!E207,'2nd Nine Weeks'!E207,'3rd Nine Weeks'!E207,'4th Nine Weeks'!E207)),"",(AVERAGE('1st Nine Weeks'!E207,'2nd Nine Weeks'!E207,'3rd Nine Weeks'!E207,'4th Nine Weeks'!E207)))</f>
        <v/>
      </c>
      <c r="J19" s="191" t="str">
        <f>IF(ISERROR(AVERAGE('1st Nine Weeks'!E234,'2nd Nine Weeks'!E234,'3rd Nine Weeks'!E234,'4th Nine Weeks'!E234)),"",(AVERAGE('1st Nine Weeks'!E234,'2nd Nine Weeks'!E234,'3rd Nine Weeks'!E234,'4th Nine Weeks'!E234)))</f>
        <v/>
      </c>
      <c r="K19" s="191" t="str">
        <f>IF(ISERROR(AVERAGE('1st Nine Weeks'!E261,'2nd Nine Weeks'!E261,'3rd Nine Weeks'!E261,'4th Nine Weeks'!E261)),"",(AVERAGE('1st Nine Weeks'!E261,'2nd Nine Weeks'!E261,'3rd Nine Weeks'!E261,'4th Nine Weeks'!E261)))</f>
        <v/>
      </c>
      <c r="L19" s="191" t="str">
        <f>IF(ISERROR(AVERAGE('1st Nine Weeks'!E288,'2nd Nine Weeks'!E288,'3rd Nine Weeks'!E288,'4th Nine Weeks'!E288)),"",(AVERAGE('1st Nine Weeks'!E288,'2nd Nine Weeks'!E288,'3rd Nine Weeks'!E288,'4th Nine Weeks'!E288)))</f>
        <v/>
      </c>
      <c r="M19" s="191" t="str">
        <f>IF(ISERROR(AVERAGE('1st Nine Weeks'!E315,'2nd Nine Weeks'!E315,'3rd Nine Weeks'!E315,'4th Nine Weeks'!E315)),"",(AVERAGE('1st Nine Weeks'!E315,'2nd Nine Weeks'!E315,'3rd Nine Weeks'!E315,'4th Nine Weeks'!E315)))</f>
        <v/>
      </c>
      <c r="N19" s="191" t="str">
        <f>IF(ISERROR(AVERAGE('1st Nine Weeks'!E342,'2nd Nine Weeks'!E342,'3rd Nine Weeks'!E342,'4th Nine Weeks'!E342)),"",(AVERAGE('1st Nine Weeks'!E342,'2nd Nine Weeks'!E342,'3rd Nine Weeks'!E342,'4th Nine Weeks'!E342)))</f>
        <v/>
      </c>
      <c r="O19" s="132"/>
    </row>
    <row r="20" spans="2:19" ht="13.5" thickBot="1">
      <c r="B20" s="147" t="str">
        <f>IF(ISTEXT('Student List'!C23),('Student List'!C23),"")</f>
        <v/>
      </c>
      <c r="C20" s="191" t="str">
        <f>IF(ISERROR(AVERAGE('1st Nine Weeks'!E46,'2nd Nine Weeks'!E46,'3rd Nine Weeks'!E46,'4th Nine Weeks'!E46)),"",(AVERAGE('1st Nine Weeks'!E46,'2nd Nine Weeks'!E46,'3rd Nine Weeks'!E46,'4th Nine Weeks'!E46)))</f>
        <v/>
      </c>
      <c r="D20" s="191" t="str">
        <f>IF(ISERROR(AVERAGE('1st Nine Weeks'!E73,'2nd Nine Weeks'!E73,'3rd Nine Weeks'!E73,'4th Nine Weeks'!E73)),"",(AVERAGE('1st Nine Weeks'!E73,'2nd Nine Weeks'!E73,'3rd Nine Weeks'!E73,'4th Nine Weeks'!E73)))</f>
        <v/>
      </c>
      <c r="E20" s="191" t="str">
        <f>IF(ISERROR(AVERAGE('1st Nine Weeks'!E100,'2nd Nine Weeks'!E100,'3rd Nine Weeks'!E100,'4th Nine Weeks'!E100)),"",(AVERAGE('1st Nine Weeks'!E100,'2nd Nine Weeks'!E100,'3rd Nine Weeks'!E100,'4th Nine Weeks'!E100)))</f>
        <v/>
      </c>
      <c r="F20" s="191" t="str">
        <f>IF(ISERROR(AVERAGE('1st Nine Weeks'!E127,'2nd Nine Weeks'!E127,'3rd Nine Weeks'!E127,'4th Nine Weeks'!E127)),"",(AVERAGE('1st Nine Weeks'!E127,'2nd Nine Weeks'!E127,'3rd Nine Weeks'!E127,'4th Nine Weeks'!E127)))</f>
        <v/>
      </c>
      <c r="G20" s="191" t="str">
        <f>IF(ISERROR(AVERAGE('1st Nine Weeks'!E154,'2nd Nine Weeks'!E154,'3rd Nine Weeks'!E154,'4th Nine Weeks'!E154)),"",(AVERAGE('1st Nine Weeks'!E154,'2nd Nine Weeks'!E154,'3rd Nine Weeks'!E154,'4th Nine Weeks'!E154)))</f>
        <v/>
      </c>
      <c r="H20" s="191" t="str">
        <f>IF(ISERROR(AVERAGE('1st Nine Weeks'!E181,'2nd Nine Weeks'!E181,'3rd Nine Weeks'!E181,'4th Nine Weeks'!E181)),"",(AVERAGE('1st Nine Weeks'!E181,'2nd Nine Weeks'!E181,'3rd Nine Weeks'!E181,'4th Nine Weeks'!E181)))</f>
        <v/>
      </c>
      <c r="I20" s="191" t="str">
        <f>IF(ISERROR(AVERAGE('1st Nine Weeks'!E208,'2nd Nine Weeks'!E208,'3rd Nine Weeks'!E208,'4th Nine Weeks'!E208)),"",(AVERAGE('1st Nine Weeks'!E208,'2nd Nine Weeks'!E208,'3rd Nine Weeks'!E208,'4th Nine Weeks'!E208)))</f>
        <v/>
      </c>
      <c r="J20" s="191" t="str">
        <f>IF(ISERROR(AVERAGE('1st Nine Weeks'!E235,'2nd Nine Weeks'!E235,'3rd Nine Weeks'!E235,'4th Nine Weeks'!E235)),"",(AVERAGE('1st Nine Weeks'!E235,'2nd Nine Weeks'!E235,'3rd Nine Weeks'!E235,'4th Nine Weeks'!E235)))</f>
        <v/>
      </c>
      <c r="K20" s="191" t="str">
        <f>IF(ISERROR(AVERAGE('1st Nine Weeks'!E262,'2nd Nine Weeks'!E262,'3rd Nine Weeks'!E262,'4th Nine Weeks'!E262)),"",(AVERAGE('1st Nine Weeks'!E262,'2nd Nine Weeks'!E262,'3rd Nine Weeks'!E262,'4th Nine Weeks'!E262)))</f>
        <v/>
      </c>
      <c r="L20" s="191" t="str">
        <f>IF(ISERROR(AVERAGE('1st Nine Weeks'!E289,'2nd Nine Weeks'!E289,'3rd Nine Weeks'!E289,'4th Nine Weeks'!E289)),"",(AVERAGE('1st Nine Weeks'!E289,'2nd Nine Weeks'!E289,'3rd Nine Weeks'!E289,'4th Nine Weeks'!E289)))</f>
        <v/>
      </c>
      <c r="M20" s="191" t="str">
        <f>IF(ISERROR(AVERAGE('1st Nine Weeks'!E316,'2nd Nine Weeks'!E316,'3rd Nine Weeks'!E316,'4th Nine Weeks'!E316)),"",(AVERAGE('1st Nine Weeks'!E316,'2nd Nine Weeks'!E316,'3rd Nine Weeks'!E316,'4th Nine Weeks'!E316)))</f>
        <v/>
      </c>
      <c r="N20" s="191" t="str">
        <f>IF(ISERROR(AVERAGE('1st Nine Weeks'!E343,'2nd Nine Weeks'!E343,'3rd Nine Weeks'!E343,'4th Nine Weeks'!E343)),"",(AVERAGE('1st Nine Weeks'!E343,'2nd Nine Weeks'!E343,'3rd Nine Weeks'!E343,'4th Nine Weeks'!E343)))</f>
        <v/>
      </c>
      <c r="O20" s="132"/>
      <c r="P20" s="140" t="s">
        <v>57</v>
      </c>
    </row>
    <row r="21" spans="2:19" ht="13.5" thickBot="1">
      <c r="B21" s="147" t="str">
        <f>IF(ISTEXT('Student List'!C24),('Student List'!C24),"")</f>
        <v/>
      </c>
      <c r="C21" s="191" t="str">
        <f>IF(ISERROR(AVERAGE('1st Nine Weeks'!E47,'2nd Nine Weeks'!E47,'3rd Nine Weeks'!E47,'4th Nine Weeks'!E47)),"",(AVERAGE('1st Nine Weeks'!E47,'2nd Nine Weeks'!E47,'3rd Nine Weeks'!E47,'4th Nine Weeks'!E47)))</f>
        <v/>
      </c>
      <c r="D21" s="191" t="str">
        <f>IF(ISERROR(AVERAGE('1st Nine Weeks'!E74,'2nd Nine Weeks'!E74,'3rd Nine Weeks'!E74,'4th Nine Weeks'!E74)),"",(AVERAGE('1st Nine Weeks'!E74,'2nd Nine Weeks'!E74,'3rd Nine Weeks'!E74,'4th Nine Weeks'!E74)))</f>
        <v/>
      </c>
      <c r="E21" s="191" t="str">
        <f>IF(ISERROR(AVERAGE('1st Nine Weeks'!E101,'2nd Nine Weeks'!E101,'3rd Nine Weeks'!E101,'4th Nine Weeks'!E101)),"",(AVERAGE('1st Nine Weeks'!E101,'2nd Nine Weeks'!E101,'3rd Nine Weeks'!E101,'4th Nine Weeks'!E101)))</f>
        <v/>
      </c>
      <c r="F21" s="191" t="str">
        <f>IF(ISERROR(AVERAGE('1st Nine Weeks'!E128,'2nd Nine Weeks'!E128,'3rd Nine Weeks'!E128,'4th Nine Weeks'!E128)),"",(AVERAGE('1st Nine Weeks'!E128,'2nd Nine Weeks'!E128,'3rd Nine Weeks'!E128,'4th Nine Weeks'!E128)))</f>
        <v/>
      </c>
      <c r="G21" s="191" t="str">
        <f>IF(ISERROR(AVERAGE('1st Nine Weeks'!E155,'2nd Nine Weeks'!E155,'3rd Nine Weeks'!E155,'4th Nine Weeks'!E155)),"",(AVERAGE('1st Nine Weeks'!E155,'2nd Nine Weeks'!E155,'3rd Nine Weeks'!E155,'4th Nine Weeks'!E155)))</f>
        <v/>
      </c>
      <c r="H21" s="191" t="str">
        <f>IF(ISERROR(AVERAGE('1st Nine Weeks'!E182,'2nd Nine Weeks'!E182,'3rd Nine Weeks'!E182,'4th Nine Weeks'!E182)),"",(AVERAGE('1st Nine Weeks'!E182,'2nd Nine Weeks'!E182,'3rd Nine Weeks'!E182,'4th Nine Weeks'!E182)))</f>
        <v/>
      </c>
      <c r="I21" s="191" t="str">
        <f>IF(ISERROR(AVERAGE('1st Nine Weeks'!E209,'2nd Nine Weeks'!E209,'3rd Nine Weeks'!E209,'4th Nine Weeks'!E209)),"",(AVERAGE('1st Nine Weeks'!E209,'2nd Nine Weeks'!E209,'3rd Nine Weeks'!E209,'4th Nine Weeks'!E209)))</f>
        <v/>
      </c>
      <c r="J21" s="191" t="str">
        <f>IF(ISERROR(AVERAGE('1st Nine Weeks'!E236,'2nd Nine Weeks'!E236,'3rd Nine Weeks'!E236,'4th Nine Weeks'!E236)),"",(AVERAGE('1st Nine Weeks'!E236,'2nd Nine Weeks'!E236,'3rd Nine Weeks'!E236,'4th Nine Weeks'!E236)))</f>
        <v/>
      </c>
      <c r="K21" s="191" t="str">
        <f>IF(ISERROR(AVERAGE('1st Nine Weeks'!E263,'2nd Nine Weeks'!E263,'3rd Nine Weeks'!E263,'4th Nine Weeks'!E263)),"",(AVERAGE('1st Nine Weeks'!E263,'2nd Nine Weeks'!E263,'3rd Nine Weeks'!E263,'4th Nine Weeks'!E263)))</f>
        <v/>
      </c>
      <c r="L21" s="191" t="str">
        <f>IF(ISERROR(AVERAGE('1st Nine Weeks'!E290,'2nd Nine Weeks'!E290,'3rd Nine Weeks'!E290,'4th Nine Weeks'!E290)),"",(AVERAGE('1st Nine Weeks'!E290,'2nd Nine Weeks'!E290,'3rd Nine Weeks'!E290,'4th Nine Weeks'!E290)))</f>
        <v/>
      </c>
      <c r="M21" s="191" t="str">
        <f>IF(ISERROR(AVERAGE('1st Nine Weeks'!E317,'2nd Nine Weeks'!E317,'3rd Nine Weeks'!E317,'4th Nine Weeks'!E317)),"",(AVERAGE('1st Nine Weeks'!E317,'2nd Nine Weeks'!E317,'3rd Nine Weeks'!E317,'4th Nine Weeks'!E317)))</f>
        <v/>
      </c>
      <c r="N21" s="191" t="str">
        <f>IF(ISERROR(AVERAGE('1st Nine Weeks'!E344,'2nd Nine Weeks'!E344,'3rd Nine Weeks'!E344,'4th Nine Weeks'!E344)),"",(AVERAGE('1st Nine Weeks'!E344,'2nd Nine Weeks'!E344,'3rd Nine Weeks'!E344,'4th Nine Weeks'!E344)))</f>
        <v/>
      </c>
      <c r="O21" s="132"/>
      <c r="P21" s="373" t="str">
        <f>IF(ISERROR(AVERAGE(P7:S7,P11:S11,P15:S17)),"",(AVERAGE(P7:S7,P11:S11,P15:S17)))</f>
        <v/>
      </c>
    </row>
    <row r="22" spans="2:19" ht="13.5" thickBot="1">
      <c r="B22" s="147" t="str">
        <f>IF(ISTEXT('Student List'!C25),('Student List'!C25),"")</f>
        <v/>
      </c>
      <c r="C22" s="191" t="str">
        <f>IF(ISERROR(AVERAGE('1st Nine Weeks'!E48,'2nd Nine Weeks'!E48,'3rd Nine Weeks'!E48,'4th Nine Weeks'!E48)),"",(AVERAGE('1st Nine Weeks'!E48,'2nd Nine Weeks'!E48,'3rd Nine Weeks'!E48,'4th Nine Weeks'!E48)))</f>
        <v/>
      </c>
      <c r="D22" s="191" t="str">
        <f>IF(ISERROR(AVERAGE('1st Nine Weeks'!E75,'2nd Nine Weeks'!E75,'3rd Nine Weeks'!E75,'4th Nine Weeks'!E75)),"",(AVERAGE('1st Nine Weeks'!E75,'2nd Nine Weeks'!E75,'3rd Nine Weeks'!E75,'4th Nine Weeks'!E75)))</f>
        <v/>
      </c>
      <c r="E22" s="191" t="str">
        <f>IF(ISERROR(AVERAGE('1st Nine Weeks'!E102,'2nd Nine Weeks'!E102,'3rd Nine Weeks'!E102,'4th Nine Weeks'!E102)),"",(AVERAGE('1st Nine Weeks'!E102,'2nd Nine Weeks'!E102,'3rd Nine Weeks'!E102,'4th Nine Weeks'!E102)))</f>
        <v/>
      </c>
      <c r="F22" s="191" t="str">
        <f>IF(ISERROR(AVERAGE('1st Nine Weeks'!E129,'2nd Nine Weeks'!E129,'3rd Nine Weeks'!E129,'4th Nine Weeks'!E129)),"",(AVERAGE('1st Nine Weeks'!E129,'2nd Nine Weeks'!E129,'3rd Nine Weeks'!E129,'4th Nine Weeks'!E129)))</f>
        <v/>
      </c>
      <c r="G22" s="191" t="str">
        <f>IF(ISERROR(AVERAGE('1st Nine Weeks'!E156,'2nd Nine Weeks'!E156,'3rd Nine Weeks'!E156,'4th Nine Weeks'!E156)),"",(AVERAGE('1st Nine Weeks'!E156,'2nd Nine Weeks'!E156,'3rd Nine Weeks'!E156,'4th Nine Weeks'!E156)))</f>
        <v/>
      </c>
      <c r="H22" s="191" t="str">
        <f>IF(ISERROR(AVERAGE('1st Nine Weeks'!E183,'2nd Nine Weeks'!E183,'3rd Nine Weeks'!E183,'4th Nine Weeks'!E183)),"",(AVERAGE('1st Nine Weeks'!E183,'2nd Nine Weeks'!E183,'3rd Nine Weeks'!E183,'4th Nine Weeks'!E183)))</f>
        <v/>
      </c>
      <c r="I22" s="191" t="str">
        <f>IF(ISERROR(AVERAGE('1st Nine Weeks'!E210,'2nd Nine Weeks'!E210,'3rd Nine Weeks'!E210,'4th Nine Weeks'!E210)),"",(AVERAGE('1st Nine Weeks'!E210,'2nd Nine Weeks'!E210,'3rd Nine Weeks'!E210,'4th Nine Weeks'!E210)))</f>
        <v/>
      </c>
      <c r="J22" s="191" t="str">
        <f>IF(ISERROR(AVERAGE('1st Nine Weeks'!E237,'2nd Nine Weeks'!E237,'3rd Nine Weeks'!E237,'4th Nine Weeks'!E237)),"",(AVERAGE('1st Nine Weeks'!E237,'2nd Nine Weeks'!E237,'3rd Nine Weeks'!E237,'4th Nine Weeks'!E237)))</f>
        <v/>
      </c>
      <c r="K22" s="191" t="str">
        <f>IF(ISERROR(AVERAGE('1st Nine Weeks'!E264,'2nd Nine Weeks'!E264,'3rd Nine Weeks'!E264,'4th Nine Weeks'!E264)),"",(AVERAGE('1st Nine Weeks'!E264,'2nd Nine Weeks'!E264,'3rd Nine Weeks'!E264,'4th Nine Weeks'!E264)))</f>
        <v/>
      </c>
      <c r="L22" s="191" t="str">
        <f>IF(ISERROR(AVERAGE('1st Nine Weeks'!E291,'2nd Nine Weeks'!E291,'3rd Nine Weeks'!E291,'4th Nine Weeks'!E291)),"",(AVERAGE('1st Nine Weeks'!E291,'2nd Nine Weeks'!E291,'3rd Nine Weeks'!E291,'4th Nine Weeks'!E291)))</f>
        <v/>
      </c>
      <c r="M22" s="191" t="str">
        <f>IF(ISERROR(AVERAGE('1st Nine Weeks'!E318,'2nd Nine Weeks'!E318,'3rd Nine Weeks'!E318,'4th Nine Weeks'!E318)),"",(AVERAGE('1st Nine Weeks'!E318,'2nd Nine Weeks'!E318,'3rd Nine Weeks'!E318,'4th Nine Weeks'!E318)))</f>
        <v/>
      </c>
      <c r="N22" s="191" t="str">
        <f>IF(ISERROR(AVERAGE('1st Nine Weeks'!E345,'2nd Nine Weeks'!E345,'3rd Nine Weeks'!E345,'4th Nine Weeks'!E345)),"",(AVERAGE('1st Nine Weeks'!E345,'2nd Nine Weeks'!E345,'3rd Nine Weeks'!E345,'4th Nine Weeks'!E345)))</f>
        <v/>
      </c>
      <c r="O22" s="132"/>
      <c r="P22" s="376"/>
    </row>
    <row r="23" spans="2:19" ht="13.5" thickBot="1">
      <c r="B23" s="147" t="str">
        <f>IF(ISTEXT('Student List'!C26),('Student List'!C26),"")</f>
        <v/>
      </c>
      <c r="C23" s="191" t="str">
        <f>IF(ISERROR(AVERAGE('1st Nine Weeks'!E49,'2nd Nine Weeks'!E49,'3rd Nine Weeks'!E49,'4th Nine Weeks'!E49)),"",(AVERAGE('1st Nine Weeks'!E49,'2nd Nine Weeks'!E49,'3rd Nine Weeks'!E49,'4th Nine Weeks'!E49)))</f>
        <v/>
      </c>
      <c r="D23" s="191" t="str">
        <f>IF(ISERROR(AVERAGE('1st Nine Weeks'!E76,'2nd Nine Weeks'!E76,'3rd Nine Weeks'!E76,'4th Nine Weeks'!E76)),"",(AVERAGE('1st Nine Weeks'!E76,'2nd Nine Weeks'!E76,'3rd Nine Weeks'!E76,'4th Nine Weeks'!E76)))</f>
        <v/>
      </c>
      <c r="E23" s="191" t="str">
        <f>IF(ISERROR(AVERAGE('1st Nine Weeks'!E103,'2nd Nine Weeks'!E103,'3rd Nine Weeks'!E103,'4th Nine Weeks'!E103)),"",(AVERAGE('1st Nine Weeks'!E103,'2nd Nine Weeks'!E103,'3rd Nine Weeks'!E103,'4th Nine Weeks'!E103)))</f>
        <v/>
      </c>
      <c r="F23" s="191" t="str">
        <f>IF(ISERROR(AVERAGE('1st Nine Weeks'!E130,'2nd Nine Weeks'!E130,'3rd Nine Weeks'!E130,'4th Nine Weeks'!E130)),"",(AVERAGE('1st Nine Weeks'!E130,'2nd Nine Weeks'!E130,'3rd Nine Weeks'!E130,'4th Nine Weeks'!E130)))</f>
        <v/>
      </c>
      <c r="G23" s="191" t="str">
        <f>IF(ISERROR(AVERAGE('1st Nine Weeks'!E157,'2nd Nine Weeks'!E157,'3rd Nine Weeks'!E157,'4th Nine Weeks'!E157)),"",(AVERAGE('1st Nine Weeks'!E157,'2nd Nine Weeks'!E157,'3rd Nine Weeks'!E157,'4th Nine Weeks'!E157)))</f>
        <v/>
      </c>
      <c r="H23" s="191" t="str">
        <f>IF(ISERROR(AVERAGE('1st Nine Weeks'!E184,'2nd Nine Weeks'!E184,'3rd Nine Weeks'!E184,'4th Nine Weeks'!E184)),"",(AVERAGE('1st Nine Weeks'!E184,'2nd Nine Weeks'!E184,'3rd Nine Weeks'!E184,'4th Nine Weeks'!E184)))</f>
        <v/>
      </c>
      <c r="I23" s="191" t="str">
        <f>IF(ISERROR(AVERAGE('1st Nine Weeks'!E211,'2nd Nine Weeks'!E211,'3rd Nine Weeks'!E211,'4th Nine Weeks'!E211)),"",(AVERAGE('1st Nine Weeks'!E211,'2nd Nine Weeks'!E211,'3rd Nine Weeks'!E211,'4th Nine Weeks'!E211)))</f>
        <v/>
      </c>
      <c r="J23" s="191" t="str">
        <f>IF(ISERROR(AVERAGE('1st Nine Weeks'!E238,'2nd Nine Weeks'!E238,'3rd Nine Weeks'!E238,'4th Nine Weeks'!E238)),"",(AVERAGE('1st Nine Weeks'!E238,'2nd Nine Weeks'!E238,'3rd Nine Weeks'!E238,'4th Nine Weeks'!E238)))</f>
        <v/>
      </c>
      <c r="K23" s="191" t="str">
        <f>IF(ISERROR(AVERAGE('1st Nine Weeks'!E265,'2nd Nine Weeks'!E265,'3rd Nine Weeks'!E265,'4th Nine Weeks'!E265)),"",(AVERAGE('1st Nine Weeks'!E265,'2nd Nine Weeks'!E265,'3rd Nine Weeks'!E265,'4th Nine Weeks'!E265)))</f>
        <v/>
      </c>
      <c r="L23" s="191" t="str">
        <f>IF(ISERROR(AVERAGE('1st Nine Weeks'!E292,'2nd Nine Weeks'!E292,'3rd Nine Weeks'!E292,'4th Nine Weeks'!E292)),"",(AVERAGE('1st Nine Weeks'!E292,'2nd Nine Weeks'!E292,'3rd Nine Weeks'!E292,'4th Nine Weeks'!E292)))</f>
        <v/>
      </c>
      <c r="M23" s="191" t="str">
        <f>IF(ISERROR(AVERAGE('1st Nine Weeks'!E319,'2nd Nine Weeks'!E319,'3rd Nine Weeks'!E319,'4th Nine Weeks'!E319)),"",(AVERAGE('1st Nine Weeks'!E319,'2nd Nine Weeks'!E319,'3rd Nine Weeks'!E319,'4th Nine Weeks'!E319)))</f>
        <v/>
      </c>
      <c r="N23" s="191" t="str">
        <f>IF(ISERROR(AVERAGE('1st Nine Weeks'!E346,'2nd Nine Weeks'!E346,'3rd Nine Weeks'!E346,'4th Nine Weeks'!E346)),"",(AVERAGE('1st Nine Weeks'!E346,'2nd Nine Weeks'!E346,'3rd Nine Weeks'!E346,'4th Nine Weeks'!E346)))</f>
        <v/>
      </c>
      <c r="O23" s="132"/>
      <c r="P23" s="377"/>
    </row>
    <row r="24" spans="2:19" ht="13.5" thickBot="1">
      <c r="B24" s="147" t="str">
        <f>IF(ISTEXT('Student List'!C27),('Student List'!C27),"")</f>
        <v/>
      </c>
      <c r="C24" s="191" t="str">
        <f>IF(ISERROR(AVERAGE('1st Nine Weeks'!E50,'2nd Nine Weeks'!E50,'3rd Nine Weeks'!E50,'4th Nine Weeks'!E50)),"",(AVERAGE('1st Nine Weeks'!E50,'2nd Nine Weeks'!E50,'3rd Nine Weeks'!E50,'4th Nine Weeks'!E50)))</f>
        <v/>
      </c>
      <c r="D24" s="191" t="str">
        <f>IF(ISERROR(AVERAGE('1st Nine Weeks'!E77,'2nd Nine Weeks'!E77,'3rd Nine Weeks'!E77,'4th Nine Weeks'!E77)),"",(AVERAGE('1st Nine Weeks'!E77,'2nd Nine Weeks'!E77,'3rd Nine Weeks'!E77,'4th Nine Weeks'!E77)))</f>
        <v/>
      </c>
      <c r="E24" s="191" t="str">
        <f>IF(ISERROR(AVERAGE('1st Nine Weeks'!E104,'2nd Nine Weeks'!E104,'3rd Nine Weeks'!E104,'4th Nine Weeks'!E104)),"",(AVERAGE('1st Nine Weeks'!E104,'2nd Nine Weeks'!E104,'3rd Nine Weeks'!E104,'4th Nine Weeks'!E104)))</f>
        <v/>
      </c>
      <c r="F24" s="191" t="str">
        <f>IF(ISERROR(AVERAGE('1st Nine Weeks'!E131,'2nd Nine Weeks'!E131,'3rd Nine Weeks'!E131,'4th Nine Weeks'!E131)),"",(AVERAGE('1st Nine Weeks'!E131,'2nd Nine Weeks'!E131,'3rd Nine Weeks'!E131,'4th Nine Weeks'!E131)))</f>
        <v/>
      </c>
      <c r="G24" s="191" t="str">
        <f>IF(ISERROR(AVERAGE('1st Nine Weeks'!E158,'2nd Nine Weeks'!E158,'3rd Nine Weeks'!E158,'4th Nine Weeks'!E158)),"",(AVERAGE('1st Nine Weeks'!E158,'2nd Nine Weeks'!E158,'3rd Nine Weeks'!E158,'4th Nine Weeks'!E158)))</f>
        <v/>
      </c>
      <c r="H24" s="191" t="str">
        <f>IF(ISERROR(AVERAGE('1st Nine Weeks'!E185,'2nd Nine Weeks'!E185,'3rd Nine Weeks'!E185,'4th Nine Weeks'!E185)),"",(AVERAGE('1st Nine Weeks'!E185,'2nd Nine Weeks'!E185,'3rd Nine Weeks'!E185,'4th Nine Weeks'!E185)))</f>
        <v/>
      </c>
      <c r="I24" s="191" t="str">
        <f>IF(ISERROR(AVERAGE('1st Nine Weeks'!E212,'2nd Nine Weeks'!E212,'3rd Nine Weeks'!E212,'4th Nine Weeks'!E212)),"",(AVERAGE('1st Nine Weeks'!E212,'2nd Nine Weeks'!E212,'3rd Nine Weeks'!E212,'4th Nine Weeks'!E212)))</f>
        <v/>
      </c>
      <c r="J24" s="191" t="str">
        <f>IF(ISERROR(AVERAGE('1st Nine Weeks'!E239,'2nd Nine Weeks'!E239,'3rd Nine Weeks'!E239,'4th Nine Weeks'!E239)),"",(AVERAGE('1st Nine Weeks'!E239,'2nd Nine Weeks'!E239,'3rd Nine Weeks'!E239,'4th Nine Weeks'!E239)))</f>
        <v/>
      </c>
      <c r="K24" s="191" t="str">
        <f>IF(ISERROR(AVERAGE('1st Nine Weeks'!E266,'2nd Nine Weeks'!E266,'3rd Nine Weeks'!E266,'4th Nine Weeks'!E266)),"",(AVERAGE('1st Nine Weeks'!E266,'2nd Nine Weeks'!E266,'3rd Nine Weeks'!E266,'4th Nine Weeks'!E266)))</f>
        <v/>
      </c>
      <c r="L24" s="191" t="str">
        <f>IF(ISERROR(AVERAGE('1st Nine Weeks'!E293,'2nd Nine Weeks'!E293,'3rd Nine Weeks'!E293,'4th Nine Weeks'!E293)),"",(AVERAGE('1st Nine Weeks'!E293,'2nd Nine Weeks'!E293,'3rd Nine Weeks'!E293,'4th Nine Weeks'!E293)))</f>
        <v/>
      </c>
      <c r="M24" s="191" t="str">
        <f>IF(ISERROR(AVERAGE('1st Nine Weeks'!E320,'2nd Nine Weeks'!E320,'3rd Nine Weeks'!E320,'4th Nine Weeks'!E320)),"",(AVERAGE('1st Nine Weeks'!E320,'2nd Nine Weeks'!E320,'3rd Nine Weeks'!E320,'4th Nine Weeks'!E320)))</f>
        <v/>
      </c>
      <c r="N24" s="191" t="str">
        <f>IF(ISERROR(AVERAGE('1st Nine Weeks'!E347,'2nd Nine Weeks'!E347,'3rd Nine Weeks'!E347,'4th Nine Weeks'!E347)),"",(AVERAGE('1st Nine Weeks'!E347,'2nd Nine Weeks'!E347,'3rd Nine Weeks'!E347,'4th Nine Weeks'!E347)))</f>
        <v/>
      </c>
      <c r="O24" s="132"/>
    </row>
    <row r="25" spans="2:19" ht="13.5" thickBot="1">
      <c r="B25" s="147" t="str">
        <f>IF(ISTEXT('Student List'!C28),('Student List'!C28),"")</f>
        <v/>
      </c>
      <c r="C25" s="191" t="str">
        <f>IF(ISERROR(AVERAGE('1st Nine Weeks'!E51,'2nd Nine Weeks'!E51,'3rd Nine Weeks'!E51,'4th Nine Weeks'!E51)),"",(AVERAGE('1st Nine Weeks'!E51,'2nd Nine Weeks'!E51,'3rd Nine Weeks'!E51,'4th Nine Weeks'!E51)))</f>
        <v/>
      </c>
      <c r="D25" s="191" t="str">
        <f>IF(ISERROR(AVERAGE('1st Nine Weeks'!E78,'2nd Nine Weeks'!E78,'3rd Nine Weeks'!E78,'4th Nine Weeks'!E78)),"",(AVERAGE('1st Nine Weeks'!E78,'2nd Nine Weeks'!E78,'3rd Nine Weeks'!E78,'4th Nine Weeks'!E78)))</f>
        <v/>
      </c>
      <c r="E25" s="191" t="str">
        <f>IF(ISERROR(AVERAGE('1st Nine Weeks'!E105,'2nd Nine Weeks'!E105,'3rd Nine Weeks'!E105,'4th Nine Weeks'!E105)),"",(AVERAGE('1st Nine Weeks'!E105,'2nd Nine Weeks'!E105,'3rd Nine Weeks'!E105,'4th Nine Weeks'!E105)))</f>
        <v/>
      </c>
      <c r="F25" s="191" t="str">
        <f>IF(ISERROR(AVERAGE('1st Nine Weeks'!E132,'2nd Nine Weeks'!E132,'3rd Nine Weeks'!E132,'4th Nine Weeks'!E132)),"",(AVERAGE('1st Nine Weeks'!E132,'2nd Nine Weeks'!E132,'3rd Nine Weeks'!E132,'4th Nine Weeks'!E132)))</f>
        <v/>
      </c>
      <c r="G25" s="191" t="str">
        <f>IF(ISERROR(AVERAGE('1st Nine Weeks'!E159,'2nd Nine Weeks'!E159,'3rd Nine Weeks'!E159,'4th Nine Weeks'!E159)),"",(AVERAGE('1st Nine Weeks'!E159,'2nd Nine Weeks'!E159,'3rd Nine Weeks'!E159,'4th Nine Weeks'!E159)))</f>
        <v/>
      </c>
      <c r="H25" s="191" t="str">
        <f>IF(ISERROR(AVERAGE('1st Nine Weeks'!E186,'2nd Nine Weeks'!E186,'3rd Nine Weeks'!E186,'4th Nine Weeks'!E186)),"",(AVERAGE('1st Nine Weeks'!E186,'2nd Nine Weeks'!E186,'3rd Nine Weeks'!E186,'4th Nine Weeks'!E186)))</f>
        <v/>
      </c>
      <c r="I25" s="191" t="str">
        <f>IF(ISERROR(AVERAGE('1st Nine Weeks'!E213,'2nd Nine Weeks'!E213,'3rd Nine Weeks'!E213,'4th Nine Weeks'!E213)),"",(AVERAGE('1st Nine Weeks'!E213,'2nd Nine Weeks'!E213,'3rd Nine Weeks'!E213,'4th Nine Weeks'!E213)))</f>
        <v/>
      </c>
      <c r="J25" s="191" t="str">
        <f>IF(ISERROR(AVERAGE('1st Nine Weeks'!E240,'2nd Nine Weeks'!E240,'3rd Nine Weeks'!E240,'4th Nine Weeks'!E240)),"",(AVERAGE('1st Nine Weeks'!E240,'2nd Nine Weeks'!E240,'3rd Nine Weeks'!E240,'4th Nine Weeks'!E240)))</f>
        <v/>
      </c>
      <c r="K25" s="191" t="str">
        <f>IF(ISERROR(AVERAGE('1st Nine Weeks'!E267,'2nd Nine Weeks'!E267,'3rd Nine Weeks'!E267,'4th Nine Weeks'!E267)),"",(AVERAGE('1st Nine Weeks'!E267,'2nd Nine Weeks'!E267,'3rd Nine Weeks'!E267,'4th Nine Weeks'!E267)))</f>
        <v/>
      </c>
      <c r="L25" s="191" t="str">
        <f>IF(ISERROR(AVERAGE('1st Nine Weeks'!E294,'2nd Nine Weeks'!E294,'3rd Nine Weeks'!E294,'4th Nine Weeks'!E294)),"",(AVERAGE('1st Nine Weeks'!E294,'2nd Nine Weeks'!E294,'3rd Nine Weeks'!E294,'4th Nine Weeks'!E294)))</f>
        <v/>
      </c>
      <c r="M25" s="191" t="str">
        <f>IF(ISERROR(AVERAGE('1st Nine Weeks'!E321,'2nd Nine Weeks'!E321,'3rd Nine Weeks'!E321,'4th Nine Weeks'!E321)),"",(AVERAGE('1st Nine Weeks'!E321,'2nd Nine Weeks'!E321,'3rd Nine Weeks'!E321,'4th Nine Weeks'!E321)))</f>
        <v/>
      </c>
      <c r="N25" s="191" t="str">
        <f>IF(ISERROR(AVERAGE('1st Nine Weeks'!E348,'2nd Nine Weeks'!E348,'3rd Nine Weeks'!E348,'4th Nine Weeks'!E348)),"",(AVERAGE('1st Nine Weeks'!E348,'2nd Nine Weeks'!E348,'3rd Nine Weeks'!E348,'4th Nine Weeks'!E348)))</f>
        <v/>
      </c>
      <c r="O25" s="132"/>
    </row>
    <row r="26" spans="2:19" ht="13.5" thickBot="1">
      <c r="B26" s="147" t="str">
        <f>IF(ISTEXT('Student List'!C29),('Student List'!C29),"")</f>
        <v/>
      </c>
      <c r="C26" s="191" t="str">
        <f>IF(ISERROR(AVERAGE('1st Nine Weeks'!E52,'2nd Nine Weeks'!E52,'3rd Nine Weeks'!E52,'4th Nine Weeks'!E52)),"",(AVERAGE('1st Nine Weeks'!E52,'2nd Nine Weeks'!E52,'3rd Nine Weeks'!E52,'4th Nine Weeks'!E52)))</f>
        <v/>
      </c>
      <c r="D26" s="191" t="str">
        <f>IF(ISERROR(AVERAGE('1st Nine Weeks'!E79,'2nd Nine Weeks'!E79,'3rd Nine Weeks'!E79,'4th Nine Weeks'!E79)),"",(AVERAGE('1st Nine Weeks'!E79,'2nd Nine Weeks'!E79,'3rd Nine Weeks'!E79,'4th Nine Weeks'!E79)))</f>
        <v/>
      </c>
      <c r="E26" s="191" t="str">
        <f>IF(ISERROR(AVERAGE('1st Nine Weeks'!E106,'2nd Nine Weeks'!E106,'3rd Nine Weeks'!E106,'4th Nine Weeks'!E106)),"",(AVERAGE('1st Nine Weeks'!E106,'2nd Nine Weeks'!E106,'3rd Nine Weeks'!E106,'4th Nine Weeks'!E106)))</f>
        <v/>
      </c>
      <c r="F26" s="191" t="str">
        <f>IF(ISERROR(AVERAGE('1st Nine Weeks'!E133,'2nd Nine Weeks'!E133,'3rd Nine Weeks'!E133,'4th Nine Weeks'!E133)),"",(AVERAGE('1st Nine Weeks'!E133,'2nd Nine Weeks'!E133,'3rd Nine Weeks'!E133,'4th Nine Weeks'!E133)))</f>
        <v/>
      </c>
      <c r="G26" s="191" t="str">
        <f>IF(ISERROR(AVERAGE('1st Nine Weeks'!E160,'2nd Nine Weeks'!E160,'3rd Nine Weeks'!E160,'4th Nine Weeks'!E160)),"",(AVERAGE('1st Nine Weeks'!E160,'2nd Nine Weeks'!E160,'3rd Nine Weeks'!E160,'4th Nine Weeks'!E160)))</f>
        <v/>
      </c>
      <c r="H26" s="191" t="str">
        <f>IF(ISERROR(AVERAGE('1st Nine Weeks'!E187,'2nd Nine Weeks'!E187,'3rd Nine Weeks'!E187,'4th Nine Weeks'!E187)),"",(AVERAGE('1st Nine Weeks'!E187,'2nd Nine Weeks'!E187,'3rd Nine Weeks'!E187,'4th Nine Weeks'!E187)))</f>
        <v/>
      </c>
      <c r="I26" s="191" t="str">
        <f>IF(ISERROR(AVERAGE('1st Nine Weeks'!E214,'2nd Nine Weeks'!E214,'3rd Nine Weeks'!E214,'4th Nine Weeks'!E214)),"",(AVERAGE('1st Nine Weeks'!E214,'2nd Nine Weeks'!E214,'3rd Nine Weeks'!E214,'4th Nine Weeks'!E214)))</f>
        <v/>
      </c>
      <c r="J26" s="191" t="str">
        <f>IF(ISERROR(AVERAGE('1st Nine Weeks'!E241,'2nd Nine Weeks'!E241,'3rd Nine Weeks'!E241,'4th Nine Weeks'!E241)),"",(AVERAGE('1st Nine Weeks'!E241,'2nd Nine Weeks'!E241,'3rd Nine Weeks'!E241,'4th Nine Weeks'!E241)))</f>
        <v/>
      </c>
      <c r="K26" s="191" t="str">
        <f>IF(ISERROR(AVERAGE('1st Nine Weeks'!E268,'2nd Nine Weeks'!E268,'3rd Nine Weeks'!E268,'4th Nine Weeks'!E268)),"",(AVERAGE('1st Nine Weeks'!E268,'2nd Nine Weeks'!E268,'3rd Nine Weeks'!E268,'4th Nine Weeks'!E268)))</f>
        <v/>
      </c>
      <c r="L26" s="191" t="str">
        <f>IF(ISERROR(AVERAGE('1st Nine Weeks'!E295,'2nd Nine Weeks'!E295,'3rd Nine Weeks'!E295,'4th Nine Weeks'!E295)),"",(AVERAGE('1st Nine Weeks'!E295,'2nd Nine Weeks'!E295,'3rd Nine Weeks'!E295,'4th Nine Weeks'!E295)))</f>
        <v/>
      </c>
      <c r="M26" s="191" t="str">
        <f>IF(ISERROR(AVERAGE('1st Nine Weeks'!E322,'2nd Nine Weeks'!E322,'3rd Nine Weeks'!E322,'4th Nine Weeks'!E322)),"",(AVERAGE('1st Nine Weeks'!E322,'2nd Nine Weeks'!E322,'3rd Nine Weeks'!E322,'4th Nine Weeks'!E322)))</f>
        <v/>
      </c>
      <c r="N26" s="191" t="str">
        <f>IF(ISERROR(AVERAGE('1st Nine Weeks'!E349,'2nd Nine Weeks'!E349,'3rd Nine Weeks'!E349,'4th Nine Weeks'!E349)),"",(AVERAGE('1st Nine Weeks'!E349,'2nd Nine Weeks'!E349,'3rd Nine Weeks'!E349,'4th Nine Weeks'!E349)))</f>
        <v/>
      </c>
      <c r="O26" s="132"/>
    </row>
    <row r="27" spans="2:19" ht="13.5" thickBot="1">
      <c r="B27" s="147" t="str">
        <f>IF(ISTEXT('Student List'!C30),('Student List'!C30),"")</f>
        <v/>
      </c>
      <c r="C27" s="191" t="str">
        <f>IF(ISERROR(AVERAGE('1st Nine Weeks'!E53,'2nd Nine Weeks'!E53,'3rd Nine Weeks'!E53,'4th Nine Weeks'!E53)),"",(AVERAGE('1st Nine Weeks'!E53,'2nd Nine Weeks'!E53,'3rd Nine Weeks'!E53,'4th Nine Weeks'!E53)))</f>
        <v/>
      </c>
      <c r="D27" s="191" t="str">
        <f>IF(ISERROR(AVERAGE('1st Nine Weeks'!E80,'2nd Nine Weeks'!E80,'3rd Nine Weeks'!E80,'4th Nine Weeks'!E80)),"",(AVERAGE('1st Nine Weeks'!E80,'2nd Nine Weeks'!E80,'3rd Nine Weeks'!E80,'4th Nine Weeks'!E80)))</f>
        <v/>
      </c>
      <c r="E27" s="191" t="str">
        <f>IF(ISERROR(AVERAGE('1st Nine Weeks'!E107,'2nd Nine Weeks'!E107,'3rd Nine Weeks'!E107,'4th Nine Weeks'!E107)),"",(AVERAGE('1st Nine Weeks'!E107,'2nd Nine Weeks'!E107,'3rd Nine Weeks'!E107,'4th Nine Weeks'!E107)))</f>
        <v/>
      </c>
      <c r="F27" s="191" t="str">
        <f>IF(ISERROR(AVERAGE('1st Nine Weeks'!E134,'2nd Nine Weeks'!E134,'3rd Nine Weeks'!E134,'4th Nine Weeks'!E134)),"",(AVERAGE('1st Nine Weeks'!E134,'2nd Nine Weeks'!E134,'3rd Nine Weeks'!E134,'4th Nine Weeks'!E134)))</f>
        <v/>
      </c>
      <c r="G27" s="191" t="str">
        <f>IF(ISERROR(AVERAGE('1st Nine Weeks'!E161,'2nd Nine Weeks'!E161,'3rd Nine Weeks'!E161,'4th Nine Weeks'!E161)),"",(AVERAGE('1st Nine Weeks'!E161,'2nd Nine Weeks'!E161,'3rd Nine Weeks'!E161,'4th Nine Weeks'!E161)))</f>
        <v/>
      </c>
      <c r="H27" s="191" t="str">
        <f>IF(ISERROR(AVERAGE('1st Nine Weeks'!E188,'2nd Nine Weeks'!E188,'3rd Nine Weeks'!E188,'4th Nine Weeks'!E188)),"",(AVERAGE('1st Nine Weeks'!E188,'2nd Nine Weeks'!E188,'3rd Nine Weeks'!E188,'4th Nine Weeks'!E188)))</f>
        <v/>
      </c>
      <c r="I27" s="191" t="str">
        <f>IF(ISERROR(AVERAGE('1st Nine Weeks'!E215,'2nd Nine Weeks'!E215,'3rd Nine Weeks'!E215,'4th Nine Weeks'!E215)),"",(AVERAGE('1st Nine Weeks'!E215,'2nd Nine Weeks'!E215,'3rd Nine Weeks'!E215,'4th Nine Weeks'!E215)))</f>
        <v/>
      </c>
      <c r="J27" s="191" t="str">
        <f>IF(ISERROR(AVERAGE('1st Nine Weeks'!E242,'2nd Nine Weeks'!E242,'3rd Nine Weeks'!E242,'4th Nine Weeks'!E242)),"",(AVERAGE('1st Nine Weeks'!E242,'2nd Nine Weeks'!E242,'3rd Nine Weeks'!E242,'4th Nine Weeks'!E242)))</f>
        <v/>
      </c>
      <c r="K27" s="191" t="str">
        <f>IF(ISERROR(AVERAGE('1st Nine Weeks'!E269,'2nd Nine Weeks'!E269,'3rd Nine Weeks'!E269,'4th Nine Weeks'!E269)),"",(AVERAGE('1st Nine Weeks'!E269,'2nd Nine Weeks'!E269,'3rd Nine Weeks'!E269,'4th Nine Weeks'!E269)))</f>
        <v/>
      </c>
      <c r="L27" s="191" t="str">
        <f>IF(ISERROR(AVERAGE('1st Nine Weeks'!E296,'2nd Nine Weeks'!E296,'3rd Nine Weeks'!E296,'4th Nine Weeks'!E296)),"",(AVERAGE('1st Nine Weeks'!E296,'2nd Nine Weeks'!E296,'3rd Nine Weeks'!E296,'4th Nine Weeks'!E296)))</f>
        <v/>
      </c>
      <c r="M27" s="191" t="str">
        <f>IF(ISERROR(AVERAGE('1st Nine Weeks'!E323,'2nd Nine Weeks'!E323,'3rd Nine Weeks'!E323,'4th Nine Weeks'!E323)),"",(AVERAGE('1st Nine Weeks'!E323,'2nd Nine Weeks'!E323,'3rd Nine Weeks'!E323,'4th Nine Weeks'!E323)))</f>
        <v/>
      </c>
      <c r="N27" s="191" t="str">
        <f>IF(ISERROR(AVERAGE('1st Nine Weeks'!E350,'2nd Nine Weeks'!E350,'3rd Nine Weeks'!E350,'4th Nine Weeks'!E350)),"",(AVERAGE('1st Nine Weeks'!E350,'2nd Nine Weeks'!E350,'3rd Nine Weeks'!E350,'4th Nine Weeks'!E350)))</f>
        <v/>
      </c>
      <c r="O27" s="132"/>
    </row>
    <row r="28" spans="2:19">
      <c r="C28" s="141"/>
      <c r="D28" s="141"/>
      <c r="E28" s="141"/>
      <c r="F28" s="141"/>
      <c r="G28" s="141"/>
      <c r="H28" s="141"/>
      <c r="I28" s="141"/>
      <c r="J28" s="141"/>
      <c r="K28" s="133"/>
      <c r="L28" s="133"/>
      <c r="M28" s="133"/>
      <c r="N28" s="133"/>
      <c r="O28" s="133"/>
    </row>
    <row r="30" spans="2:19" ht="13.5" thickBot="1"/>
    <row r="31" spans="2:19" ht="13.5" thickTop="1">
      <c r="B31" s="134"/>
      <c r="C31" s="135"/>
      <c r="D31" s="135"/>
      <c r="E31" s="135"/>
      <c r="F31" s="135" t="s">
        <v>28</v>
      </c>
      <c r="G31" s="135"/>
      <c r="H31" s="135"/>
      <c r="I31" s="135"/>
      <c r="J31" s="135"/>
      <c r="K31" s="135"/>
      <c r="L31" s="135"/>
      <c r="M31" s="135"/>
      <c r="N31" s="136"/>
    </row>
    <row r="32" spans="2:19">
      <c r="B32" s="192">
        <f>'Student List'!J3</f>
        <v>0</v>
      </c>
      <c r="C32" s="193">
        <f>'Student List'!K3</f>
        <v>69.5</v>
      </c>
      <c r="D32" s="193">
        <f>'Student List'!L3</f>
        <v>71.5</v>
      </c>
      <c r="E32" s="193">
        <f>'Student List'!M3</f>
        <v>73.5</v>
      </c>
      <c r="F32" s="193">
        <f>'Student List'!N3</f>
        <v>75.5</v>
      </c>
      <c r="G32" s="193">
        <f>'Student List'!O3</f>
        <v>78.5</v>
      </c>
      <c r="H32" s="193">
        <f>'Student List'!P3</f>
        <v>82.5</v>
      </c>
      <c r="I32" s="193">
        <f>'Student List'!Q3</f>
        <v>85.5</v>
      </c>
      <c r="J32" s="193">
        <f>'Student List'!R3</f>
        <v>88.5</v>
      </c>
      <c r="K32" s="193">
        <f>'Student List'!S3</f>
        <v>91.5</v>
      </c>
      <c r="L32" s="193">
        <f>'Student List'!T3</f>
        <v>94.5</v>
      </c>
      <c r="M32" s="193">
        <f>'Student List'!U3</f>
        <v>96.5</v>
      </c>
      <c r="N32" s="194">
        <f>'Student List'!V3</f>
        <v>99.5</v>
      </c>
    </row>
    <row r="33" spans="2:14" ht="13.5" thickBot="1">
      <c r="B33" s="137" t="s">
        <v>29</v>
      </c>
      <c r="C33" s="138" t="s">
        <v>30</v>
      </c>
      <c r="D33" s="138" t="s">
        <v>31</v>
      </c>
      <c r="E33" s="138" t="s">
        <v>32</v>
      </c>
      <c r="F33" s="138" t="s">
        <v>33</v>
      </c>
      <c r="G33" s="138" t="s">
        <v>34</v>
      </c>
      <c r="H33" s="138" t="s">
        <v>35</v>
      </c>
      <c r="I33" s="138" t="s">
        <v>36</v>
      </c>
      <c r="J33" s="138" t="s">
        <v>37</v>
      </c>
      <c r="K33" s="138" t="s">
        <v>38</v>
      </c>
      <c r="L33" s="138" t="s">
        <v>39</v>
      </c>
      <c r="M33" s="138" t="s">
        <v>40</v>
      </c>
      <c r="N33" s="139" t="s">
        <v>41</v>
      </c>
    </row>
    <row r="34" spans="2:14" ht="13.5" thickTop="1"/>
  </sheetData>
  <sheetProtection password="C7DC" sheet="1" objects="1" scenarios="1" selectLockedCells="1" selectUnlockedCells="1"/>
  <mergeCells count="13">
    <mergeCell ref="S15:S17"/>
    <mergeCell ref="P21:P23"/>
    <mergeCell ref="P7:P9"/>
    <mergeCell ref="Q7:Q9"/>
    <mergeCell ref="R7:R9"/>
    <mergeCell ref="P15:P17"/>
    <mergeCell ref="Q15:Q17"/>
    <mergeCell ref="R15:R17"/>
    <mergeCell ref="S7:S9"/>
    <mergeCell ref="P11:P13"/>
    <mergeCell ref="Q11:Q13"/>
    <mergeCell ref="R11:R13"/>
    <mergeCell ref="S11:S13"/>
  </mergeCells>
  <phoneticPr fontId="0" type="noConversion"/>
  <pageMargins left="0.4" right="0.4" top="0.4" bottom="0.4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B2:J28"/>
  <sheetViews>
    <sheetView workbookViewId="0"/>
  </sheetViews>
  <sheetFormatPr defaultRowHeight="12.75"/>
  <cols>
    <col min="1" max="16384" width="9.140625" style="13"/>
  </cols>
  <sheetData>
    <row r="2" spans="2:10" ht="15.75">
      <c r="E2" s="378" t="s">
        <v>70</v>
      </c>
      <c r="F2" s="378"/>
      <c r="G2" s="378"/>
    </row>
    <row r="3" spans="2:10" ht="13.5" thickBot="1"/>
    <row r="4" spans="2:10" ht="13.5" thickTop="1">
      <c r="B4" s="10" t="s">
        <v>42</v>
      </c>
      <c r="C4" s="11" t="s">
        <v>20</v>
      </c>
      <c r="D4" s="11" t="s">
        <v>21</v>
      </c>
      <c r="E4" s="11" t="s">
        <v>22</v>
      </c>
      <c r="F4" s="12" t="s">
        <v>23</v>
      </c>
      <c r="H4" s="10" t="s">
        <v>43</v>
      </c>
      <c r="I4" s="11" t="s">
        <v>44</v>
      </c>
      <c r="J4" s="12" t="s">
        <v>45</v>
      </c>
    </row>
    <row r="5" spans="2:10">
      <c r="B5" s="1" t="str">
        <f>('1st Nine Weeks'!G32)</f>
        <v/>
      </c>
      <c r="C5" s="124" t="str">
        <f>IF(ISERROR(AVERAGE('Report Crd Averages'!C6:C18)),"",(AVERAGE('Report Crd Averages'!C6:C18)))</f>
        <v/>
      </c>
      <c r="D5" s="124" t="str">
        <f>IF(ISERROR(AVERAGE('Report Crd Averages'!E6:E18)),"",(AVERAGE('Report Crd Averages'!E6:E18)))</f>
        <v/>
      </c>
      <c r="E5" s="124" t="str">
        <f>IF(ISERROR(AVERAGE('Report Crd Averages'!G6:G18)),"",(AVERAGE('Report Crd Averages'!G6:G18)))</f>
        <v/>
      </c>
      <c r="F5" s="124" t="str">
        <f>IF(ISERROR(AVERAGE('Report Crd Averages'!I6:I18)),"",(AVERAGE('Report Crd Averages'!I6:I18)))</f>
        <v/>
      </c>
      <c r="H5" s="14" t="str">
        <f t="shared" ref="H5:H26" si="0">IF(ISERROR(AVERAGE(C5:D5)),"",(AVERAGE(C5:D5)))</f>
        <v/>
      </c>
      <c r="I5" s="2" t="str">
        <f t="shared" ref="I5:I26" si="1">IF(ISERROR(AVERAGE(E5:F5)),"",(AVERAGE(E5:F5)))</f>
        <v/>
      </c>
      <c r="J5" s="3" t="str">
        <f t="shared" ref="J5:J26" si="2">IF(ISERROR(AVERAGE(C5:F5)),"",(AVERAGE(C5:F5)))</f>
        <v/>
      </c>
    </row>
    <row r="6" spans="2:10">
      <c r="B6" s="4" t="str">
        <f>('1st Nine Weeks'!G33)</f>
        <v/>
      </c>
      <c r="C6" s="5" t="str">
        <f>IF(ISERROR(AVERAGE('Report Crd Averages'!$C22:$C34)),"",(AVERAGE('Report Crd Averages'!$C22:$C34)))</f>
        <v/>
      </c>
      <c r="D6" s="5" t="str">
        <f>IF(ISERROR(AVERAGE('Report Crd Averages'!E22:E34)),"",(AVERAGE('Report Crd Averages'!E22:E34)))</f>
        <v/>
      </c>
      <c r="E6" s="5" t="str">
        <f>IF(ISERROR(AVERAGE('Report Crd Averages'!G22:G34)),"",(AVERAGE('Report Crd Averages'!G22:G34)))</f>
        <v/>
      </c>
      <c r="F6" s="5" t="str">
        <f>IF(ISERROR(AVERAGE('Report Crd Averages'!I22:I34)),"",(AVERAGE('Report Crd Averages'!I22:I34)))</f>
        <v/>
      </c>
      <c r="H6" s="15" t="str">
        <f t="shared" si="0"/>
        <v/>
      </c>
      <c r="I6" s="5" t="str">
        <f t="shared" si="1"/>
        <v/>
      </c>
      <c r="J6" s="6" t="str">
        <f t="shared" si="2"/>
        <v/>
      </c>
    </row>
    <row r="7" spans="2:10">
      <c r="B7" s="1" t="str">
        <f>('1st Nine Weeks'!G34)</f>
        <v/>
      </c>
      <c r="C7" s="2" t="str">
        <f>IF(ISERROR(AVERAGE('Report Crd Averages'!$C38:$C50)),"",(AVERAGE('Report Crd Averages'!$C38:$C50)))</f>
        <v/>
      </c>
      <c r="D7" s="2" t="str">
        <f>IF(ISERROR(AVERAGE('Report Crd Averages'!E38:E50)),"",(AVERAGE('Report Crd Averages'!E38:E50)))</f>
        <v/>
      </c>
      <c r="E7" s="2" t="str">
        <f>IF(ISERROR(AVERAGE('Report Crd Averages'!G38:G50)),"",(AVERAGE('Report Crd Averages'!G38:G50)))</f>
        <v/>
      </c>
      <c r="F7" s="2" t="str">
        <f>IF(ISERROR(AVERAGE('Report Crd Averages'!I38:I50)),"",(AVERAGE('Report Crd Averages'!I38:I50)))</f>
        <v/>
      </c>
      <c r="H7" s="14" t="str">
        <f t="shared" si="0"/>
        <v/>
      </c>
      <c r="I7" s="2" t="str">
        <f t="shared" si="1"/>
        <v/>
      </c>
      <c r="J7" s="3" t="str">
        <f t="shared" si="2"/>
        <v/>
      </c>
    </row>
    <row r="8" spans="2:10">
      <c r="B8" s="4" t="str">
        <f>('1st Nine Weeks'!G35)</f>
        <v/>
      </c>
      <c r="C8" s="5" t="str">
        <f>IF(ISERROR(AVERAGE('Report Crd Averages'!$C54:$C66)),"",(AVERAGE('Report Crd Averages'!$C54:$C66)))</f>
        <v/>
      </c>
      <c r="D8" s="5" t="str">
        <f>IF(ISERROR(AVERAGE('Report Crd Averages'!E54:E66)),"",(AVERAGE('Report Crd Averages'!E54:E66)))</f>
        <v/>
      </c>
      <c r="E8" s="5" t="str">
        <f>IF(ISERROR(AVERAGE('Report Crd Averages'!G54:G66)),"",(AVERAGE('Report Crd Averages'!G54:G66)))</f>
        <v/>
      </c>
      <c r="F8" s="5" t="str">
        <f>IF(ISERROR(AVERAGE('Report Crd Averages'!I54:I66)),"",(AVERAGE('Report Crd Averages'!I54:I66)))</f>
        <v/>
      </c>
      <c r="H8" s="15" t="str">
        <f t="shared" si="0"/>
        <v/>
      </c>
      <c r="I8" s="5" t="str">
        <f t="shared" si="1"/>
        <v/>
      </c>
      <c r="J8" s="6" t="str">
        <f t="shared" si="2"/>
        <v/>
      </c>
    </row>
    <row r="9" spans="2:10">
      <c r="B9" s="1" t="str">
        <f>('1st Nine Weeks'!G36)</f>
        <v/>
      </c>
      <c r="C9" s="124" t="str">
        <f>IF(ISERROR(AVERAGE('Report Crd Averages'!$C70:$C82)),"",(AVERAGE('Report Crd Averages'!$C70:$C82)))</f>
        <v/>
      </c>
      <c r="D9" s="124" t="str">
        <f>IF(ISERROR(AVERAGE('Report Crd Averages'!E70:E82)),"",(AVERAGE('Report Crd Averages'!E70:E82)))</f>
        <v/>
      </c>
      <c r="E9" s="124" t="str">
        <f>IF(ISERROR(AVERAGE('Report Crd Averages'!G70:G82)),"",(AVERAGE('Report Crd Averages'!G70:G82)))</f>
        <v/>
      </c>
      <c r="F9" s="124" t="str">
        <f>IF(ISERROR(AVERAGE('Report Crd Averages'!I70:I82)),"",(AVERAGE('Report Crd Averages'!I70:I82)))</f>
        <v/>
      </c>
      <c r="H9" s="14" t="str">
        <f t="shared" si="0"/>
        <v/>
      </c>
      <c r="I9" s="2" t="str">
        <f t="shared" si="1"/>
        <v/>
      </c>
      <c r="J9" s="3" t="str">
        <f t="shared" si="2"/>
        <v/>
      </c>
    </row>
    <row r="10" spans="2:10">
      <c r="B10" s="4" t="str">
        <f>('1st Nine Weeks'!G37)</f>
        <v/>
      </c>
      <c r="C10" s="5" t="str">
        <f>IF(ISERROR(AVERAGE('Report Crd Averages'!$C86:$C98)),"",(AVERAGE('Report Crd Averages'!$C86:$C98)))</f>
        <v/>
      </c>
      <c r="D10" s="5" t="str">
        <f>IF(ISERROR(AVERAGE('Report Crd Averages'!E86:E98)),"",(AVERAGE('Report Crd Averages'!E86:E98)))</f>
        <v/>
      </c>
      <c r="E10" s="5" t="str">
        <f>IF(ISERROR(AVERAGE('Report Crd Averages'!G86:G98)),"",(AVERAGE('Report Crd Averages'!G86:G98)))</f>
        <v/>
      </c>
      <c r="F10" s="5" t="str">
        <f>IF(ISERROR(AVERAGE('Report Crd Averages'!I86:I98)),"",(AVERAGE('Report Crd Averages'!I86:I98)))</f>
        <v/>
      </c>
      <c r="H10" s="15" t="str">
        <f t="shared" si="0"/>
        <v/>
      </c>
      <c r="I10" s="5" t="str">
        <f t="shared" si="1"/>
        <v/>
      </c>
      <c r="J10" s="6" t="str">
        <f t="shared" si="2"/>
        <v/>
      </c>
    </row>
    <row r="11" spans="2:10">
      <c r="B11" s="1" t="str">
        <f>('1st Nine Weeks'!G38)</f>
        <v/>
      </c>
      <c r="C11" s="124" t="str">
        <f>IF(ISERROR(AVERAGE('Report Crd Averages'!$O6:$O18)),"",(AVERAGE('Report Crd Averages'!$O6:$O18)))</f>
        <v/>
      </c>
      <c r="D11" s="124" t="str">
        <f>IF(ISERROR(AVERAGE('Report Crd Averages'!Q6:Q18)),"",(AVERAGE('Report Crd Averages'!Q6:Q18)))</f>
        <v/>
      </c>
      <c r="E11" s="124" t="str">
        <f>IF(ISERROR(AVERAGE('Report Crd Averages'!S6:S18)),"",(AVERAGE('Report Crd Averages'!S6:S18)))</f>
        <v/>
      </c>
      <c r="F11" s="124" t="str">
        <f>IF(ISERROR(AVERAGE('Report Crd Averages'!U6:U18)),"",(AVERAGE('Report Crd Averages'!U6:U18)))</f>
        <v/>
      </c>
      <c r="H11" s="14" t="str">
        <f t="shared" si="0"/>
        <v/>
      </c>
      <c r="I11" s="2" t="str">
        <f t="shared" si="1"/>
        <v/>
      </c>
      <c r="J11" s="3" t="str">
        <f t="shared" si="2"/>
        <v/>
      </c>
    </row>
    <row r="12" spans="2:10">
      <c r="B12" s="4" t="str">
        <f>('1st Nine Weeks'!G39)</f>
        <v/>
      </c>
      <c r="C12" s="5" t="str">
        <f>IF(ISERROR(AVERAGE('Report Crd Averages'!$O22:$O34)),"",(AVERAGE('Report Crd Averages'!$O22:$O34)))</f>
        <v/>
      </c>
      <c r="D12" s="5" t="str">
        <f>IF(ISERROR(AVERAGE('Report Crd Averages'!Q22:Q34)),"",(AVERAGE('Report Crd Averages'!Q22:Q34)))</f>
        <v/>
      </c>
      <c r="E12" s="5" t="str">
        <f>IF(ISERROR(AVERAGE('Report Crd Averages'!S22:S34)),"",(AVERAGE('Report Crd Averages'!S22:S34)))</f>
        <v/>
      </c>
      <c r="F12" s="5" t="str">
        <f>IF(ISERROR(AVERAGE('Report Crd Averages'!U22:U34)),"",(AVERAGE('Report Crd Averages'!U22:U34)))</f>
        <v/>
      </c>
      <c r="H12" s="15" t="str">
        <f t="shared" si="0"/>
        <v/>
      </c>
      <c r="I12" s="5" t="str">
        <f t="shared" si="1"/>
        <v/>
      </c>
      <c r="J12" s="6" t="str">
        <f t="shared" si="2"/>
        <v/>
      </c>
    </row>
    <row r="13" spans="2:10">
      <c r="B13" s="1" t="str">
        <f>('1st Nine Weeks'!G40)</f>
        <v/>
      </c>
      <c r="C13" s="124" t="str">
        <f>IF(ISERROR(AVERAGE('Report Crd Averages'!$O38:$O50)),"",(AVERAGE('Report Crd Averages'!$O38:$O50)))</f>
        <v/>
      </c>
      <c r="D13" s="124" t="str">
        <f>IF(ISERROR(AVERAGE('Report Crd Averages'!Q38:Q50)),"",(AVERAGE('Report Crd Averages'!Q38:Q50)))</f>
        <v/>
      </c>
      <c r="E13" s="124" t="str">
        <f>IF(ISERROR(AVERAGE('Report Crd Averages'!S38:S50)),"",(AVERAGE('Report Crd Averages'!S38:S50)))</f>
        <v/>
      </c>
      <c r="F13" s="124" t="str">
        <f>IF(ISERROR(AVERAGE('Report Crd Averages'!U38:U50)),"",(AVERAGE('Report Crd Averages'!U38:U50)))</f>
        <v/>
      </c>
      <c r="H13" s="14" t="str">
        <f t="shared" si="0"/>
        <v/>
      </c>
      <c r="I13" s="2" t="str">
        <f t="shared" si="1"/>
        <v/>
      </c>
      <c r="J13" s="3" t="str">
        <f t="shared" si="2"/>
        <v/>
      </c>
    </row>
    <row r="14" spans="2:10">
      <c r="B14" s="4" t="str">
        <f>('1st Nine Weeks'!G41)</f>
        <v/>
      </c>
      <c r="C14" s="5" t="str">
        <f>IF(ISERROR(AVERAGE('Report Crd Averages'!$O54:$O66)),"",(AVERAGE('Report Crd Averages'!$O54:$O66)))</f>
        <v/>
      </c>
      <c r="D14" s="5" t="str">
        <f>IF(ISERROR(AVERAGE('Report Crd Averages'!Q54:Q66)),"",(AVERAGE('Report Crd Averages'!Q54:Q66)))</f>
        <v/>
      </c>
      <c r="E14" s="5" t="str">
        <f>IF(ISERROR(AVERAGE('Report Crd Averages'!S54:S66)),"",(AVERAGE('Report Crd Averages'!S54:S66)))</f>
        <v/>
      </c>
      <c r="F14" s="5" t="str">
        <f>IF(ISERROR(AVERAGE('Report Crd Averages'!U54:U66)),"",(AVERAGE('Report Crd Averages'!U54:U66)))</f>
        <v/>
      </c>
      <c r="H14" s="15" t="str">
        <f t="shared" si="0"/>
        <v/>
      </c>
      <c r="I14" s="5" t="str">
        <f t="shared" si="1"/>
        <v/>
      </c>
      <c r="J14" s="6" t="str">
        <f t="shared" si="2"/>
        <v/>
      </c>
    </row>
    <row r="15" spans="2:10">
      <c r="B15" s="1" t="str">
        <f>('1st Nine Weeks'!G42)</f>
        <v/>
      </c>
      <c r="C15" s="124" t="str">
        <f>IF(ISERROR(AVERAGE('Report Crd Averages'!$O70:$O82)),"",(AVERAGE('Report Crd Averages'!$O70:$O82)))</f>
        <v/>
      </c>
      <c r="D15" s="124" t="str">
        <f>IF(ISERROR(AVERAGE('Report Crd Averages'!Q70:Q82)),"",(AVERAGE('Report Crd Averages'!Q70:Q82)))</f>
        <v/>
      </c>
      <c r="E15" s="124" t="str">
        <f>IF(ISERROR(AVERAGE('Report Crd Averages'!S70:S82)),"",(AVERAGE('Report Crd Averages'!S70:S82)))</f>
        <v/>
      </c>
      <c r="F15" s="124" t="str">
        <f>IF(ISERROR(AVERAGE('Report Crd Averages'!U70:U82)),"",(AVERAGE('Report Crd Averages'!U70:U82)))</f>
        <v/>
      </c>
      <c r="H15" s="14" t="str">
        <f t="shared" si="0"/>
        <v/>
      </c>
      <c r="I15" s="2" t="str">
        <f t="shared" si="1"/>
        <v/>
      </c>
      <c r="J15" s="3" t="str">
        <f t="shared" si="2"/>
        <v/>
      </c>
    </row>
    <row r="16" spans="2:10">
      <c r="B16" s="4" t="str">
        <f>('1st Nine Weeks'!G43)</f>
        <v/>
      </c>
      <c r="C16" s="5" t="str">
        <f>IF(ISERROR(AVERAGE('Report Crd Averages'!$O86:$O98)),"",(AVERAGE('Report Crd Averages'!$O86:$O98)))</f>
        <v/>
      </c>
      <c r="D16" s="5" t="str">
        <f>IF(ISERROR(AVERAGE('Report Crd Averages'!Q86:Q98)),"",(AVERAGE('Report Crd Averages'!Q86:Q98)))</f>
        <v/>
      </c>
      <c r="E16" s="5" t="str">
        <f>IF(ISERROR(AVERAGE('Report Crd Averages'!S86:S98)),"",(AVERAGE('Report Crd Averages'!S86:S98)))</f>
        <v/>
      </c>
      <c r="F16" s="5" t="str">
        <f>IF(ISERROR(AVERAGE('Report Crd Averages'!U86:U98)),"",(AVERAGE('Report Crd Averages'!U86:U98)))</f>
        <v/>
      </c>
      <c r="H16" s="15" t="str">
        <f t="shared" si="0"/>
        <v/>
      </c>
      <c r="I16" s="5" t="str">
        <f t="shared" si="1"/>
        <v/>
      </c>
      <c r="J16" s="6" t="str">
        <f t="shared" si="2"/>
        <v/>
      </c>
    </row>
    <row r="17" spans="2:10">
      <c r="B17" s="1" t="str">
        <f>('1st Nine Weeks'!G44)</f>
        <v/>
      </c>
      <c r="C17" s="124" t="str">
        <f>IF(ISERROR(AVERAGE('Report Crd Averages'!$AA6:$AA18)),"",(AVERAGE('Report Crd Averages'!$AA6:$AA18)))</f>
        <v/>
      </c>
      <c r="D17" s="124" t="str">
        <f>IF(ISERROR(AVERAGE('Report Crd Averages'!AC6:AC18)),"",(AVERAGE('Report Crd Averages'!AC6:AC18)))</f>
        <v/>
      </c>
      <c r="E17" s="124" t="str">
        <f>IF(ISERROR(AVERAGE('Report Crd Averages'!AE6:AE18)),"",(AVERAGE('Report Crd Averages'!AE6:AE18)))</f>
        <v/>
      </c>
      <c r="F17" s="124" t="str">
        <f>IF(ISERROR(AVERAGE('Report Crd Averages'!AG6:AG18)),"",(AVERAGE('Report Crd Averages'!AG6:AG18)))</f>
        <v/>
      </c>
      <c r="H17" s="14" t="str">
        <f t="shared" si="0"/>
        <v/>
      </c>
      <c r="I17" s="2" t="str">
        <f t="shared" si="1"/>
        <v/>
      </c>
      <c r="J17" s="3" t="str">
        <f t="shared" si="2"/>
        <v/>
      </c>
    </row>
    <row r="18" spans="2:10">
      <c r="B18" s="4" t="str">
        <f>('1st Nine Weeks'!G45)</f>
        <v/>
      </c>
      <c r="C18" s="5" t="str">
        <f>IF(ISERROR(AVERAGE('Report Crd Averages'!$AA22:$AA34)),"",(AVERAGE('Report Crd Averages'!$AA22:$AA34)))</f>
        <v/>
      </c>
      <c r="D18" s="5" t="str">
        <f>IF(ISERROR(AVERAGE('Report Crd Averages'!AC22:AC34)),"",(AVERAGE('Report Crd Averages'!AC22:AC34)))</f>
        <v/>
      </c>
      <c r="E18" s="5" t="str">
        <f>IF(ISERROR(AVERAGE('Report Crd Averages'!AE22:AE34)),"",(AVERAGE('Report Crd Averages'!AE22:AE34)))</f>
        <v/>
      </c>
      <c r="F18" s="5" t="str">
        <f>IF(ISERROR(AVERAGE('Report Crd Averages'!AG22:AG34)),"",(AVERAGE('Report Crd Averages'!AG22:AG34)))</f>
        <v/>
      </c>
      <c r="H18" s="15" t="str">
        <f t="shared" si="0"/>
        <v/>
      </c>
      <c r="I18" s="5" t="str">
        <f t="shared" si="1"/>
        <v/>
      </c>
      <c r="J18" s="6" t="str">
        <f t="shared" si="2"/>
        <v/>
      </c>
    </row>
    <row r="19" spans="2:10">
      <c r="B19" s="1" t="str">
        <f>('1st Nine Weeks'!G46)</f>
        <v/>
      </c>
      <c r="C19" s="124" t="str">
        <f>IF(ISERROR(AVERAGE('Report Crd Averages'!$AA38:$AA50)),"",(AVERAGE('Report Crd Averages'!$AA38:$AA50)))</f>
        <v/>
      </c>
      <c r="D19" s="124" t="str">
        <f>IF(ISERROR(AVERAGE('Report Crd Averages'!AC38:AC50)),"",(AVERAGE('Report Crd Averages'!AC38:AC50)))</f>
        <v/>
      </c>
      <c r="E19" s="124" t="str">
        <f>IF(ISERROR(AVERAGE('Report Crd Averages'!AE38:AE50)),"",(AVERAGE('Report Crd Averages'!AE38:AE50)))</f>
        <v/>
      </c>
      <c r="F19" s="124" t="str">
        <f>IF(ISERROR(AVERAGE('Report Crd Averages'!AG38:AG50)),"",(AVERAGE('Report Crd Averages'!AG38:AG50)))</f>
        <v/>
      </c>
      <c r="H19" s="14" t="str">
        <f t="shared" si="0"/>
        <v/>
      </c>
      <c r="I19" s="2" t="str">
        <f t="shared" si="1"/>
        <v/>
      </c>
      <c r="J19" s="3" t="str">
        <f t="shared" si="2"/>
        <v/>
      </c>
    </row>
    <row r="20" spans="2:10">
      <c r="B20" s="122" t="str">
        <f>('1st Nine Weeks'!G47)</f>
        <v/>
      </c>
      <c r="C20" s="5" t="str">
        <f>IF(ISERROR(AVERAGE('Report Crd Averages'!$AA54:$AA66)),"",(AVERAGE('Report Crd Averages'!$AA54:$AA66)))</f>
        <v/>
      </c>
      <c r="D20" s="5" t="str">
        <f>IF(ISERROR(AVERAGE('Report Crd Averages'!AC54:AC66)),"",(AVERAGE('Report Crd Averages'!AC54:AC66)))</f>
        <v/>
      </c>
      <c r="E20" s="5" t="str">
        <f>IF(ISERROR(AVERAGE('Report Crd Averages'!AE54:AE66)),"",(AVERAGE('Report Crd Averages'!AE54:AE66)))</f>
        <v/>
      </c>
      <c r="F20" s="5" t="str">
        <f>IF(ISERROR(AVERAGE('Report Crd Averages'!AG54:AG66)),"",(AVERAGE('Report Crd Averages'!AG54:AG66)))</f>
        <v/>
      </c>
      <c r="H20" s="15" t="str">
        <f t="shared" si="0"/>
        <v/>
      </c>
      <c r="I20" s="5" t="str">
        <f t="shared" si="1"/>
        <v/>
      </c>
      <c r="J20" s="6" t="str">
        <f t="shared" si="2"/>
        <v/>
      </c>
    </row>
    <row r="21" spans="2:10">
      <c r="B21" s="123" t="str">
        <f>('1st Nine Weeks'!G48)</f>
        <v/>
      </c>
      <c r="C21" s="124" t="str">
        <f>IF(ISERROR(AVERAGE('Report Crd Averages'!$AA70:$AA82)),"",(AVERAGE('Report Crd Averages'!$AA70:$AA82)))</f>
        <v/>
      </c>
      <c r="D21" s="124" t="str">
        <f>IF(ISERROR(AVERAGE('Report Crd Averages'!AC70:AC82)),"",(AVERAGE('Report Crd Averages'!AC70:AC82)))</f>
        <v/>
      </c>
      <c r="E21" s="124" t="str">
        <f>IF(ISERROR(AVERAGE('Report Crd Averages'!AE70:AE82)),"",(AVERAGE('Report Crd Averages'!AE70:AE82)))</f>
        <v/>
      </c>
      <c r="F21" s="124" t="str">
        <f>IF(ISERROR(AVERAGE('Report Crd Averages'!AG70:AG82)),"",(AVERAGE('Report Crd Averages'!AG70:AG82)))</f>
        <v/>
      </c>
      <c r="G21" s="125"/>
      <c r="H21" s="14" t="str">
        <f t="shared" si="0"/>
        <v/>
      </c>
      <c r="I21" s="2" t="str">
        <f t="shared" si="1"/>
        <v/>
      </c>
      <c r="J21" s="3" t="str">
        <f t="shared" si="2"/>
        <v/>
      </c>
    </row>
    <row r="22" spans="2:10">
      <c r="B22" s="4" t="str">
        <f>('1st Nine Weeks'!G49)</f>
        <v/>
      </c>
      <c r="C22" s="5" t="str">
        <f>IF(ISERROR(AVERAGE('Report Crd Averages'!$AA86:$AA98)),"",(AVERAGE('Report Crd Averages'!$AA86:$AA98)))</f>
        <v/>
      </c>
      <c r="D22" s="5" t="str">
        <f>IF(ISERROR(AVERAGE('Report Crd Averages'!AC86:AC98)),"",(AVERAGE('Report Crd Averages'!AC86:AC98)))</f>
        <v/>
      </c>
      <c r="E22" s="5" t="str">
        <f>IF(ISERROR(AVERAGE('Report Crd Averages'!AE86:AE98)),"",(AVERAGE('Report Crd Averages'!AE86:AE98)))</f>
        <v/>
      </c>
      <c r="F22" s="5" t="str">
        <f>IF(ISERROR(AVERAGE('Report Crd Averages'!AG86:AG98)),"",(AVERAGE('Report Crd Averages'!AG86:AG98)))</f>
        <v/>
      </c>
      <c r="H22" s="15" t="str">
        <f t="shared" si="0"/>
        <v/>
      </c>
      <c r="I22" s="5" t="str">
        <f t="shared" si="1"/>
        <v/>
      </c>
      <c r="J22" s="6" t="str">
        <f t="shared" si="2"/>
        <v/>
      </c>
    </row>
    <row r="23" spans="2:10">
      <c r="B23" s="123" t="str">
        <f>('1st Nine Weeks'!G50)</f>
        <v/>
      </c>
      <c r="C23" s="124" t="str">
        <f>IF(ISERROR(AVERAGE('Report Crd Averages'!$AM6:$AM18)),"",(AVERAGE('Report Crd Averages'!$AM6:$AM18)))</f>
        <v/>
      </c>
      <c r="D23" s="124" t="str">
        <f>IF(ISERROR(AVERAGE('Report Crd Averages'!AO6:AO18)),"",(AVERAGE('Report Crd Averages'!AO6:AO18)))</f>
        <v/>
      </c>
      <c r="E23" s="124" t="str">
        <f>IF(ISERROR(AVERAGE('Report Crd Averages'!AQ6:AQ18)),"",(AVERAGE('Report Crd Averages'!AQ6:AQ18)))</f>
        <v/>
      </c>
      <c r="F23" s="124" t="str">
        <f>IF(ISERROR(AVERAGE('Report Crd Averages'!AS6:AS18)),"",(AVERAGE('Report Crd Averages'!AS6:AS18)))</f>
        <v/>
      </c>
      <c r="G23" s="125"/>
      <c r="H23" s="14" t="str">
        <f t="shared" si="0"/>
        <v/>
      </c>
      <c r="I23" s="2" t="str">
        <f t="shared" si="1"/>
        <v/>
      </c>
      <c r="J23" s="3" t="str">
        <f t="shared" si="2"/>
        <v/>
      </c>
    </row>
    <row r="24" spans="2:10">
      <c r="B24" s="4" t="str">
        <f>('1st Nine Weeks'!G51)</f>
        <v/>
      </c>
      <c r="C24" s="5" t="str">
        <f>IF(ISERROR(AVERAGE('Report Crd Averages'!$AM22:$AM34)),"",(AVERAGE('Report Crd Averages'!$AM22:$AM34)))</f>
        <v/>
      </c>
      <c r="D24" s="5" t="str">
        <f>IF(ISERROR(AVERAGE('Report Crd Averages'!AO22:AO34)),"",(AVERAGE('Report Crd Averages'!AO22:AO34)))</f>
        <v/>
      </c>
      <c r="E24" s="5" t="str">
        <f>IF(ISERROR(AVERAGE('Report Crd Averages'!AQ22:AQ34)),"",(AVERAGE('Report Crd Averages'!AQ22:AQ34)))</f>
        <v/>
      </c>
      <c r="F24" s="5" t="str">
        <f>IF(ISERROR(AVERAGE('Report Crd Averages'!AS22:AS34)),"",(AVERAGE('Report Crd Averages'!AS22:AS34)))</f>
        <v/>
      </c>
      <c r="H24" s="15" t="str">
        <f t="shared" si="0"/>
        <v/>
      </c>
      <c r="I24" s="5" t="str">
        <f t="shared" si="1"/>
        <v/>
      </c>
      <c r="J24" s="6" t="str">
        <f t="shared" si="2"/>
        <v/>
      </c>
    </row>
    <row r="25" spans="2:10">
      <c r="B25" s="123" t="str">
        <f>('1st Nine Weeks'!G52)</f>
        <v/>
      </c>
      <c r="C25" s="124" t="str">
        <f>IF(ISERROR(AVERAGE('Report Crd Averages'!$AM38:$AM50)),"",(AVERAGE('Report Crd Averages'!$AM38:$AM50)))</f>
        <v/>
      </c>
      <c r="D25" s="124" t="str">
        <f>IF(ISERROR(AVERAGE('Report Crd Averages'!AO38:AO50)),"",(AVERAGE('Report Crd Averages'!AO38:AO50)))</f>
        <v/>
      </c>
      <c r="E25" s="124" t="str">
        <f>IF(ISERROR(AVERAGE('Report Crd Averages'!AQ38:AQ50)),"",(AVERAGE('Report Crd Averages'!AQ38:AQ50)))</f>
        <v/>
      </c>
      <c r="F25" s="124" t="str">
        <f>IF(ISERROR(AVERAGE('Report Crd Averages'!AS38:AS50)),"",(AVERAGE('Report Crd Averages'!AS38:AS50)))</f>
        <v/>
      </c>
      <c r="G25" s="125"/>
      <c r="H25" s="14" t="str">
        <f t="shared" si="0"/>
        <v/>
      </c>
      <c r="I25" s="2" t="str">
        <f t="shared" si="1"/>
        <v/>
      </c>
      <c r="J25" s="3" t="str">
        <f t="shared" si="2"/>
        <v/>
      </c>
    </row>
    <row r="26" spans="2:10" ht="13.5" thickBot="1">
      <c r="B26" s="7" t="str">
        <f>('1st Nine Weeks'!G53)</f>
        <v/>
      </c>
      <c r="C26" s="8" t="str">
        <f>IF(ISERROR(AVERAGE('Report Crd Averages'!$AM54:$AM66)),"",(AVERAGE('Report Crd Averages'!$AM54:$AM66)))</f>
        <v/>
      </c>
      <c r="D26" s="8" t="str">
        <f>IF(ISERROR(AVERAGE('Report Crd Averages'!AO54:AO66)),"",(AVERAGE('Report Crd Averages'!AO54:AO66)))</f>
        <v/>
      </c>
      <c r="E26" s="8" t="str">
        <f>IF(ISERROR(AVERAGE('Report Crd Averages'!AQ54:AQ66)),"",(AVERAGE('Report Crd Averages'!AQ54:AQ66)))</f>
        <v/>
      </c>
      <c r="F26" s="8" t="str">
        <f>IF(ISERROR(AVERAGE('Report Crd Averages'!AS54:AS66)),"",(AVERAGE('Report Crd Averages'!AS54:AS66)))</f>
        <v/>
      </c>
      <c r="H26" s="16" t="str">
        <f t="shared" si="0"/>
        <v/>
      </c>
      <c r="I26" s="8" t="str">
        <f t="shared" si="1"/>
        <v/>
      </c>
      <c r="J26" s="9" t="str">
        <f t="shared" si="2"/>
        <v/>
      </c>
    </row>
    <row r="27" spans="2:10" ht="13.5" thickTop="1"/>
    <row r="28" spans="2:10">
      <c r="D28" s="125"/>
    </row>
  </sheetData>
  <sheetProtection password="C7DC" sheet="1" objects="1" scenarios="1" selectLockedCells="1" selectUnlockedCells="1"/>
  <mergeCells count="1">
    <mergeCell ref="E2:G2"/>
  </mergeCells>
  <phoneticPr fontId="0" type="noConversion"/>
  <printOptions horizontalCentered="1"/>
  <pageMargins left="0.4" right="0.4" top="0.4" bottom="0.4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/>
  <dimension ref="B5:D35"/>
  <sheetViews>
    <sheetView showGridLines="0" workbookViewId="0"/>
  </sheetViews>
  <sheetFormatPr defaultRowHeight="12.75"/>
  <cols>
    <col min="2" max="2" width="9.140625" style="201"/>
  </cols>
  <sheetData>
    <row r="5" spans="2:3" ht="15">
      <c r="B5" s="201" t="s">
        <v>71</v>
      </c>
      <c r="C5" s="202" t="s">
        <v>72</v>
      </c>
    </row>
    <row r="6" spans="2:3" ht="3.75" customHeight="1">
      <c r="C6" s="202"/>
    </row>
    <row r="7" spans="2:3" ht="15">
      <c r="B7" s="201" t="s">
        <v>73</v>
      </c>
      <c r="C7" s="202" t="s">
        <v>74</v>
      </c>
    </row>
    <row r="8" spans="2:3" ht="3.75" customHeight="1">
      <c r="C8" s="202"/>
    </row>
    <row r="9" spans="2:3" ht="15">
      <c r="B9" s="201" t="s">
        <v>75</v>
      </c>
      <c r="C9" s="202" t="s">
        <v>76</v>
      </c>
    </row>
    <row r="10" spans="2:3" ht="3.75" customHeight="1">
      <c r="C10" s="202"/>
    </row>
    <row r="11" spans="2:3" ht="15">
      <c r="B11" s="201" t="s">
        <v>77</v>
      </c>
      <c r="C11" s="202" t="s">
        <v>78</v>
      </c>
    </row>
    <row r="12" spans="2:3" ht="3.75" customHeight="1">
      <c r="C12" s="202"/>
    </row>
    <row r="13" spans="2:3" ht="15">
      <c r="B13" s="201" t="s">
        <v>79</v>
      </c>
      <c r="C13" s="202" t="s">
        <v>80</v>
      </c>
    </row>
    <row r="14" spans="2:3" ht="15">
      <c r="C14" s="203" t="s">
        <v>81</v>
      </c>
    </row>
    <row r="15" spans="2:3" ht="15">
      <c r="C15" s="203" t="s">
        <v>82</v>
      </c>
    </row>
    <row r="16" spans="2:3" ht="3.75" customHeight="1">
      <c r="C16" s="203"/>
    </row>
    <row r="17" spans="2:3" ht="15">
      <c r="B17" s="201" t="s">
        <v>83</v>
      </c>
      <c r="C17" s="204" t="s">
        <v>84</v>
      </c>
    </row>
    <row r="18" spans="2:3" ht="15">
      <c r="C18" s="203" t="s">
        <v>85</v>
      </c>
    </row>
    <row r="19" spans="2:3" ht="15">
      <c r="C19" s="203" t="s">
        <v>86</v>
      </c>
    </row>
    <row r="20" spans="2:3" ht="3.75" customHeight="1">
      <c r="C20" s="203"/>
    </row>
    <row r="21" spans="2:3" ht="15">
      <c r="B21" s="201" t="s">
        <v>87</v>
      </c>
      <c r="C21" s="202" t="s">
        <v>88</v>
      </c>
    </row>
    <row r="22" spans="2:3" ht="3.75" customHeight="1">
      <c r="C22" s="202"/>
    </row>
    <row r="23" spans="2:3" ht="15">
      <c r="B23" s="201" t="s">
        <v>89</v>
      </c>
      <c r="C23" s="202" t="s">
        <v>90</v>
      </c>
    </row>
    <row r="24" spans="2:3" ht="15">
      <c r="C24" s="202" t="s">
        <v>91</v>
      </c>
    </row>
    <row r="25" spans="2:3" ht="15">
      <c r="C25" s="202" t="s">
        <v>92</v>
      </c>
    </row>
    <row r="26" spans="2:3" ht="3.75" customHeight="1">
      <c r="C26" s="202"/>
    </row>
    <row r="27" spans="2:3" ht="15">
      <c r="B27" s="201" t="s">
        <v>93</v>
      </c>
      <c r="C27" s="202" t="s">
        <v>94</v>
      </c>
    </row>
    <row r="28" spans="2:3" ht="3.75" customHeight="1">
      <c r="C28" s="202"/>
    </row>
    <row r="29" spans="2:3" ht="15">
      <c r="B29" s="201" t="s">
        <v>95</v>
      </c>
      <c r="C29" s="202" t="s">
        <v>96</v>
      </c>
    </row>
    <row r="30" spans="2:3" ht="15">
      <c r="C30" s="202" t="s">
        <v>97</v>
      </c>
    </row>
    <row r="31" spans="2:3" ht="3.75" customHeight="1">
      <c r="C31" s="202"/>
    </row>
    <row r="32" spans="2:3" ht="15">
      <c r="B32" s="201" t="s">
        <v>98</v>
      </c>
      <c r="C32" s="205" t="s">
        <v>99</v>
      </c>
    </row>
    <row r="33" spans="4:4" ht="15">
      <c r="D33" s="206" t="s">
        <v>100</v>
      </c>
    </row>
    <row r="34" spans="4:4" ht="15">
      <c r="D34" s="206" t="s">
        <v>101</v>
      </c>
    </row>
    <row r="35" spans="4:4" ht="15">
      <c r="D35" s="206" t="s">
        <v>102</v>
      </c>
    </row>
  </sheetData>
  <sheetProtection password="C7DC" sheet="1" objects="1" scenarios="1" selectLockedCells="1" selectUnlockedCells="1"/>
  <phoneticPr fontId="0" type="noConversion"/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7"/>
  <dimension ref="B1:V40"/>
  <sheetViews>
    <sheetView zoomScaleNormal="100" workbookViewId="0">
      <selection activeCell="C6" sqref="C6:E6"/>
    </sheetView>
  </sheetViews>
  <sheetFormatPr defaultRowHeight="12.75"/>
  <cols>
    <col min="3" max="8" width="18.7109375" customWidth="1"/>
    <col min="9" max="9" width="21.140625" bestFit="1" customWidth="1"/>
    <col min="10" max="22" width="4.5703125" customWidth="1"/>
  </cols>
  <sheetData>
    <row r="1" spans="2:22" ht="13.5" thickBot="1">
      <c r="D1" s="121"/>
    </row>
    <row r="2" spans="2:22" ht="13.5" thickTop="1">
      <c r="I2" s="177" t="s">
        <v>69</v>
      </c>
      <c r="J2" s="101"/>
      <c r="K2" s="102"/>
      <c r="L2" s="102"/>
      <c r="M2" s="102"/>
      <c r="N2" s="102" t="s">
        <v>28</v>
      </c>
      <c r="O2" s="102"/>
      <c r="P2" s="102"/>
      <c r="Q2" s="102"/>
      <c r="R2" s="102"/>
      <c r="S2" s="102"/>
      <c r="T2" s="102"/>
      <c r="U2" s="102"/>
      <c r="V2" s="103"/>
    </row>
    <row r="3" spans="2:22">
      <c r="J3" s="195">
        <v>0</v>
      </c>
      <c r="K3" s="196">
        <v>69.5</v>
      </c>
      <c r="L3" s="196">
        <v>71.5</v>
      </c>
      <c r="M3" s="196">
        <v>73.5</v>
      </c>
      <c r="N3" s="196">
        <v>75.5</v>
      </c>
      <c r="O3" s="196">
        <v>78.5</v>
      </c>
      <c r="P3" s="196">
        <v>82.5</v>
      </c>
      <c r="Q3" s="196">
        <v>85.5</v>
      </c>
      <c r="R3" s="196">
        <v>88.5</v>
      </c>
      <c r="S3" s="196">
        <v>91.5</v>
      </c>
      <c r="T3" s="196">
        <v>94.5</v>
      </c>
      <c r="U3" s="196">
        <v>96.5</v>
      </c>
      <c r="V3" s="197">
        <v>99.5</v>
      </c>
    </row>
    <row r="4" spans="2:22" ht="13.5" thickBot="1">
      <c r="J4" s="104" t="s">
        <v>29</v>
      </c>
      <c r="K4" s="105" t="s">
        <v>30</v>
      </c>
      <c r="L4" s="105" t="s">
        <v>31</v>
      </c>
      <c r="M4" s="105" t="s">
        <v>32</v>
      </c>
      <c r="N4" s="105" t="s">
        <v>33</v>
      </c>
      <c r="O4" s="105" t="s">
        <v>34</v>
      </c>
      <c r="P4" s="105" t="s">
        <v>35</v>
      </c>
      <c r="Q4" s="105" t="s">
        <v>36</v>
      </c>
      <c r="R4" s="105" t="s">
        <v>37</v>
      </c>
      <c r="S4" s="105" t="s">
        <v>38</v>
      </c>
      <c r="T4" s="105" t="s">
        <v>39</v>
      </c>
      <c r="U4" s="105" t="s">
        <v>40</v>
      </c>
      <c r="V4" s="106" t="s">
        <v>41</v>
      </c>
    </row>
    <row r="5" spans="2:22" ht="14.25" thickTop="1" thickBot="1"/>
    <row r="6" spans="2:22" ht="16.5" thickBot="1">
      <c r="C6" s="379" t="s">
        <v>104</v>
      </c>
      <c r="D6" s="380"/>
      <c r="E6" s="381"/>
    </row>
    <row r="7" spans="2:22" ht="13.5" thickBot="1"/>
    <row r="8" spans="2:22" ht="17.25" thickTop="1" thickBot="1">
      <c r="B8" s="118"/>
      <c r="C8" s="126" t="s">
        <v>42</v>
      </c>
      <c r="D8" s="126" t="s">
        <v>47</v>
      </c>
      <c r="E8" s="126" t="s">
        <v>46</v>
      </c>
      <c r="F8" s="126" t="s">
        <v>54</v>
      </c>
      <c r="G8" s="126" t="s">
        <v>55</v>
      </c>
      <c r="H8" s="126" t="s">
        <v>56</v>
      </c>
      <c r="I8" s="127" t="s">
        <v>48</v>
      </c>
    </row>
    <row r="9" spans="2:22" ht="13.5" thickTop="1">
      <c r="B9" s="119">
        <v>1</v>
      </c>
      <c r="C9" s="142"/>
      <c r="D9" s="142"/>
      <c r="E9" s="142"/>
      <c r="F9" s="142"/>
      <c r="G9" s="142"/>
      <c r="H9" s="142"/>
      <c r="I9" s="128" t="s">
        <v>52</v>
      </c>
    </row>
    <row r="10" spans="2:22">
      <c r="B10" s="119">
        <f>B9+1</f>
        <v>2</v>
      </c>
      <c r="C10" s="142"/>
      <c r="D10" s="142"/>
      <c r="E10" s="142"/>
      <c r="F10" s="142"/>
      <c r="G10" s="142"/>
      <c r="H10" s="142"/>
      <c r="I10" s="129" t="s">
        <v>103</v>
      </c>
    </row>
    <row r="11" spans="2:22">
      <c r="B11" s="119">
        <f t="shared" ref="B11:B30" si="0">B10+1</f>
        <v>3</v>
      </c>
      <c r="C11" s="142"/>
      <c r="D11" s="142"/>
      <c r="E11" s="142"/>
      <c r="F11" s="142"/>
      <c r="G11" s="142"/>
      <c r="H11" s="142"/>
      <c r="I11" s="129" t="s">
        <v>50</v>
      </c>
    </row>
    <row r="12" spans="2:22">
      <c r="B12" s="119">
        <f t="shared" si="0"/>
        <v>4</v>
      </c>
      <c r="C12" s="142"/>
      <c r="D12" s="142"/>
      <c r="E12" s="142"/>
      <c r="F12" s="142"/>
      <c r="G12" s="142"/>
      <c r="H12" s="142"/>
      <c r="I12" s="129" t="s">
        <v>49</v>
      </c>
    </row>
    <row r="13" spans="2:22">
      <c r="B13" s="119">
        <f t="shared" si="0"/>
        <v>5</v>
      </c>
      <c r="C13" s="142"/>
      <c r="D13" s="142"/>
      <c r="E13" s="142"/>
      <c r="F13" s="142"/>
      <c r="G13" s="142"/>
      <c r="H13" s="142"/>
      <c r="I13" s="129" t="s">
        <v>51</v>
      </c>
    </row>
    <row r="14" spans="2:22">
      <c r="B14" s="119">
        <f t="shared" si="0"/>
        <v>6</v>
      </c>
      <c r="C14" s="142"/>
      <c r="D14" s="142"/>
      <c r="E14" s="142"/>
      <c r="F14" s="142"/>
      <c r="G14" s="142"/>
      <c r="H14" s="142"/>
      <c r="I14" s="129" t="s">
        <v>53</v>
      </c>
    </row>
    <row r="15" spans="2:22">
      <c r="B15" s="119">
        <f t="shared" si="0"/>
        <v>7</v>
      </c>
      <c r="C15" s="142"/>
      <c r="D15" s="142"/>
      <c r="E15" s="142"/>
      <c r="F15" s="142"/>
      <c r="G15" s="142"/>
      <c r="H15" s="142"/>
      <c r="I15" s="130" t="s">
        <v>105</v>
      </c>
    </row>
    <row r="16" spans="2:22" ht="13.5" thickBot="1">
      <c r="B16" s="119">
        <f t="shared" si="0"/>
        <v>8</v>
      </c>
      <c r="C16" s="142"/>
      <c r="D16" s="142"/>
      <c r="E16" s="142"/>
      <c r="F16" s="142"/>
      <c r="G16" s="142"/>
      <c r="H16" s="142"/>
      <c r="I16" s="260" t="s">
        <v>106</v>
      </c>
    </row>
    <row r="17" spans="2:17">
      <c r="B17" s="119">
        <f t="shared" si="0"/>
        <v>9</v>
      </c>
      <c r="C17" s="142"/>
      <c r="D17" s="142"/>
      <c r="E17" s="142"/>
      <c r="F17" s="142"/>
      <c r="G17" s="142"/>
      <c r="H17" s="259"/>
      <c r="I17" s="261" t="s">
        <v>110</v>
      </c>
      <c r="J17" s="272" t="s">
        <v>114</v>
      </c>
      <c r="K17" s="273"/>
      <c r="L17" s="273"/>
      <c r="M17" s="264"/>
      <c r="N17" s="264"/>
      <c r="O17" s="264"/>
      <c r="P17" s="264"/>
      <c r="Q17" s="265"/>
    </row>
    <row r="18" spans="2:17">
      <c r="B18" s="119">
        <f t="shared" si="0"/>
        <v>10</v>
      </c>
      <c r="C18" s="142"/>
      <c r="D18" s="142"/>
      <c r="E18" s="142"/>
      <c r="F18" s="142"/>
      <c r="G18" s="142"/>
      <c r="H18" s="259"/>
      <c r="I18" s="262" t="s">
        <v>111</v>
      </c>
      <c r="J18" s="266" t="s">
        <v>107</v>
      </c>
      <c r="K18" s="267"/>
      <c r="L18" s="267"/>
      <c r="M18" s="267"/>
      <c r="N18" s="267"/>
      <c r="O18" s="267"/>
      <c r="P18" s="267"/>
      <c r="Q18" s="268"/>
    </row>
    <row r="19" spans="2:17">
      <c r="B19" s="119">
        <f t="shared" si="0"/>
        <v>11</v>
      </c>
      <c r="C19" s="142"/>
      <c r="D19" s="142"/>
      <c r="E19" s="142"/>
      <c r="F19" s="142"/>
      <c r="G19" s="142"/>
      <c r="H19" s="259"/>
      <c r="I19" s="262" t="s">
        <v>112</v>
      </c>
      <c r="J19" s="266" t="s">
        <v>108</v>
      </c>
      <c r="K19" s="267"/>
      <c r="L19" s="267"/>
      <c r="M19" s="267"/>
      <c r="N19" s="267"/>
      <c r="O19" s="267"/>
      <c r="P19" s="267"/>
      <c r="Q19" s="268"/>
    </row>
    <row r="20" spans="2:17" ht="13.5" thickBot="1">
      <c r="B20" s="119">
        <f t="shared" si="0"/>
        <v>12</v>
      </c>
      <c r="C20" s="142"/>
      <c r="D20" s="142"/>
      <c r="E20" s="142"/>
      <c r="F20" s="142"/>
      <c r="G20" s="142"/>
      <c r="H20" s="259"/>
      <c r="I20" s="263" t="s">
        <v>113</v>
      </c>
      <c r="J20" s="269" t="s">
        <v>109</v>
      </c>
      <c r="K20" s="270"/>
      <c r="L20" s="270"/>
      <c r="M20" s="270"/>
      <c r="N20" s="270"/>
      <c r="O20" s="270"/>
      <c r="P20" s="270"/>
      <c r="Q20" s="271"/>
    </row>
    <row r="21" spans="2:17">
      <c r="B21" s="119">
        <f t="shared" si="0"/>
        <v>13</v>
      </c>
      <c r="C21" s="142"/>
      <c r="D21" s="142"/>
      <c r="E21" s="142"/>
      <c r="F21" s="142"/>
      <c r="G21" s="142"/>
      <c r="H21" s="142"/>
    </row>
    <row r="22" spans="2:17">
      <c r="B22" s="119">
        <f t="shared" si="0"/>
        <v>14</v>
      </c>
      <c r="C22" s="142"/>
      <c r="D22" s="142"/>
      <c r="E22" s="142"/>
      <c r="F22" s="142"/>
      <c r="G22" s="142"/>
      <c r="H22" s="142"/>
    </row>
    <row r="23" spans="2:17">
      <c r="B23" s="119">
        <f t="shared" si="0"/>
        <v>15</v>
      </c>
      <c r="C23" s="142"/>
      <c r="D23" s="142"/>
      <c r="E23" s="142"/>
      <c r="F23" s="142"/>
      <c r="G23" s="142"/>
      <c r="H23" s="142"/>
    </row>
    <row r="24" spans="2:17">
      <c r="B24" s="119">
        <f t="shared" si="0"/>
        <v>16</v>
      </c>
      <c r="C24" s="142"/>
      <c r="D24" s="142"/>
      <c r="E24" s="142"/>
      <c r="F24" s="142"/>
      <c r="G24" s="142"/>
      <c r="H24" s="142"/>
    </row>
    <row r="25" spans="2:17">
      <c r="B25" s="119">
        <f t="shared" si="0"/>
        <v>17</v>
      </c>
      <c r="C25" s="142"/>
      <c r="D25" s="142"/>
      <c r="E25" s="142"/>
      <c r="F25" s="142"/>
      <c r="G25" s="142"/>
      <c r="H25" s="142"/>
    </row>
    <row r="26" spans="2:17">
      <c r="B26" s="119">
        <f t="shared" si="0"/>
        <v>18</v>
      </c>
      <c r="C26" s="142"/>
      <c r="D26" s="142"/>
      <c r="E26" s="142"/>
      <c r="F26" s="142"/>
      <c r="G26" s="142"/>
      <c r="H26" s="142"/>
    </row>
    <row r="27" spans="2:17">
      <c r="B27" s="119">
        <f t="shared" si="0"/>
        <v>19</v>
      </c>
      <c r="C27" s="142"/>
      <c r="D27" s="142"/>
      <c r="E27" s="142"/>
      <c r="F27" s="142"/>
      <c r="G27" s="142"/>
      <c r="H27" s="142"/>
    </row>
    <row r="28" spans="2:17">
      <c r="B28" s="119">
        <f t="shared" si="0"/>
        <v>20</v>
      </c>
      <c r="C28" s="142"/>
      <c r="D28" s="142"/>
      <c r="E28" s="142"/>
      <c r="F28" s="142"/>
      <c r="G28" s="142"/>
      <c r="H28" s="142"/>
    </row>
    <row r="29" spans="2:17">
      <c r="B29" s="119">
        <f t="shared" si="0"/>
        <v>21</v>
      </c>
      <c r="C29" s="142"/>
      <c r="D29" s="142"/>
      <c r="E29" s="142"/>
      <c r="F29" s="142"/>
      <c r="G29" s="142"/>
      <c r="H29" s="142"/>
    </row>
    <row r="30" spans="2:17">
      <c r="B30" s="119">
        <f t="shared" si="0"/>
        <v>22</v>
      </c>
      <c r="C30" s="142"/>
      <c r="D30" s="142"/>
      <c r="E30" s="142"/>
      <c r="F30" s="142"/>
      <c r="G30" s="142"/>
      <c r="H30" s="142"/>
    </row>
    <row r="31" spans="2:17" ht="13.5" thickBot="1"/>
    <row r="32" spans="2:17" ht="19.5" customHeight="1" thickBot="1">
      <c r="C32" s="382" t="s">
        <v>61</v>
      </c>
      <c r="D32" s="383"/>
      <c r="E32" s="384"/>
    </row>
    <row r="33" spans="3:6" ht="19.5" customHeight="1" thickBot="1">
      <c r="C33" s="174" t="s">
        <v>59</v>
      </c>
      <c r="D33" s="175" t="s">
        <v>9</v>
      </c>
      <c r="E33" s="176" t="s">
        <v>10</v>
      </c>
    </row>
    <row r="34" spans="3:6" ht="19.5" customHeight="1">
      <c r="C34" s="198">
        <v>1</v>
      </c>
      <c r="D34" s="199">
        <v>1</v>
      </c>
      <c r="E34" s="200">
        <v>1</v>
      </c>
      <c r="F34" s="177" t="s">
        <v>62</v>
      </c>
    </row>
    <row r="35" spans="3:6" ht="19.5" customHeight="1" thickBot="1">
      <c r="C35" s="178">
        <f>SUM(C34:E34)</f>
        <v>3</v>
      </c>
      <c r="D35" s="179">
        <f>SUM(C34:E34)</f>
        <v>3</v>
      </c>
      <c r="E35" s="180">
        <f>SUM(C34:E34)</f>
        <v>3</v>
      </c>
      <c r="F35" t="s">
        <v>63</v>
      </c>
    </row>
    <row r="37" spans="3:6">
      <c r="C37" s="177" t="s">
        <v>64</v>
      </c>
    </row>
    <row r="38" spans="3:6">
      <c r="C38" s="177" t="s">
        <v>65</v>
      </c>
    </row>
    <row r="39" spans="3:6" ht="24" hidden="1" customHeight="1">
      <c r="C39" s="189" t="s">
        <v>67</v>
      </c>
      <c r="D39" s="189" t="s">
        <v>66</v>
      </c>
      <c r="E39" s="189" t="s">
        <v>68</v>
      </c>
      <c r="F39" s="181"/>
    </row>
    <row r="40" spans="3:6" ht="21" hidden="1" customHeight="1">
      <c r="C40" s="190">
        <f>SUM(C34:D34)</f>
        <v>2</v>
      </c>
      <c r="D40" s="190">
        <f>SUM(D34:E34)</f>
        <v>2</v>
      </c>
      <c r="E40" s="190">
        <f>SUM(C34,E34)</f>
        <v>2</v>
      </c>
    </row>
  </sheetData>
  <sheetProtection password="C7DC" sheet="1" objects="1" scenarios="1" selectLockedCells="1"/>
  <mergeCells count="2">
    <mergeCell ref="C6:E6"/>
    <mergeCell ref="C32:E32"/>
  </mergeCells>
  <phoneticPr fontId="0" type="noConversion"/>
  <conditionalFormatting sqref="C8:E8 I8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C9:E30">
    <cfRule type="colorScale" priority="7">
      <colorScale>
        <cfvo type="min" val="0"/>
        <cfvo type="max" val="0"/>
        <color rgb="FF63BE7B"/>
        <color rgb="FFFFEF9C"/>
      </colorScale>
    </cfRule>
  </conditionalFormatting>
  <conditionalFormatting sqref="F8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F9:F30">
    <cfRule type="colorScale" priority="5">
      <colorScale>
        <cfvo type="min" val="0"/>
        <cfvo type="max" val="0"/>
        <color rgb="FF63BE7B"/>
        <color rgb="FFFFEF9C"/>
      </colorScale>
    </cfRule>
  </conditionalFormatting>
  <conditionalFormatting sqref="G8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G9:G30">
    <cfRule type="colorScale" priority="3">
      <colorScale>
        <cfvo type="min" val="0"/>
        <cfvo type="max" val="0"/>
        <color rgb="FF63BE7B"/>
        <color rgb="FFFFEF9C"/>
      </colorScale>
    </cfRule>
  </conditionalFormatting>
  <conditionalFormatting sqref="H8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H9:H30">
    <cfRule type="colorScale" priority="1">
      <colorScale>
        <cfvo type="min" val="0"/>
        <cfvo type="max" val="0"/>
        <color rgb="FF63BE7B"/>
        <color rgb="FFFFEF9C"/>
      </colorScale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Menu</vt:lpstr>
      <vt:lpstr>1st Nine Weeks</vt:lpstr>
      <vt:lpstr>2nd Nine Weeks</vt:lpstr>
      <vt:lpstr>3rd Nine Weeks</vt:lpstr>
      <vt:lpstr>4th Nine Weeks</vt:lpstr>
      <vt:lpstr>Report Crd Averages</vt:lpstr>
      <vt:lpstr>Report Crd Attendance</vt:lpstr>
      <vt:lpstr>Avg by Subject</vt:lpstr>
      <vt:lpstr>Averages</vt:lpstr>
      <vt:lpstr>Instructions</vt:lpstr>
      <vt:lpstr>Student 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Royce</dc:creator>
  <cp:lastModifiedBy>Royce</cp:lastModifiedBy>
  <cp:lastPrinted>2010-11-19T04:24:00Z</cp:lastPrinted>
  <dcterms:created xsi:type="dcterms:W3CDTF">2007-08-02T16:18:04Z</dcterms:created>
  <dcterms:modified xsi:type="dcterms:W3CDTF">2010-11-19T16:35:49Z</dcterms:modified>
</cp:coreProperties>
</file>